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F&amp;O)'!$A$99:$B$310</definedName>
  </definedNames>
  <calcPr calcId="162913"/>
</workbook>
</file>

<file path=xl/calcChain.xml><?xml version="1.0" encoding="utf-8"?>
<calcChain xmlns="http://schemas.openxmlformats.org/spreadsheetml/2006/main">
  <c r="L60" i="6" l="1"/>
  <c r="K60" i="6"/>
  <c r="M60" i="6" s="1"/>
  <c r="P38" i="6"/>
  <c r="L33" i="6"/>
  <c r="K33" i="6"/>
  <c r="M33" i="6" s="1"/>
  <c r="P37" i="6"/>
  <c r="P36" i="6"/>
  <c r="L34" i="6" l="1"/>
  <c r="L28" i="6" l="1"/>
  <c r="K28" i="6"/>
  <c r="M28" i="6" s="1"/>
  <c r="K34" i="6"/>
  <c r="M34" i="6" s="1"/>
  <c r="K80" i="6" l="1"/>
  <c r="M80" i="6" s="1"/>
  <c r="L61" i="6"/>
  <c r="K61" i="6"/>
  <c r="L62" i="6"/>
  <c r="K62" i="6"/>
  <c r="K79" i="6"/>
  <c r="M79" i="6" s="1"/>
  <c r="P35" i="6"/>
  <c r="M61" i="6" l="1"/>
  <c r="M62" i="6"/>
  <c r="K77" i="6"/>
  <c r="L10" i="6" l="1"/>
  <c r="K10" i="6"/>
  <c r="M77" i="6"/>
  <c r="M10" i="6" l="1"/>
  <c r="L11" i="6"/>
  <c r="K11" i="6"/>
  <c r="M11" i="6" s="1"/>
  <c r="L30" i="6"/>
  <c r="K30" i="6"/>
  <c r="P32" i="6"/>
  <c r="L58" i="6"/>
  <c r="K58" i="6"/>
  <c r="P31" i="6"/>
  <c r="L59" i="6"/>
  <c r="K59" i="6"/>
  <c r="L57" i="6"/>
  <c r="K57" i="6"/>
  <c r="M57" i="6" s="1"/>
  <c r="L56" i="6"/>
  <c r="K56" i="6"/>
  <c r="M56" i="6" s="1"/>
  <c r="L12" i="6"/>
  <c r="K12" i="6"/>
  <c r="M12" i="6" s="1"/>
  <c r="L25" i="6"/>
  <c r="K25" i="6"/>
  <c r="M25" i="6" s="1"/>
  <c r="L86" i="6"/>
  <c r="K86" i="6"/>
  <c r="M86" i="6" s="1"/>
  <c r="K313" i="6"/>
  <c r="L313" i="6" s="1"/>
  <c r="L55" i="6"/>
  <c r="K55" i="6"/>
  <c r="K78" i="6"/>
  <c r="M78" i="6" s="1"/>
  <c r="M58" i="6" l="1"/>
  <c r="M30" i="6"/>
  <c r="M59" i="6"/>
  <c r="M55" i="6"/>
  <c r="K299" i="6"/>
  <c r="L299" i="6" s="1"/>
  <c r="L14" i="6"/>
  <c r="K14" i="6"/>
  <c r="M14" i="6" s="1"/>
  <c r="L26" i="6"/>
  <c r="K26" i="6"/>
  <c r="K76" i="6"/>
  <c r="M76" i="6" s="1"/>
  <c r="P29" i="6"/>
  <c r="K75" i="6"/>
  <c r="M75" i="6" s="1"/>
  <c r="K72" i="6"/>
  <c r="M72" i="6" s="1"/>
  <c r="M26" i="6" l="1"/>
  <c r="L21" i="6"/>
  <c r="K21" i="6"/>
  <c r="L16" i="6"/>
  <c r="K16" i="6"/>
  <c r="M16" i="6" s="1"/>
  <c r="P27" i="6"/>
  <c r="M21" i="6" l="1"/>
  <c r="K74" i="6"/>
  <c r="M74" i="6" s="1"/>
  <c r="K73" i="6"/>
  <c r="M73" i="6"/>
  <c r="L24" i="6"/>
  <c r="K24" i="6"/>
  <c r="L53" i="6"/>
  <c r="K53" i="6"/>
  <c r="M53" i="6" s="1"/>
  <c r="K52" i="6"/>
  <c r="L52" i="6"/>
  <c r="M52" i="6" s="1"/>
  <c r="M24" i="6" l="1"/>
  <c r="L54" i="6"/>
  <c r="K54" i="6"/>
  <c r="L51" i="6"/>
  <c r="K51" i="6"/>
  <c r="M51" i="6" s="1"/>
  <c r="M54" i="6" l="1"/>
  <c r="K71" i="6"/>
  <c r="M71" i="6" s="1"/>
  <c r="K69" i="6"/>
  <c r="L20" i="6"/>
  <c r="K20" i="6"/>
  <c r="M20" i="6" s="1"/>
  <c r="L22" i="6"/>
  <c r="K22" i="6"/>
  <c r="M22" i="6" s="1"/>
  <c r="M69" i="6" l="1"/>
  <c r="K70" i="6" l="1"/>
  <c r="M70" i="6" s="1"/>
  <c r="P23" i="6"/>
  <c r="P19" i="6" l="1"/>
  <c r="K314" i="6" l="1"/>
  <c r="L314" i="6" s="1"/>
  <c r="P18" i="6"/>
  <c r="P17" i="6" l="1"/>
  <c r="P15" i="6" l="1"/>
  <c r="P13" i="6" l="1"/>
  <c r="K311" i="6" l="1"/>
  <c r="L311" i="6" s="1"/>
  <c r="K288" i="6" l="1"/>
  <c r="L288" i="6" s="1"/>
  <c r="K309" i="6" l="1"/>
  <c r="L309" i="6" s="1"/>
  <c r="K310" i="6" l="1"/>
  <c r="L310" i="6" s="1"/>
  <c r="K276" i="6" l="1"/>
  <c r="L276" i="6" s="1"/>
  <c r="K295" i="6" l="1"/>
  <c r="L295" i="6" s="1"/>
  <c r="K301" i="6" l="1"/>
  <c r="L301" i="6" s="1"/>
  <c r="K307" i="6" l="1"/>
  <c r="L307" i="6" s="1"/>
  <c r="P85" i="6" l="1"/>
  <c r="K286" i="6" l="1"/>
  <c r="L286" i="6" s="1"/>
  <c r="K296" i="6" l="1"/>
  <c r="L296" i="6" s="1"/>
  <c r="K302" i="6" l="1"/>
  <c r="L302" i="6" s="1"/>
  <c r="K270" i="6" l="1"/>
  <c r="L270" i="6" s="1"/>
  <c r="K271" i="6" l="1"/>
  <c r="L271" i="6" s="1"/>
  <c r="K297" i="6" l="1"/>
  <c r="L297" i="6" s="1"/>
  <c r="K289" i="6" l="1"/>
  <c r="L289" i="6" s="1"/>
  <c r="K293" i="6" l="1"/>
  <c r="L293" i="6" s="1"/>
  <c r="K298" i="6" l="1"/>
  <c r="L298" i="6" s="1"/>
  <c r="K290" i="6" l="1"/>
  <c r="L290" i="6" s="1"/>
  <c r="K284" i="6"/>
  <c r="L284" i="6" s="1"/>
  <c r="K292" i="6" l="1"/>
  <c r="L292" i="6" s="1"/>
  <c r="K280" i="6" l="1"/>
  <c r="L280" i="6" s="1"/>
  <c r="K281" i="6" l="1"/>
  <c r="L281" i="6" s="1"/>
  <c r="K274" i="6"/>
  <c r="L274" i="6" s="1"/>
  <c r="K291" i="6" l="1"/>
  <c r="L291" i="6" s="1"/>
  <c r="K285" i="6"/>
  <c r="L285" i="6" s="1"/>
  <c r="K287" i="6" l="1"/>
  <c r="L287" i="6" s="1"/>
  <c r="L6" i="2" l="1"/>
  <c r="K6" i="3"/>
  <c r="D7" i="5" l="1"/>
  <c r="M7" i="6"/>
  <c r="K282" i="6" l="1"/>
  <c r="L282" i="6" s="1"/>
  <c r="K279" i="6" l="1"/>
  <c r="L279" i="6" s="1"/>
  <c r="K283" i="6" l="1"/>
  <c r="L283" i="6" s="1"/>
  <c r="K278" i="6"/>
  <c r="L278" i="6" s="1"/>
  <c r="K277" i="6"/>
  <c r="L277" i="6" s="1"/>
  <c r="K275" i="6"/>
  <c r="L275" i="6" s="1"/>
  <c r="H273" i="6"/>
  <c r="K273" i="6" s="1"/>
  <c r="L273" i="6" s="1"/>
  <c r="K272" i="6"/>
  <c r="L272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F241" i="6"/>
  <c r="K241" i="6" s="1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F235" i="6"/>
  <c r="K235" i="6" s="1"/>
  <c r="L235" i="6" s="1"/>
  <c r="F234" i="6"/>
  <c r="K234" i="6" s="1"/>
  <c r="L234" i="6" s="1"/>
  <c r="K233" i="6"/>
  <c r="L233" i="6" s="1"/>
  <c r="F232" i="6"/>
  <c r="K232" i="6" s="1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6" i="6"/>
  <c r="L216" i="6" s="1"/>
  <c r="K214" i="6"/>
  <c r="L214" i="6" s="1"/>
  <c r="K213" i="6"/>
  <c r="L213" i="6" s="1"/>
  <c r="F212" i="6"/>
  <c r="K212" i="6" s="1"/>
  <c r="L212" i="6" s="1"/>
  <c r="K211" i="6"/>
  <c r="L211" i="6" s="1"/>
  <c r="K208" i="6"/>
  <c r="L208" i="6" s="1"/>
  <c r="K207" i="6"/>
  <c r="L207" i="6" s="1"/>
  <c r="K206" i="6"/>
  <c r="L206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4" i="6"/>
  <c r="L184" i="6" s="1"/>
  <c r="K182" i="6"/>
  <c r="L182" i="6" s="1"/>
  <c r="K180" i="6"/>
  <c r="L180" i="6" s="1"/>
  <c r="K179" i="6"/>
  <c r="L179" i="6" s="1"/>
  <c r="K178" i="6"/>
  <c r="L178" i="6" s="1"/>
  <c r="K176" i="6"/>
  <c r="L176" i="6" s="1"/>
  <c r="K175" i="6"/>
  <c r="L175" i="6" s="1"/>
  <c r="K174" i="6"/>
  <c r="L174" i="6" s="1"/>
  <c r="K173" i="6"/>
  <c r="K172" i="6"/>
  <c r="L172" i="6" s="1"/>
  <c r="K171" i="6"/>
  <c r="L171" i="6" s="1"/>
  <c r="K169" i="6"/>
  <c r="L169" i="6" s="1"/>
  <c r="K168" i="6"/>
  <c r="L168" i="6" s="1"/>
  <c r="K167" i="6"/>
  <c r="L167" i="6" s="1"/>
  <c r="K166" i="6"/>
  <c r="L166" i="6" s="1"/>
  <c r="K165" i="6"/>
  <c r="L165" i="6" s="1"/>
  <c r="F164" i="6"/>
  <c r="K164" i="6" s="1"/>
  <c r="L164" i="6" s="1"/>
  <c r="H163" i="6"/>
  <c r="K163" i="6" s="1"/>
  <c r="L163" i="6" s="1"/>
  <c r="K160" i="6"/>
  <c r="L160" i="6" s="1"/>
  <c r="K159" i="6"/>
  <c r="L159" i="6" s="1"/>
  <c r="K158" i="6"/>
  <c r="L158" i="6" s="1"/>
  <c r="K157" i="6"/>
  <c r="L157" i="6" s="1"/>
  <c r="K156" i="6"/>
  <c r="L156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H129" i="6"/>
  <c r="K129" i="6" s="1"/>
  <c r="L129" i="6" s="1"/>
  <c r="F128" i="6"/>
  <c r="K128" i="6" s="1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6" i="4"/>
</calcChain>
</file>

<file path=xl/sharedStrings.xml><?xml version="1.0" encoding="utf-8"?>
<sst xmlns="http://schemas.openxmlformats.org/spreadsheetml/2006/main" count="3690" uniqueCount="1237">
  <si>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</si>
  <si>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</si>
  <si>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</si>
  <si>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</si>
  <si>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</si>
  <si>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</si>
  <si>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</si>
  <si>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</si>
  <si>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</si>
  <si>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</si>
  <si>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</si>
  <si>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</si>
  <si>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</si>
  <si>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</si>
  <si>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</si>
  <si>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</si>
  <si>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</si>
  <si>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</si>
  <si>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</si>
  <si>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</si>
  <si>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</si>
  <si>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</si>
  <si>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</si>
  <si>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</si>
  <si>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</si>
  <si>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</si>
  <si>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</si>
  <si>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</si>
  <si>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</si>
  <si>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</si>
  <si>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</si>
  <si>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</si>
  <si>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</si>
  <si>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</si>
  <si>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</si>
  <si>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</si>
  <si>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</si>
  <si>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</si>
  <si>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</si>
  <si>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</si>
  <si>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</si>
  <si>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</si>
  <si>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</si>
  <si>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</si>
  <si>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</si>
  <si>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</si>
  <si>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</si>
  <si>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</si>
  <si>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</si>
  <si>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</si>
  <si>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</si>
  <si>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</si>
  <si>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</si>
  <si>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</si>
  <si>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</si>
  <si>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</si>
  <si>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</si>
  <si>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</si>
  <si>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</si>
  <si>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</si>
  <si>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</si>
  <si>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</si>
  <si>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</si>
  <si>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</si>
  <si>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</si>
  <si>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</si>
  <si>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</si>
  <si>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</si>
  <si>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</si>
  <si>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</si>
  <si>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</si>
  <si>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</si>
  <si>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</si>
  <si>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</si>
  <si>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</si>
  <si>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</si>
  <si>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</si>
  <si>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</si>
  <si>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</si>
  <si>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</si>
  <si>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</si>
  <si>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</si>
  <si>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</si>
  <si>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</si>
  <si>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</si>
  <si>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</si>
  <si>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</si>
  <si>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</si>
  <si>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</si>
  <si>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</si>
  <si>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</si>
  <si>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</si>
  <si>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</si>
  <si>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</si>
  <si>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</si>
  <si>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</si>
  <si>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</si>
  <si>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</si>
  <si>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</si>
  <si>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</si>
  <si>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</si>
  <si>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</si>
  <si>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</si>
  <si>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</si>
  <si>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</si>
  <si>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</si>
  <si>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</si>
  <si>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</si>
  <si>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</si>
  <si>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</si>
  <si>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</si>
  <si>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</si>
  <si>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</si>
  <si>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</si>
  <si>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</si>
  <si>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</si>
  <si>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</si>
  <si>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</si>
  <si>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</si>
  <si>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</si>
  <si>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</si>
  <si>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</si>
  <si>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</si>
  <si>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</si>
  <si>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</si>
  <si>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</si>
  <si>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</si>
  <si>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</si>
  <si>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</si>
  <si>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</si>
  <si>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</si>
  <si>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</si>
  <si>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</si>
  <si>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</si>
  <si>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</si>
  <si>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</si>
  <si>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</si>
  <si>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</si>
  <si>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</si>
  <si>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</si>
  <si>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</si>
  <si>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</si>
  <si>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</si>
  <si>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</si>
  <si>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</si>
  <si>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</si>
  <si>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</si>
  <si>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</si>
  <si>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</si>
  <si>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</si>
  <si>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</si>
  <si>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</si>
  <si>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</si>
  <si>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</si>
  <si>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</si>
  <si>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</si>
  <si>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</si>
  <si>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</si>
  <si>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</si>
  <si>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</si>
  <si>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</si>
  <si>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</si>
  <si>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</si>
  <si>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</si>
  <si>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</si>
  <si>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</si>
  <si>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</si>
  <si>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</si>
  <si>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</si>
  <si>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</si>
  <si>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</si>
  <si>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</si>
  <si>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</si>
  <si>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</si>
  <si>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</si>
  <si>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</si>
  <si>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</si>
  <si>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</si>
  <si>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</si>
  <si>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</si>
  <si>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</si>
  <si>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</si>
  <si>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</si>
  <si>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</si>
  <si>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</si>
  <si>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</si>
  <si>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</si>
  <si>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</si>
  <si>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</si>
  <si>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</si>
  <si>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</si>
  <si>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</si>
  <si>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</si>
  <si>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</si>
  <si>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</si>
  <si>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</si>
  <si>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</si>
  <si>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</si>
  <si>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</si>
  <si>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</si>
  <si>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</si>
  <si>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</si>
  <si>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</si>
  <si>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</si>
  <si>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</si>
  <si>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</si>
  <si>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</si>
  <si>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</si>
  <si>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</si>
  <si>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</si>
  <si>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</si>
  <si>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</si>
  <si>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</si>
  <si>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</si>
  <si>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</si>
  <si>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</si>
  <si>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</si>
  <si>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</si>
  <si>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</si>
  <si>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</si>
  <si>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</si>
  <si>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</si>
  <si>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</si>
  <si>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</si>
  <si>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</si>
  <si>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</si>
  <si>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</si>
  <si>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</si>
  <si>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</si>
  <si>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</si>
  <si>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</si>
  <si>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</si>
  <si>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</si>
  <si>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</si>
  <si>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</si>
  <si>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</si>
  <si>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</si>
  <si>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</si>
  <si>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</si>
  <si>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</si>
  <si>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</si>
  <si>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</si>
  <si>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</si>
  <si>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</si>
  <si>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</si>
  <si>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</si>
  <si>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</si>
  <si>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</si>
  <si>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</si>
  <si>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</si>
  <si>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</si>
  <si>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</si>
  <si>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</si>
  <si>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</si>
  <si>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</si>
  <si>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</si>
  <si>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</si>
  <si>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</si>
  <si>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</si>
  <si>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</si>
  <si>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</si>
  <si>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</si>
  <si>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</si>
  <si>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</si>
  <si>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</si>
  <si>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</si>
  <si>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</si>
  <si>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</si>
  <si>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</si>
  <si>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</si>
  <si>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</si>
  <si>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</si>
  <si>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</si>
  <si>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</si>
  <si>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</si>
  <si>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</si>
  <si>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</si>
  <si>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</si>
  <si>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</si>
  <si>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</si>
  <si>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</si>
  <si>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</si>
  <si>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</si>
  <si>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</si>
  <si>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</si>
  <si>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</si>
  <si>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</si>
  <si>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</si>
  <si>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</si>
  <si>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</si>
  <si>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</si>
  <si>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</si>
  <si>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</si>
  <si>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</si>
  <si>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</si>
  <si>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</si>
  <si>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</si>
  <si>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</si>
  <si>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</si>
  <si>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</si>
  <si>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</si>
  <si>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</si>
  <si>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</si>
  <si>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</si>
  <si>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</si>
  <si>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</si>
  <si>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</si>
  <si>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</si>
  <si>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</si>
  <si>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</si>
  <si>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</si>
  <si>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</si>
  <si>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</si>
  <si>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</si>
  <si>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</si>
  <si>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</si>
  <si>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</si>
  <si>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</si>
  <si>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</si>
  <si>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</si>
  <si>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</si>
  <si>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</si>
  <si>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</si>
  <si>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</si>
  <si>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</si>
  <si>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</si>
  <si>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</si>
  <si>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</si>
  <si>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</si>
  <si>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</si>
  <si>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</si>
  <si>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</si>
  <si>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</si>
  <si>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</si>
  <si>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</si>
  <si>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</si>
  <si>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</si>
  <si>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</si>
  <si>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</si>
  <si>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</si>
  <si>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</si>
  <si>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</si>
  <si>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</si>
  <si>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</si>
  <si>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</si>
  <si>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</si>
  <si>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</si>
  <si>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</si>
  <si>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</si>
  <si>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</si>
  <si>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</si>
  <si>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</si>
  <si>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</si>
  <si>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</si>
  <si>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</si>
  <si>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</si>
  <si>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</si>
  <si>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</si>
  <si>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</si>
  <si>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</si>
  <si>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</si>
  <si>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</si>
  <si>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</si>
  <si>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</si>
  <si>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</si>
  <si>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</si>
  <si>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</si>
  <si>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</si>
  <si>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</si>
  <si>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</si>
  <si>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</si>
  <si>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</si>
  <si>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</si>
  <si>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</si>
  <si>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</si>
  <si>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</si>
  <si>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</si>
  <si>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</si>
  <si>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</si>
  <si>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</si>
  <si>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</si>
  <si>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</si>
  <si>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</si>
  <si>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</si>
  <si>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</si>
  <si>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</si>
  <si>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</si>
  <si>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</si>
  <si>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</si>
  <si>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</si>
  <si>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</si>
  <si>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</si>
  <si>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</si>
  <si>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</si>
  <si>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</si>
  <si>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</si>
  <si>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</si>
  <si>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</si>
  <si>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</si>
  <si>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</si>
  <si>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</si>
  <si>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</si>
  <si>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</si>
  <si>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</si>
  <si>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</si>
  <si>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</si>
  <si>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</si>
  <si>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</si>
  <si>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</si>
  <si>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</si>
  <si>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</si>
  <si>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</si>
  <si>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</si>
  <si>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</si>
  <si>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</si>
  <si>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</si>
  <si>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</si>
  <si>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</si>
  <si>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</si>
  <si>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</si>
  <si>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</si>
  <si>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</si>
  <si>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</si>
  <si>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</si>
  <si>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</si>
  <si>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</si>
  <si>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</si>
  <si>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</si>
  <si>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</si>
  <si>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</si>
  <si>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</si>
  <si>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</si>
  <si>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</si>
  <si>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</si>
  <si>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</si>
  <si>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</si>
  <si>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</si>
  <si>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</si>
  <si>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</si>
  <si>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</si>
  <si>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</si>
  <si>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</si>
  <si>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</si>
  <si>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</si>
  <si>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</si>
  <si>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</si>
  <si>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</si>
  <si>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</si>
  <si>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</si>
  <si>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</si>
  <si>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</si>
  <si>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</si>
  <si>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</si>
  <si>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</si>
  <si>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</si>
  <si>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</si>
  <si>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</si>
  <si>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</si>
  <si>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</si>
  <si>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</si>
  <si>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</si>
  <si>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</si>
  <si>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</si>
  <si>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</si>
  <si>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</si>
  <si>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</si>
  <si>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</si>
  <si>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</si>
  <si>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</si>
  <si>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</si>
  <si>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</si>
  <si>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</si>
  <si>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</si>
  <si>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</si>
  <si>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</si>
  <si>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</si>
  <si>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</si>
  <si>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</si>
  <si>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</si>
  <si>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</si>
  <si>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</si>
  <si>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</si>
  <si>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</si>
  <si>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</si>
  <si>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</si>
  <si>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</si>
  <si>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</si>
  <si>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</si>
  <si>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</si>
  <si>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</si>
  <si>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</si>
  <si>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</si>
  <si>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</si>
  <si>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</si>
  <si>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</si>
  <si>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</si>
  <si>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</si>
  <si>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</si>
  <si>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</si>
  <si>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</si>
  <si>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</si>
  <si>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</si>
  <si>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</si>
  <si>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</si>
  <si>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</si>
  <si>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</si>
  <si>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</si>
  <si>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</si>
  <si>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</si>
  <si>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</si>
  <si>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</si>
  <si>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</si>
  <si>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</si>
  <si>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</si>
  <si>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</si>
  <si>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</si>
  <si>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</si>
  <si>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</si>
  <si>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</si>
  <si>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</si>
  <si>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</si>
  <si>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</si>
  <si>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</si>
  <si>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</si>
  <si>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</si>
  <si>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</si>
  <si>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</si>
  <si>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</si>
  <si>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</si>
  <si>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</si>
  <si>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</si>
  <si>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</si>
  <si>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</si>
  <si>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</si>
  <si>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</si>
  <si>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</si>
  <si>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</si>
  <si>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</si>
  <si>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</si>
  <si>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</si>
  <si>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</si>
  <si>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</si>
  <si>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</si>
  <si>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</si>
  <si>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</si>
  <si>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</si>
  <si>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</si>
  <si>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</si>
  <si>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</si>
  <si>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</si>
  <si>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</si>
  <si>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</si>
  <si>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</si>
  <si>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</si>
  <si>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</si>
  <si>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</si>
  <si>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</si>
  <si>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</si>
  <si>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</si>
  <si>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</si>
  <si>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</si>
  <si>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</si>
  <si>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</si>
  <si>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</si>
  <si>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</si>
  <si>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</si>
  <si>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</si>
  <si>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</si>
  <si>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</si>
  <si>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</si>
  <si>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</si>
  <si>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</si>
  <si>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</si>
  <si>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</si>
  <si>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</si>
  <si>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</si>
  <si>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</si>
  <si>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</si>
  <si>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</si>
  <si>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</si>
  <si>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</si>
  <si>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</si>
  <si>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</si>
  <si>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</si>
  <si>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</si>
  <si>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</si>
  <si>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</si>
  <si>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</si>
  <si>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</si>
  <si>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</si>
  <si>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</si>
  <si>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</si>
  <si>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</si>
  <si>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</si>
  <si>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</si>
  <si>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</si>
  <si>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</si>
  <si>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</si>
  <si>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</si>
  <si>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</si>
  <si>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</si>
  <si>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</si>
  <si>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</si>
  <si>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</si>
  <si>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</si>
  <si>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</si>
  <si>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</si>
  <si>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</si>
  <si>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</si>
  <si>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</si>
  <si>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</si>
  <si>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</si>
  <si>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</si>
  <si>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</si>
  <si>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</si>
  <si>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</si>
  <si>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</si>
  <si>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</si>
  <si>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</si>
  <si>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</si>
  <si>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</si>
  <si>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</si>
  <si>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</si>
  <si>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</si>
  <si>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</si>
  <si>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</si>
  <si>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</si>
  <si>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</si>
  <si>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</si>
  <si>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</si>
  <si>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</si>
  <si>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</si>
  <si>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</si>
  <si>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</si>
  <si>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</si>
  <si>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</si>
  <si>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</si>
  <si>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</si>
  <si>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</si>
  <si>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</si>
  <si>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</si>
  <si>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</si>
  <si>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</si>
  <si>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</si>
  <si>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</si>
  <si>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</si>
  <si>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</si>
  <si>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</si>
  <si>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</si>
  <si>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</si>
  <si>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</si>
  <si>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</si>
  <si>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</si>
  <si>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</si>
  <si>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</si>
  <si>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</si>
  <si>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</si>
  <si>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</si>
  <si>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</si>
  <si>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</si>
  <si>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</si>
  <si>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</si>
  <si>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</si>
  <si>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</si>
  <si>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</si>
  <si>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</si>
  <si>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</si>
  <si>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</si>
  <si>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</si>
  <si>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</si>
  <si>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</si>
  <si>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</si>
  <si>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</si>
  <si>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</si>
  <si>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</si>
  <si>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</si>
  <si>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</si>
  <si>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</si>
  <si>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</si>
  <si>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</si>
  <si>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</si>
  <si>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</si>
  <si>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</si>
  <si>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</si>
  <si>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</si>
  <si>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</si>
  <si>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</si>
  <si>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</si>
  <si>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</si>
  <si>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</si>
  <si>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</si>
  <si>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</si>
  <si>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</si>
  <si>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</si>
  <si>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</si>
  <si>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</si>
  <si>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</si>
  <si>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</si>
  <si>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</si>
  <si>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</si>
  <si>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</si>
  <si>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</si>
  <si>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</si>
  <si>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</si>
  <si>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</si>
  <si>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</si>
  <si>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</si>
  <si>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</si>
  <si>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</si>
  <si>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</si>
  <si>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</si>
  <si>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</si>
  <si>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</si>
  <si>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</si>
  <si>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</si>
  <si>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</si>
  <si>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</si>
  <si>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</si>
  <si>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</si>
  <si>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</si>
  <si>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</si>
  <si>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</si>
  <si>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</si>
  <si>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</si>
  <si>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</si>
  <si>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</si>
  <si>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</si>
  <si>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</si>
  <si>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</si>
  <si>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</si>
  <si>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</si>
  <si>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</si>
  <si>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</si>
  <si>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</si>
  <si>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</si>
  <si>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</si>
  <si>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</si>
  <si>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</si>
  <si>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</si>
  <si>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</si>
  <si>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</si>
  <si>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</si>
  <si>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</si>
  <si>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</si>
  <si>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</si>
  <si>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</si>
  <si>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</si>
  <si>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</si>
  <si>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</si>
  <si>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</si>
  <si>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</si>
  <si>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</si>
  <si>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</si>
  <si>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</si>
  <si>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</si>
  <si>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</si>
  <si>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</si>
  <si>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</si>
  <si>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</si>
  <si>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</si>
  <si>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</si>
  <si>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</si>
  <si>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</si>
  <si>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</si>
  <si>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</si>
  <si>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</si>
  <si>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</si>
  <si>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</si>
  <si>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</si>
  <si>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</si>
  <si>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</si>
  <si>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</si>
  <si>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</si>
  <si>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</si>
  <si>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</si>
  <si>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</si>
  <si>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</si>
  <si>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</si>
  <si>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</si>
  <si>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</si>
  <si>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</si>
  <si>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</si>
  <si>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</si>
  <si>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</si>
  <si>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</si>
  <si>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</si>
  <si>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</si>
  <si>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</si>
  <si>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</si>
  <si>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</si>
  <si>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</si>
  <si>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</si>
  <si>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</si>
  <si>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</si>
  <si>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</si>
  <si>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</si>
  <si>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</si>
  <si>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</si>
  <si>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</si>
  <si>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</si>
  <si>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</si>
  <si>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</si>
  <si>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</si>
  <si>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</si>
  <si>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</si>
  <si>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</si>
  <si>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</si>
  <si>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</si>
  <si>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</si>
  <si>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</si>
  <si>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</si>
  <si>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</si>
  <si>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</si>
  <si>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</si>
  <si>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</si>
  <si>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</si>
  <si>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</si>
  <si>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</si>
  <si>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</si>
  <si>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</si>
  <si>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</si>
  <si>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</si>
  <si>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</si>
  <si>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</si>
  <si>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</si>
  <si>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</si>
  <si>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</si>
  <si>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</si>
  <si>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</si>
  <si>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</si>
  <si>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</si>
  <si>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</si>
  <si>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</si>
  <si>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</si>
  <si>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</si>
  <si>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</si>
  <si>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</si>
  <si>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</si>
  <si>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</si>
  <si>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</si>
  <si>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</si>
  <si>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</si>
  <si>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</si>
  <si>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</si>
  <si>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</si>
  <si>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</si>
  <si>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</si>
  <si>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</si>
  <si>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</si>
  <si>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</si>
  <si>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</si>
  <si>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</si>
  <si>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</si>
  <si>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</si>
  <si>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</si>
  <si>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</si>
  <si>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</si>
  <si>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</si>
  <si>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</si>
  <si>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</si>
  <si>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</si>
  <si>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</si>
  <si>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</si>
  <si>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</si>
  <si>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</si>
  <si>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</si>
  <si>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</si>
  <si>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</si>
  <si>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</si>
  <si>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</si>
  <si>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</si>
  <si>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</si>
  <si>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</si>
  <si>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</si>
  <si>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</si>
  <si>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</si>
  <si>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</si>
  <si>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</si>
  <si>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</si>
  <si>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</si>
  <si>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</si>
  <si>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</si>
  <si>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</si>
  <si>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</si>
  <si>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</si>
  <si>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</si>
  <si>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47.64-51.64</t>
  </si>
  <si>
    <t>MULTIPLIER SHARE &amp; STOCK ADVISORS PRIVATE LIMITED</t>
  </si>
  <si>
    <t>60-90</t>
  </si>
  <si>
    <t>HRTI PRIVATE LIMITED</t>
  </si>
  <si>
    <t>1020-1100</t>
  </si>
  <si>
    <t>UNITDSPR</t>
  </si>
  <si>
    <t>AEGISLOG</t>
  </si>
  <si>
    <t>1220-1280</t>
  </si>
  <si>
    <t>TOPGAIN FINANCE PRIVATE LIMITED</t>
  </si>
  <si>
    <t>117.5-120.5</t>
  </si>
  <si>
    <t>128-135</t>
  </si>
  <si>
    <t>500-530</t>
  </si>
  <si>
    <t>3320-3420</t>
  </si>
  <si>
    <t>3670-3900</t>
  </si>
  <si>
    <t>5800-6000</t>
  </si>
  <si>
    <t>PGEL</t>
  </si>
  <si>
    <t>3190-3230</t>
  </si>
  <si>
    <t>820-840</t>
  </si>
  <si>
    <t>900-950</t>
  </si>
  <si>
    <t>LALPATHLAB JULY FUT</t>
  </si>
  <si>
    <t>TRU</t>
  </si>
  <si>
    <t>TruCap Finance Limited</t>
  </si>
  <si>
    <t>IND SWIFT LABORATORIES LIMITED</t>
  </si>
  <si>
    <t>1525-1575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</si>
  <si>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</si>
  <si>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</si>
  <si>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</si>
  <si>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</si>
  <si>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</si>
  <si>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</si>
  <si>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</si>
  <si>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1650-1740</t>
  </si>
  <si>
    <t>MANSI SHARE AND STOCK ADVISORS PVT LTD</t>
  </si>
  <si>
    <t>60-30</t>
  </si>
  <si>
    <t>NIFTY 24800 CE 25-JULY</t>
  </si>
  <si>
    <t>NIFTY JULY FUT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</si>
  <si>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</si>
  <si>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</si>
  <si>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</si>
  <si>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</si>
  <si>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</si>
  <si>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</si>
  <si>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</si>
  <si>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</si>
  <si>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</si>
  <si>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2875-2910</t>
  </si>
  <si>
    <t>Profit of Rs.56.5/-</t>
  </si>
  <si>
    <t>230-245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</si>
  <si>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</si>
  <si>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</si>
  <si>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</si>
  <si>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</si>
  <si>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</si>
  <si>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</si>
  <si>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</si>
  <si>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</si>
  <si>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</si>
  <si>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Loss of Rs.180/-</t>
  </si>
  <si>
    <t>No Profit No Loss</t>
  </si>
  <si>
    <t>Profit of Rs.13.5/-</t>
  </si>
  <si>
    <t>BANKNIFTY 53100 CE 3-JULY</t>
  </si>
  <si>
    <t>250-350</t>
  </si>
  <si>
    <t>Profit of Rs.90/-</t>
  </si>
  <si>
    <t>180-250</t>
  </si>
  <si>
    <t>770-820</t>
  </si>
  <si>
    <t>717-691</t>
  </si>
  <si>
    <t>540-580</t>
  </si>
  <si>
    <t>600-650</t>
  </si>
  <si>
    <t>Profit of Rs.352.5/-</t>
  </si>
  <si>
    <t>Profit of Rs.31.5/-</t>
  </si>
  <si>
    <t>240-255</t>
  </si>
  <si>
    <t>NIFTY 24200 CE 11-JULY</t>
  </si>
  <si>
    <t>200-240</t>
  </si>
  <si>
    <t>CIPLA JULY FUT</t>
  </si>
  <si>
    <t>1530-1546</t>
  </si>
  <si>
    <t>SRF JULY FUT</t>
  </si>
  <si>
    <t>2427-2455</t>
  </si>
  <si>
    <t>1215-1255</t>
  </si>
  <si>
    <t>1320-1400</t>
  </si>
  <si>
    <t>NIFTY 24250 CE 11-JULY</t>
  </si>
  <si>
    <t>Profit of Rs.22.5/-</t>
  </si>
  <si>
    <t>NIFTY 24750 CE 25-JULY</t>
  </si>
  <si>
    <t>BANKNIFTY 52800 CE 10-JULY</t>
  </si>
  <si>
    <t>360-460</t>
  </si>
  <si>
    <t>Profit of Rs.25.5/-</t>
  </si>
  <si>
    <t>Profit of Rs.24/-</t>
  </si>
  <si>
    <t>Loss of Rs.100/-</t>
  </si>
  <si>
    <t>Profit of Rs.14/-</t>
  </si>
  <si>
    <t>Profit of Rs.64/-</t>
  </si>
  <si>
    <t>Profit of Rs.14.5/-</t>
  </si>
  <si>
    <t>Profit of Rs.60.5/-</t>
  </si>
  <si>
    <t>DIVISLAB JULY FUT</t>
  </si>
  <si>
    <t>4618-4670</t>
  </si>
  <si>
    <t>1527-1543</t>
  </si>
  <si>
    <t>Profit of Rs.24.5/-</t>
  </si>
  <si>
    <t>Loss of Rs.52.5/-</t>
  </si>
  <si>
    <t>ASTRAL JULY FUT</t>
  </si>
  <si>
    <t>2407-2435</t>
  </si>
  <si>
    <t>Loss of Rs.28/-</t>
  </si>
  <si>
    <t>290-310</t>
  </si>
  <si>
    <t>1590-1660</t>
  </si>
  <si>
    <t>1800-1950</t>
  </si>
  <si>
    <t>Loss of Rs.15/-</t>
  </si>
  <si>
    <t>414-426</t>
  </si>
  <si>
    <t>455-485</t>
  </si>
  <si>
    <t>Profit of Rs.18.5/-</t>
  </si>
  <si>
    <t>Profit of Rs.63/-</t>
  </si>
  <si>
    <t>EVERMORE SHARE BROKING PRIVATE LIMITED</t>
  </si>
  <si>
    <t>Loss of Rs.32/-</t>
  </si>
  <si>
    <t>SAHASTRAA ADVISORS PRIVATE LIMITED</t>
  </si>
  <si>
    <t>GREEN PEAKS ENTERPRISES LLP</t>
  </si>
  <si>
    <t>PROFINC</t>
  </si>
  <si>
    <t>VINAY ARUNKUMAR SANKLECHA</t>
  </si>
  <si>
    <t>TRAPAL TRADING PRIVATE LIMITED</t>
  </si>
  <si>
    <t>VASUDHAGAM</t>
  </si>
  <si>
    <t>NK SECURITIES RESEARCH PRIVATE LIMITED</t>
  </si>
  <si>
    <t>QE SECURITIES LLP</t>
  </si>
  <si>
    <t>AAKRAYA RESEARCH LLP</t>
  </si>
  <si>
    <t>660-690</t>
  </si>
  <si>
    <t>750-800</t>
  </si>
  <si>
    <t>HINDUNILVR JULY FUT</t>
  </si>
  <si>
    <t>2636-2671</t>
  </si>
  <si>
    <t>120-160</t>
  </si>
  <si>
    <t>24500-24600</t>
  </si>
  <si>
    <t>ITC JULY FUT</t>
  </si>
  <si>
    <t>455-462</t>
  </si>
  <si>
    <t>Profit of Rs.5/-</t>
  </si>
  <si>
    <t>BANKNIFTY 52200 CE 10-JULY</t>
  </si>
  <si>
    <t>140-210</t>
  </si>
  <si>
    <t>Loss of Rs.62.5/-</t>
  </si>
  <si>
    <t>Retail Research Technical Calls &amp; Fundamental Performance Report for the month of July-2024</t>
  </si>
  <si>
    <t>FRANKLININD</t>
  </si>
  <si>
    <t>RIKHAV SECURITIES LIMITED</t>
  </si>
  <si>
    <t>PVVINFRA</t>
  </si>
  <si>
    <t>LIESHA CORPORATION PRIVATE LIMITED .</t>
  </si>
  <si>
    <t>RETAIL</t>
  </si>
  <si>
    <t>JHS Svendgaard Retail V L</t>
  </si>
  <si>
    <t>MARWADI CHANDARANA INTERMEDIARIES BROKERS PRIVATE LIMITED</t>
  </si>
  <si>
    <t>SABAR</t>
  </si>
  <si>
    <t>Sabar Flex India Limited</t>
  </si>
  <si>
    <t>Profit of Rs.20/-</t>
  </si>
  <si>
    <t>Profit of Rs.15/-</t>
  </si>
  <si>
    <t>322-333</t>
  </si>
  <si>
    <t>355-377</t>
  </si>
  <si>
    <t>INVESTINO VENTURE LLP .</t>
  </si>
  <si>
    <t>WAJID AHMED</t>
  </si>
  <si>
    <t>BRIDGESE</t>
  </si>
  <si>
    <t>CNIRESLTD</t>
  </si>
  <si>
    <t>NANDKISHOR CHATURVEDI (HUF)</t>
  </si>
  <si>
    <t>CAMELLIA TRADEX PRIVATE LIMITED</t>
  </si>
  <si>
    <t>HJS SECURITIES PRIVATE LIMITED</t>
  </si>
  <si>
    <t>EPITOME TRADING AND INVESTMENTS</t>
  </si>
  <si>
    <t>GCONNECT</t>
  </si>
  <si>
    <t>VAXFAB ENTERPRISES LIMITED</t>
  </si>
  <si>
    <t>SOHAM FINCARE INDIA LLP</t>
  </si>
  <si>
    <t>SETU SECURITIES PVT. LTD.</t>
  </si>
  <si>
    <t>PRISMMEDI</t>
  </si>
  <si>
    <t>PRAGNESH ROHITKUMAR PANDYA</t>
  </si>
  <si>
    <t>ABHAY NARAIN GUPTA</t>
  </si>
  <si>
    <t>JIGNESH AMRUTLAL THOBHANI</t>
  </si>
  <si>
    <t>SRESTHA</t>
  </si>
  <si>
    <t>YOGESH JOTIRAM KALE</t>
  </si>
  <si>
    <t>VMS</t>
  </si>
  <si>
    <t>AMBEY</t>
  </si>
  <si>
    <t>Ambey Laboratories Ltd</t>
  </si>
  <si>
    <t>CLOUD</t>
  </si>
  <si>
    <t>Varanium Cloud Limited</t>
  </si>
  <si>
    <t>Engineers India Ltd.</t>
  </si>
  <si>
    <t>HINDOILEXP</t>
  </si>
  <si>
    <t>Hind. Oil Exploration</t>
  </si>
  <si>
    <t>HPL</t>
  </si>
  <si>
    <t>HPL Electric &amp; Power Ltd</t>
  </si>
  <si>
    <t>ISHAN</t>
  </si>
  <si>
    <t>Ishan International Ltd</t>
  </si>
  <si>
    <t>MAHADEV MANUBHAI MAKVANA</t>
  </si>
  <si>
    <t>MALLCOM</t>
  </si>
  <si>
    <t>Mallcom (India) Limited</t>
  </si>
  <si>
    <t>SCI</t>
  </si>
  <si>
    <t>Shipping Corp of India</t>
  </si>
  <si>
    <t>SCILAL</t>
  </si>
  <si>
    <t>Shipping Corp of ILA Ltd</t>
  </si>
  <si>
    <t>WINNY</t>
  </si>
  <si>
    <t>Winny Immigra &amp; Edu Ser L</t>
  </si>
  <si>
    <t>JOLLY ANKIT SHAH</t>
  </si>
  <si>
    <t>MATALIA STOCK BROKING PRIVATE LIMITED</t>
  </si>
  <si>
    <t>SHREEYANSH EDUTRADE LLP</t>
  </si>
  <si>
    <t>VIKRAMKUMAR KARANRAJ SAKARIA HUF DAKSH CORPORATION</t>
  </si>
  <si>
    <t>ALTAB USMANBHAI PATHAN</t>
  </si>
  <si>
    <t>JALAN</t>
  </si>
  <si>
    <t>Jalan Transolu. India Ltd</t>
  </si>
  <si>
    <t>MANISH JALAN</t>
  </si>
  <si>
    <t>KINGSMAN WEALTH FUND PCC - KIF II</t>
  </si>
  <si>
    <t>805-837.5</t>
  </si>
  <si>
    <t>Profit of Rs.8/-</t>
  </si>
  <si>
    <t>550-570</t>
  </si>
  <si>
    <t>615-660</t>
  </si>
  <si>
    <t>ACHYUT</t>
  </si>
  <si>
    <t>ISEM MEHMET</t>
  </si>
  <si>
    <t>SERA INVESTMENTS &amp; FINANCE INDIA LIMITED</t>
  </si>
  <si>
    <t>BHATIA</t>
  </si>
  <si>
    <t>SILVERTOSS SHOPPERS PRIVATE LIMITED</t>
  </si>
  <si>
    <t>SURENDRA KUMAR SHARMA</t>
  </si>
  <si>
    <t>CBPL</t>
  </si>
  <si>
    <t>NAV CAPITAL VCC - NAV CAPITAL EMERGING STAR FUND</t>
  </si>
  <si>
    <t>PRIYASHA MEVEN FINANCE LTD.</t>
  </si>
  <si>
    <t>VIRAL MALAYBHAI BHOW</t>
  </si>
  <si>
    <t>TWISHA PRATISHBHAI CHHATRAPATI</t>
  </si>
  <si>
    <t>MEHULBHAI RAMESHCHANDRA SAGAR</t>
  </si>
  <si>
    <t>RAMESHCHANDRA PRABHUDAS SAGAR</t>
  </si>
  <si>
    <t>GOENKA BUSINESS &amp; FINANCE LIMITED</t>
  </si>
  <si>
    <t>BEELINE MERCHANT BANKING PRIVATE LIMITED</t>
  </si>
  <si>
    <t>PRABHAT FINANCIAL SERVICES LIMITED</t>
  </si>
  <si>
    <t>JAINAM SHARE CONSULTANTS PVT. LTD.</t>
  </si>
  <si>
    <t>CONTACT CONSULTANCY SERVICES PRIVATE LIMITED</t>
  </si>
  <si>
    <t>COTFAB</t>
  </si>
  <si>
    <t>DHYAANITR</t>
  </si>
  <si>
    <t>KARMRAJSINH RAJENDRASINH PARMAR</t>
  </si>
  <si>
    <t>AMRITA JAIN</t>
  </si>
  <si>
    <t>SHREE SADGURU INVESTMENTS</t>
  </si>
  <si>
    <t>ROOPA BIPINBHAI NATHWANI</t>
  </si>
  <si>
    <t>RESHMA GAURANGBHAI NATHVANI</t>
  </si>
  <si>
    <t>CHAGAN SINGH</t>
  </si>
  <si>
    <t>GALAGEX</t>
  </si>
  <si>
    <t>GB HOSPITALITY (INDIA) PRIVATE LIMITED</t>
  </si>
  <si>
    <t>GILADAFINS</t>
  </si>
  <si>
    <t>SUNIL HUKUMAT RAJDEV</t>
  </si>
  <si>
    <t>YOGESHKUMARSHUKLA</t>
  </si>
  <si>
    <t>HEALTHYLIFE</t>
  </si>
  <si>
    <t>VARUN GUPTA</t>
  </si>
  <si>
    <t>RAVINDRA NAUPATLAL SAKLA</t>
  </si>
  <si>
    <t>TEENA KIRTI JAIN</t>
  </si>
  <si>
    <t>JACKSON</t>
  </si>
  <si>
    <t>KANUNGO</t>
  </si>
  <si>
    <t>JABALI COMMERCIAL COMPANY PRIVATE LIMITED .</t>
  </si>
  <si>
    <t>KUMARESAN S P</t>
  </si>
  <si>
    <t>LATIMMETAL</t>
  </si>
  <si>
    <t>SALASAR AGENCIES</t>
  </si>
  <si>
    <t>MMLF</t>
  </si>
  <si>
    <t>NITISH PRAFULCHANDRA MEHTA</t>
  </si>
  <si>
    <t>KARUNA KISHOR KADAM</t>
  </si>
  <si>
    <t>SAHIL BIPIN MEHTA</t>
  </si>
  <si>
    <t>NAVKAR</t>
  </si>
  <si>
    <t>BETAL TRADERS LLP</t>
  </si>
  <si>
    <t>JASKIRAN KAUR</t>
  </si>
  <si>
    <t>TEJESH HASMUKH SHAH</t>
  </si>
  <si>
    <t>NOVARATHANMALPRAVEENKUMAR</t>
  </si>
  <si>
    <t>PIYUSH MAKHIJANI</t>
  </si>
  <si>
    <t>WESSEL CONSULTANCY PRIVATE LIMITED</t>
  </si>
  <si>
    <t>LOVLESH JAIN</t>
  </si>
  <si>
    <t>JAGDISH GOBINDRAM FABIANI</t>
  </si>
  <si>
    <t>REMLIFE</t>
  </si>
  <si>
    <t>ROJL</t>
  </si>
  <si>
    <t>BHAGWANDAS LACHMANDAS LEKHWANI</t>
  </si>
  <si>
    <t>SAI</t>
  </si>
  <si>
    <t>SOMANI VENTURES AND INNOVATIONS LIMITED</t>
  </si>
  <si>
    <t>SHANGAR</t>
  </si>
  <si>
    <t>SATYA PRAKASH MITTAL</t>
  </si>
  <si>
    <t>SHINEFASH</t>
  </si>
  <si>
    <t>TRANS MEDIA PVT LTD</t>
  </si>
  <si>
    <t>SHOORA</t>
  </si>
  <si>
    <t>SHREESHAY</t>
  </si>
  <si>
    <t>SMARITIME</t>
  </si>
  <si>
    <t>QUANTSEYE AI PRIVATE LIMITED</t>
  </si>
  <si>
    <t>SONALIS</t>
  </si>
  <si>
    <t>RAJESH KUMAR SINGH</t>
  </si>
  <si>
    <t>YASH BIPINBHAI NATHWANI (HUF)</t>
  </si>
  <si>
    <t>STARLIT</t>
  </si>
  <si>
    <t>PCM POWER GENERATION PRIVATE LIMITED</t>
  </si>
  <si>
    <t>TITANIN</t>
  </si>
  <si>
    <t>GRAI CONSTRUCTIONS LLP</t>
  </si>
  <si>
    <t>MANGESH KASHINATH KAMBLE</t>
  </si>
  <si>
    <t>VEERHEALTH</t>
  </si>
  <si>
    <t>GAYATRIBEN NISHANT SHAH</t>
  </si>
  <si>
    <t>SIDHESHBHAI DEVABHAI RAVAL</t>
  </si>
  <si>
    <t>ACSAL</t>
  </si>
  <si>
    <t>Arvind and Company</t>
  </si>
  <si>
    <t>DEEPAK DHANJI PATEL</t>
  </si>
  <si>
    <t>INDRA KIRAN VENTURES</t>
  </si>
  <si>
    <t>AMJLAND</t>
  </si>
  <si>
    <t>AMJ Land Holdings Limited</t>
  </si>
  <si>
    <t>BLAL</t>
  </si>
  <si>
    <t>BEML Land Assets Limited</t>
  </si>
  <si>
    <t>DENORA</t>
  </si>
  <si>
    <t>De Nora India Limited</t>
  </si>
  <si>
    <t>EFFWA</t>
  </si>
  <si>
    <t>Effwa Infra &amp; Research L</t>
  </si>
  <si>
    <t>STATSOL RESEARCH LLP</t>
  </si>
  <si>
    <t>GENUSPAPER</t>
  </si>
  <si>
    <t>Genus P&amp;B Limited</t>
  </si>
  <si>
    <t>GGBL</t>
  </si>
  <si>
    <t>Ganesh Green Bharat Ltd</t>
  </si>
  <si>
    <t>CINCO STOCK VISION LLP</t>
  </si>
  <si>
    <t>YUGA STOCKS AND COMMODITIES PRIVATE LIMITED  .</t>
  </si>
  <si>
    <t>GPECO</t>
  </si>
  <si>
    <t>GP Eco Solutions India L</t>
  </si>
  <si>
    <t>GTLINFRA</t>
  </si>
  <si>
    <t>GTL Infrastructure Limite</t>
  </si>
  <si>
    <t>IFCI</t>
  </si>
  <si>
    <t>IFCI Ltd.</t>
  </si>
  <si>
    <t>Ircon International Ltd</t>
  </si>
  <si>
    <t>IREDA</t>
  </si>
  <si>
    <t>Indian Renewable Energy</t>
  </si>
  <si>
    <t>KAMOPAINTS</t>
  </si>
  <si>
    <t>Kamdhenu Ventures Limited</t>
  </si>
  <si>
    <t>HEMALI PATHIK THAKKAR</t>
  </si>
  <si>
    <t>VT CAPITAL MARKET PVT LTD</t>
  </si>
  <si>
    <t>SKSE SECURITIES LTD</t>
  </si>
  <si>
    <t>SW CAPITAL PRIVATE LIMITED</t>
  </si>
  <si>
    <t>KELLTONTEC</t>
  </si>
  <si>
    <t>Kellton Tech Sol Ltd</t>
  </si>
  <si>
    <t>LOTUSEYE</t>
  </si>
  <si>
    <t>Lotus Eye Hosp &amp; Inst Ltd</t>
  </si>
  <si>
    <t>. VRAMATH  FINANCIAL  SERVICES PVT LTD</t>
  </si>
  <si>
    <t>MEDIORG</t>
  </si>
  <si>
    <t>Medicamen Organics Ltd</t>
  </si>
  <si>
    <t>MOS</t>
  </si>
  <si>
    <t>Mos Utility Limited</t>
  </si>
  <si>
    <t>SMITAL SURESH THAKKAR</t>
  </si>
  <si>
    <t>MTNL</t>
  </si>
  <si>
    <t>Maha Tel Nigam Ltd.</t>
  </si>
  <si>
    <t>JAINAM BROKING LIMITED</t>
  </si>
  <si>
    <t>KAMLESH BABALAL SHAH</t>
  </si>
  <si>
    <t>MUKKA</t>
  </si>
  <si>
    <t>Mukka Proteins Limited</t>
  </si>
  <si>
    <t>NFL</t>
  </si>
  <si>
    <t>National Fertilizers Limi</t>
  </si>
  <si>
    <t>Railtel Corp of Ind Ltd</t>
  </si>
  <si>
    <t>CLT RESEARCH TECH PRIVATE LTD</t>
  </si>
  <si>
    <t>JUMP TRADING FINANCIAL INDIA PRIVATE LIMITED</t>
  </si>
  <si>
    <t>RANASUG</t>
  </si>
  <si>
    <t>Rana Sugars Ltd</t>
  </si>
  <si>
    <t>Rashtriya Chem Fert Ltd.</t>
  </si>
  <si>
    <t>RITES Limited</t>
  </si>
  <si>
    <t>VISHAL BIPINKUMAR DOSHI</t>
  </si>
  <si>
    <t>KIFS  ENTERPRISE</t>
  </si>
  <si>
    <t>SHREYAS</t>
  </si>
  <si>
    <t>Shreyas Shipping &amp; Logist</t>
  </si>
  <si>
    <t>VETO</t>
  </si>
  <si>
    <t>Veto Switchgear Cable Ltd</t>
  </si>
  <si>
    <t>KRONE INVESTMENTS</t>
  </si>
  <si>
    <t>SALIKRAMVIJENDRATIWARI</t>
  </si>
  <si>
    <t>BIPINBHAI DEVABHAI RAVAL</t>
  </si>
  <si>
    <t>ZENITHDRUG</t>
  </si>
  <si>
    <t>Zenith Drugs Limited</t>
  </si>
  <si>
    <t>PANDARINATHAN ELANGO</t>
  </si>
  <si>
    <t>JAVEDBEG BABUBEG MIRZA</t>
  </si>
  <si>
    <t>OCCL</t>
  </si>
  <si>
    <t>Oriental Carbn &amp; Chem Ltd</t>
  </si>
  <si>
    <t>HDFC MUTUAL FUND</t>
  </si>
  <si>
    <t>MANISH VERMA</t>
  </si>
  <si>
    <t>NEOMILE GROWTH FUND - SERIES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</si>
</sst>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64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7" fillId="43" borderId="28" xfId="0" applyFont="1" applyFill="1" applyBorder="1" applyAlignment="1">
      <alignment horizontal="center" vertical="center"/>
    </xf>
    <xf numFmtId="16" fontId="37" fillId="43" borderId="28" xfId="0" applyNumberFormat="1" applyFont="1" applyFill="1" applyBorder="1" applyAlignment="1">
      <alignment horizontal="center" vertical="center"/>
    </xf>
    <xf numFmtId="0" fontId="37" fillId="43" borderId="28" xfId="0" applyFont="1" applyFill="1" applyBorder="1"/>
    <xf numFmtId="0" fontId="38" fillId="43" borderId="28" xfId="0" applyFont="1" applyFill="1" applyBorder="1" applyAlignment="1">
      <alignment horizontal="center" vertical="center"/>
    </xf>
    <xf numFmtId="0" fontId="38" fillId="48" borderId="40" xfId="0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2" fontId="38" fillId="48" borderId="2" xfId="0" applyNumberFormat="1" applyFont="1" applyFill="1" applyBorder="1" applyAlignment="1">
      <alignment horizontal="center" vertical="center"/>
    </xf>
    <xf numFmtId="166" fontId="37" fillId="48" borderId="2" xfId="0" applyNumberFormat="1" applyFont="1" applyFill="1" applyBorder="1" applyAlignment="1">
      <alignment horizontal="center" vertical="center"/>
    </xf>
    <xf numFmtId="0" fontId="38" fillId="48" borderId="2" xfId="0" applyFont="1" applyFill="1" applyBorder="1" applyAlignment="1">
      <alignment horizontal="center" vertical="center"/>
    </xf>
    <xf numFmtId="16" fontId="37" fillId="43" borderId="2" xfId="0" applyNumberFormat="1" applyFont="1" applyFill="1" applyBorder="1" applyAlignment="1">
      <alignment horizontal="center" vertical="center"/>
    </xf>
    <xf numFmtId="0" fontId="38" fillId="42" borderId="38" xfId="0" applyFont="1" applyFill="1" applyBorder="1" applyAlignment="1">
      <alignment horizontal="center" vertical="center"/>
    </xf>
    <xf numFmtId="16" fontId="37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0" fillId="42" borderId="28" xfId="0" applyFill="1" applyBorder="1"/>
    <xf numFmtId="0" fontId="0" fillId="42" borderId="28" xfId="0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16" fontId="37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/>
    <xf numFmtId="0" fontId="38" fillId="46" borderId="41" xfId="0" applyFont="1" applyFill="1" applyBorder="1" applyAlignment="1">
      <alignment horizontal="center" vertical="center"/>
    </xf>
    <xf numFmtId="0" fontId="37" fillId="46" borderId="7" xfId="0" applyFont="1" applyFill="1" applyBorder="1" applyAlignment="1">
      <alignment horizontal="center" vertical="center"/>
    </xf>
    <xf numFmtId="2" fontId="38" fillId="46" borderId="7" xfId="0" applyNumberFormat="1" applyFont="1" applyFill="1" applyBorder="1" applyAlignment="1">
      <alignment horizontal="center" vertical="center"/>
    </xf>
    <xf numFmtId="166" fontId="37" fillId="46" borderId="7" xfId="0" applyNumberFormat="1" applyFont="1" applyFill="1" applyBorder="1" applyAlignment="1">
      <alignment horizontal="center" vertical="center"/>
    </xf>
    <xf numFmtId="0" fontId="38" fillId="46" borderId="7" xfId="0" applyFont="1" applyFill="1" applyBorder="1" applyAlignment="1">
      <alignment horizontal="center" vertical="center"/>
    </xf>
    <xf numFmtId="16" fontId="37" fillId="47" borderId="7" xfId="0" applyNumberFormat="1" applyFont="1" applyFill="1" applyBorder="1" applyAlignment="1">
      <alignment horizontal="center" vertical="center"/>
    </xf>
    <xf numFmtId="0" fontId="37" fillId="42" borderId="42" xfId="0" applyFont="1" applyFill="1" applyBorder="1" applyAlignment="1">
      <alignment horizontal="center" vertical="center"/>
    </xf>
    <xf numFmtId="16" fontId="37" fillId="42" borderId="42" xfId="0" applyNumberFormat="1" applyFont="1" applyFill="1" applyBorder="1" applyAlignment="1">
      <alignment horizontal="center" vertical="center"/>
    </xf>
    <xf numFmtId="0" fontId="37" fillId="42" borderId="42" xfId="0" applyFont="1" applyFill="1" applyBorder="1"/>
    <xf numFmtId="0" fontId="37" fillId="41" borderId="43" xfId="0" applyFont="1" applyFill="1" applyBorder="1" applyAlignment="1">
      <alignment horizontal="center" vertical="center"/>
    </xf>
    <xf numFmtId="2" fontId="38" fillId="41" borderId="43" xfId="0" applyNumberFormat="1" applyFont="1" applyFill="1" applyBorder="1" applyAlignment="1">
      <alignment horizontal="center" vertical="center"/>
    </xf>
    <xf numFmtId="166" fontId="37" fillId="41" borderId="43" xfId="0" applyNumberFormat="1" applyFont="1" applyFill="1" applyBorder="1" applyAlignment="1">
      <alignment horizontal="center" vertical="center"/>
    </xf>
    <xf numFmtId="0" fontId="38" fillId="41" borderId="43" xfId="0" applyFont="1" applyFill="1" applyBorder="1" applyAlignment="1">
      <alignment horizontal="center" vertical="center"/>
    </xf>
    <xf numFmtId="16" fontId="37" fillId="42" borderId="43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topLeftCell="A3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45488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45488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5" t="s">
        <v>16</v>
      </c>
      <c r="B9" s="357" t="s">
        <v>17</v>
      </c>
      <c r="C9" s="357" t="s">
        <v>18</v>
      </c>
      <c r="D9" s="357" t="s">
        <v>19</v>
      </c>
      <c r="E9" s="26" t="s">
        <v>20</v>
      </c>
      <c r="F9" s="26" t="s">
        <v>21</v>
      </c>
      <c r="G9" s="352" t="s">
        <v>22</v>
      </c>
      <c r="H9" s="353"/>
      <c r="I9" s="354"/>
      <c r="J9" s="352" t="s">
        <v>23</v>
      </c>
      <c r="K9" s="353"/>
      <c r="L9" s="354"/>
      <c r="M9" s="26"/>
      <c r="N9" s="27"/>
      <c r="O9" s="27"/>
      <c r="P9" s="27"/>
    </row>
    <row r="10" spans="1:16" ht="38.25">
      <c r="A10" s="356"/>
      <c r="B10" s="358"/>
      <c r="C10" s="358"/>
      <c r="D10" s="358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45498</v>
      </c>
      <c r="E11" s="204">
        <v>24521.599999999999</v>
      </c>
      <c r="F11" s="204">
        <v>24499.433333333334</v>
      </c>
      <c r="G11" s="203">
        <v>24405.166666666668</v>
      </c>
      <c r="H11" s="203">
        <v>24288.733333333334</v>
      </c>
      <c r="I11" s="203">
        <v>24194.466666666667</v>
      </c>
      <c r="J11" s="203">
        <v>24615.866666666669</v>
      </c>
      <c r="K11" s="203">
        <v>24710.133333333331</v>
      </c>
      <c r="L11" s="203">
        <v>24826.566666666669</v>
      </c>
      <c r="M11" s="202">
        <v>24593.7</v>
      </c>
      <c r="N11" s="202">
        <v>24383</v>
      </c>
      <c r="O11" s="202">
        <v>16038325</v>
      </c>
      <c r="P11" s="205">
        <v>3.617962537936114E-2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52366.9</v>
      </c>
      <c r="F12" s="204">
        <v>52494.683333333327</v>
      </c>
      <c r="G12" s="203">
        <v>52142.216666666653</v>
      </c>
      <c r="H12" s="203">
        <v>51917.533333333326</v>
      </c>
      <c r="I12" s="203">
        <v>51565.066666666651</v>
      </c>
      <c r="J12" s="203">
        <v>52719.366666666654</v>
      </c>
      <c r="K12" s="203">
        <v>53071.833333333328</v>
      </c>
      <c r="L12" s="203">
        <v>53296.516666666656</v>
      </c>
      <c r="M12" s="202">
        <v>52847.15</v>
      </c>
      <c r="N12" s="202">
        <v>52270</v>
      </c>
      <c r="O12" s="202">
        <v>2429985</v>
      </c>
      <c r="P12" s="205">
        <v>-3.5743196590557365E-2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23634.2</v>
      </c>
      <c r="F13" s="217">
        <v>23687.083333333332</v>
      </c>
      <c r="G13" s="219">
        <v>23545.766666666663</v>
      </c>
      <c r="H13" s="219">
        <v>23457.333333333332</v>
      </c>
      <c r="I13" s="219">
        <v>23316.016666666663</v>
      </c>
      <c r="J13" s="219">
        <v>23775.516666666663</v>
      </c>
      <c r="K13" s="219">
        <v>23916.833333333336</v>
      </c>
      <c r="L13" s="219">
        <v>24005.266666666663</v>
      </c>
      <c r="M13" s="220">
        <v>23828.400000000001</v>
      </c>
      <c r="N13" s="220">
        <v>23598.65</v>
      </c>
      <c r="O13" s="220">
        <v>91475</v>
      </c>
      <c r="P13" s="221">
        <v>1.6106637045265205E-2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12434.15</v>
      </c>
      <c r="F14" s="217">
        <v>12438.583333333334</v>
      </c>
      <c r="G14" s="219">
        <v>12401.016666666668</v>
      </c>
      <c r="H14" s="219">
        <v>12367.883333333335</v>
      </c>
      <c r="I14" s="219">
        <v>12330.316666666669</v>
      </c>
      <c r="J14" s="219">
        <v>12471.716666666667</v>
      </c>
      <c r="K14" s="219">
        <v>12509.283333333333</v>
      </c>
      <c r="L14" s="219">
        <v>12542.416666666666</v>
      </c>
      <c r="M14" s="220">
        <v>12476.15</v>
      </c>
      <c r="N14" s="220">
        <v>12405.45</v>
      </c>
      <c r="O14" s="220">
        <v>2375050</v>
      </c>
      <c r="P14" s="221">
        <v>4.6070162302627234E-2</v>
      </c>
    </row>
    <row r="15" spans="1:16" ht="12.75" customHeight="1">
      <c r="A15" s="213">
        <v>5</v>
      </c>
      <c r="B15" s="279" t="s">
        <v>34</v>
      </c>
      <c r="C15" s="217" t="s">
        <v>854</v>
      </c>
      <c r="D15" s="218">
        <v>45499</v>
      </c>
      <c r="E15" s="217">
        <v>73779.05</v>
      </c>
      <c r="F15" s="217">
        <v>73821.633333333331</v>
      </c>
      <c r="G15" s="219">
        <v>73318.266666666663</v>
      </c>
      <c r="H15" s="219">
        <v>72857.483333333337</v>
      </c>
      <c r="I15" s="219">
        <v>72354.116666666669</v>
      </c>
      <c r="J15" s="219">
        <v>74282.416666666657</v>
      </c>
      <c r="K15" s="219">
        <v>74785.783333333326</v>
      </c>
      <c r="L15" s="219">
        <v>75246.566666666651</v>
      </c>
      <c r="M15" s="220">
        <v>74325</v>
      </c>
      <c r="N15" s="220">
        <v>73360.850000000006</v>
      </c>
      <c r="O15" s="220">
        <v>12040</v>
      </c>
      <c r="P15" s="221">
        <v>4.7867711053089644E-2</v>
      </c>
    </row>
    <row r="16" spans="1:16" ht="12.75" customHeight="1">
      <c r="A16" s="213">
        <v>6</v>
      </c>
      <c r="B16" s="225" t="s">
        <v>840</v>
      </c>
      <c r="C16" s="222" t="s">
        <v>39</v>
      </c>
      <c r="D16" s="218">
        <v>45498</v>
      </c>
      <c r="E16" s="217">
        <v>708.85</v>
      </c>
      <c r="F16" s="217">
        <v>708.31666666666661</v>
      </c>
      <c r="G16" s="219">
        <v>703.13333333333321</v>
      </c>
      <c r="H16" s="219">
        <v>697.41666666666663</v>
      </c>
      <c r="I16" s="219">
        <v>692.23333333333323</v>
      </c>
      <c r="J16" s="219">
        <v>714.03333333333319</v>
      </c>
      <c r="K16" s="219">
        <v>719.21666666666658</v>
      </c>
      <c r="L16" s="219">
        <v>724.93333333333317</v>
      </c>
      <c r="M16" s="220">
        <v>713.5</v>
      </c>
      <c r="N16" s="220">
        <v>702.6</v>
      </c>
      <c r="O16" s="220">
        <v>12218000</v>
      </c>
      <c r="P16" s="221">
        <v>-1.6105653084232566E-2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45498</v>
      </c>
      <c r="E17" s="217">
        <v>8212.7000000000007</v>
      </c>
      <c r="F17" s="217">
        <v>8302.0666666666675</v>
      </c>
      <c r="G17" s="219">
        <v>8106.5333333333347</v>
      </c>
      <c r="H17" s="219">
        <v>8000.3666666666668</v>
      </c>
      <c r="I17" s="219">
        <v>7804.8333333333339</v>
      </c>
      <c r="J17" s="219">
        <v>8408.2333333333354</v>
      </c>
      <c r="K17" s="219">
        <v>8603.7666666666682</v>
      </c>
      <c r="L17" s="219">
        <v>8709.9333333333361</v>
      </c>
      <c r="M17" s="220">
        <v>8497.6</v>
      </c>
      <c r="N17" s="220">
        <v>8195.9</v>
      </c>
      <c r="O17" s="220">
        <v>1535375</v>
      </c>
      <c r="P17" s="221">
        <v>9.964189794091316E-2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45498</v>
      </c>
      <c r="E18" s="217">
        <v>27082.85</v>
      </c>
      <c r="F18" s="217">
        <v>27197.083333333332</v>
      </c>
      <c r="G18" s="219">
        <v>26807.766666666663</v>
      </c>
      <c r="H18" s="219">
        <v>26532.683333333331</v>
      </c>
      <c r="I18" s="219">
        <v>26143.366666666661</v>
      </c>
      <c r="J18" s="219">
        <v>27472.166666666664</v>
      </c>
      <c r="K18" s="219">
        <v>27861.483333333337</v>
      </c>
      <c r="L18" s="219">
        <v>28136.566666666666</v>
      </c>
      <c r="M18" s="220">
        <v>27586.400000000001</v>
      </c>
      <c r="N18" s="220">
        <v>26922</v>
      </c>
      <c r="O18" s="220">
        <v>157000</v>
      </c>
      <c r="P18" s="221">
        <v>5.8944131214761662E-3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45498</v>
      </c>
      <c r="E19" s="217">
        <v>225.51</v>
      </c>
      <c r="F19" s="217">
        <v>226.72666666666669</v>
      </c>
      <c r="G19" s="219">
        <v>223.90333333333336</v>
      </c>
      <c r="H19" s="219">
        <v>222.29666666666668</v>
      </c>
      <c r="I19" s="219">
        <v>219.47333333333336</v>
      </c>
      <c r="J19" s="219">
        <v>228.33333333333337</v>
      </c>
      <c r="K19" s="219">
        <v>231.15666666666669</v>
      </c>
      <c r="L19" s="219">
        <v>232.76333333333338</v>
      </c>
      <c r="M19" s="220">
        <v>229.55</v>
      </c>
      <c r="N19" s="220">
        <v>225.12</v>
      </c>
      <c r="O19" s="220">
        <v>71134200</v>
      </c>
      <c r="P19" s="221">
        <v>3.4277879341864715E-3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45498</v>
      </c>
      <c r="E20" s="217">
        <v>323.14999999999998</v>
      </c>
      <c r="F20" s="217">
        <v>324.06666666666666</v>
      </c>
      <c r="G20" s="219">
        <v>320.13333333333333</v>
      </c>
      <c r="H20" s="219">
        <v>317.11666666666667</v>
      </c>
      <c r="I20" s="219">
        <v>313.18333333333334</v>
      </c>
      <c r="J20" s="219">
        <v>327.08333333333331</v>
      </c>
      <c r="K20" s="219">
        <v>331.01666666666659</v>
      </c>
      <c r="L20" s="219">
        <v>334.0333333333333</v>
      </c>
      <c r="M20" s="220">
        <v>328</v>
      </c>
      <c r="N20" s="220">
        <v>321.05</v>
      </c>
      <c r="O20" s="220">
        <v>40092000</v>
      </c>
      <c r="P20" s="221">
        <v>-1.8397097205423641E-2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45498</v>
      </c>
      <c r="E21" s="217">
        <v>2688.7</v>
      </c>
      <c r="F21" s="217">
        <v>2689.9833333333331</v>
      </c>
      <c r="G21" s="219">
        <v>2664.8666666666663</v>
      </c>
      <c r="H21" s="219">
        <v>2641.0333333333333</v>
      </c>
      <c r="I21" s="219">
        <v>2615.9166666666665</v>
      </c>
      <c r="J21" s="219">
        <v>2713.8166666666662</v>
      </c>
      <c r="K21" s="219">
        <v>2738.9333333333329</v>
      </c>
      <c r="L21" s="219">
        <v>2762.766666666666</v>
      </c>
      <c r="M21" s="220">
        <v>2715.1</v>
      </c>
      <c r="N21" s="220">
        <v>2666.15</v>
      </c>
      <c r="O21" s="220">
        <v>4831800</v>
      </c>
      <c r="P21" s="221">
        <v>-2.2812765441087245E-2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45498</v>
      </c>
      <c r="E22" s="217">
        <v>3071.1</v>
      </c>
      <c r="F22" s="217">
        <v>3080.8833333333332</v>
      </c>
      <c r="G22" s="219">
        <v>3055.2166666666662</v>
      </c>
      <c r="H22" s="219">
        <v>3039.333333333333</v>
      </c>
      <c r="I22" s="219">
        <v>3013.6666666666661</v>
      </c>
      <c r="J22" s="219">
        <v>3096.7666666666664</v>
      </c>
      <c r="K22" s="219">
        <v>3122.4333333333334</v>
      </c>
      <c r="L22" s="219">
        <v>3138.3166666666666</v>
      </c>
      <c r="M22" s="220">
        <v>3106.55</v>
      </c>
      <c r="N22" s="220">
        <v>3065</v>
      </c>
      <c r="O22" s="220">
        <v>17697600</v>
      </c>
      <c r="P22" s="221">
        <v>4.940206466559913E-3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45498</v>
      </c>
      <c r="E23" s="217">
        <v>1487.7</v>
      </c>
      <c r="F23" s="217">
        <v>1490.05</v>
      </c>
      <c r="G23" s="219">
        <v>1481.25</v>
      </c>
      <c r="H23" s="219">
        <v>1474.8</v>
      </c>
      <c r="I23" s="219">
        <v>1466</v>
      </c>
      <c r="J23" s="219">
        <v>1496.5</v>
      </c>
      <c r="K23" s="219">
        <v>1505.2999999999997</v>
      </c>
      <c r="L23" s="219">
        <v>1511.75</v>
      </c>
      <c r="M23" s="220">
        <v>1498.85</v>
      </c>
      <c r="N23" s="220">
        <v>1483.6</v>
      </c>
      <c r="O23" s="220">
        <v>29599200</v>
      </c>
      <c r="P23" s="221">
        <v>-1.1329930791224649E-2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45498</v>
      </c>
      <c r="E24" s="217">
        <v>5207.7</v>
      </c>
      <c r="F24" s="217">
        <v>5220.5166666666664</v>
      </c>
      <c r="G24" s="219">
        <v>5155.9833333333327</v>
      </c>
      <c r="H24" s="219">
        <v>5104.2666666666664</v>
      </c>
      <c r="I24" s="219">
        <v>5039.7333333333327</v>
      </c>
      <c r="J24" s="219">
        <v>5272.2333333333327</v>
      </c>
      <c r="K24" s="219">
        <v>5336.7666666666655</v>
      </c>
      <c r="L24" s="219">
        <v>5388.4833333333327</v>
      </c>
      <c r="M24" s="220">
        <v>5285.05</v>
      </c>
      <c r="N24" s="220">
        <v>5168.8</v>
      </c>
      <c r="O24" s="220">
        <v>1375400</v>
      </c>
      <c r="P24" s="221">
        <v>-7.7195007575211021E-3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45498</v>
      </c>
      <c r="E25" s="217">
        <v>677.85</v>
      </c>
      <c r="F25" s="217">
        <v>678.55000000000007</v>
      </c>
      <c r="G25" s="219">
        <v>673.50000000000011</v>
      </c>
      <c r="H25" s="219">
        <v>669.15000000000009</v>
      </c>
      <c r="I25" s="219">
        <v>664.10000000000014</v>
      </c>
      <c r="J25" s="219">
        <v>682.90000000000009</v>
      </c>
      <c r="K25" s="219">
        <v>687.95</v>
      </c>
      <c r="L25" s="219">
        <v>692.30000000000007</v>
      </c>
      <c r="M25" s="220">
        <v>683.6</v>
      </c>
      <c r="N25" s="220">
        <v>674.2</v>
      </c>
      <c r="O25" s="220">
        <v>33919200</v>
      </c>
      <c r="P25" s="221">
        <v>-2.6199486595919232E-3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45498</v>
      </c>
      <c r="E26" s="217">
        <v>6357.5</v>
      </c>
      <c r="F26" s="217">
        <v>6371.4833333333336</v>
      </c>
      <c r="G26" s="219">
        <v>6314.0166666666673</v>
      </c>
      <c r="H26" s="219">
        <v>6270.5333333333338</v>
      </c>
      <c r="I26" s="219">
        <v>6213.0666666666675</v>
      </c>
      <c r="J26" s="219">
        <v>6414.9666666666672</v>
      </c>
      <c r="K26" s="219">
        <v>6472.4333333333343</v>
      </c>
      <c r="L26" s="219">
        <v>6515.916666666667</v>
      </c>
      <c r="M26" s="220">
        <v>6428.95</v>
      </c>
      <c r="N26" s="220">
        <v>6328</v>
      </c>
      <c r="O26" s="220">
        <v>2013000</v>
      </c>
      <c r="P26" s="221">
        <v>-1.2811867835468645E-2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45498</v>
      </c>
      <c r="E27" s="217">
        <v>519.79999999999995</v>
      </c>
      <c r="F27" s="217">
        <v>522.7166666666667</v>
      </c>
      <c r="G27" s="219">
        <v>516.08333333333337</v>
      </c>
      <c r="H27" s="219">
        <v>512.36666666666667</v>
      </c>
      <c r="I27" s="219">
        <v>505.73333333333335</v>
      </c>
      <c r="J27" s="219">
        <v>526.43333333333339</v>
      </c>
      <c r="K27" s="219">
        <v>533.06666666666661</v>
      </c>
      <c r="L27" s="219">
        <v>536.78333333333342</v>
      </c>
      <c r="M27" s="220">
        <v>529.35</v>
      </c>
      <c r="N27" s="220">
        <v>519</v>
      </c>
      <c r="O27" s="220">
        <v>15883100</v>
      </c>
      <c r="P27" s="221">
        <v>9.7265751648114122E-3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45498</v>
      </c>
      <c r="E28" s="217">
        <v>225.07</v>
      </c>
      <c r="F28" s="217">
        <v>226.05333333333331</v>
      </c>
      <c r="G28" s="219">
        <v>223.79666666666662</v>
      </c>
      <c r="H28" s="219">
        <v>222.52333333333331</v>
      </c>
      <c r="I28" s="219">
        <v>220.26666666666662</v>
      </c>
      <c r="J28" s="219">
        <v>227.32666666666663</v>
      </c>
      <c r="K28" s="219">
        <v>229.58333333333334</v>
      </c>
      <c r="L28" s="219">
        <v>230.85666666666663</v>
      </c>
      <c r="M28" s="220">
        <v>228.31</v>
      </c>
      <c r="N28" s="220">
        <v>224.78</v>
      </c>
      <c r="O28" s="220">
        <v>95825000</v>
      </c>
      <c r="P28" s="221">
        <v>6.0367454068241469E-3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45498</v>
      </c>
      <c r="E29" s="217">
        <v>2989.2</v>
      </c>
      <c r="F29" s="217">
        <v>2999.4</v>
      </c>
      <c r="G29" s="219">
        <v>2955.8</v>
      </c>
      <c r="H29" s="219">
        <v>2922.4</v>
      </c>
      <c r="I29" s="219">
        <v>2878.8</v>
      </c>
      <c r="J29" s="219">
        <v>3032.8</v>
      </c>
      <c r="K29" s="219">
        <v>3076.3999999999996</v>
      </c>
      <c r="L29" s="219">
        <v>3109.8</v>
      </c>
      <c r="M29" s="220">
        <v>3043</v>
      </c>
      <c r="N29" s="220">
        <v>2966</v>
      </c>
      <c r="O29" s="220">
        <v>14133400</v>
      </c>
      <c r="P29" s="221">
        <v>8.7619663249915353E-2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45498</v>
      </c>
      <c r="E30" s="217">
        <v>2290.75</v>
      </c>
      <c r="F30" s="217">
        <v>2305.5166666666669</v>
      </c>
      <c r="G30" s="219">
        <v>2261.9333333333338</v>
      </c>
      <c r="H30" s="219">
        <v>2233.1166666666668</v>
      </c>
      <c r="I30" s="219">
        <v>2189.5333333333338</v>
      </c>
      <c r="J30" s="219">
        <v>2334.3333333333339</v>
      </c>
      <c r="K30" s="219">
        <v>2377.916666666667</v>
      </c>
      <c r="L30" s="219">
        <v>2406.733333333334</v>
      </c>
      <c r="M30" s="220">
        <v>2349.1</v>
      </c>
      <c r="N30" s="220">
        <v>2276.6999999999998</v>
      </c>
      <c r="O30" s="220">
        <v>3107389</v>
      </c>
      <c r="P30" s="221">
        <v>4.0939267273174332E-2</v>
      </c>
    </row>
    <row r="31" spans="1:16" ht="12.75" customHeight="1">
      <c r="A31" s="213">
        <v>21</v>
      </c>
      <c r="B31" s="225" t="s">
        <v>840</v>
      </c>
      <c r="C31" s="217" t="s">
        <v>60</v>
      </c>
      <c r="D31" s="218">
        <v>45498</v>
      </c>
      <c r="E31" s="217">
        <v>6987.7</v>
      </c>
      <c r="F31" s="217">
        <v>6958.416666666667</v>
      </c>
      <c r="G31" s="219">
        <v>6861.8333333333339</v>
      </c>
      <c r="H31" s="219">
        <v>6735.9666666666672</v>
      </c>
      <c r="I31" s="219">
        <v>6639.3833333333341</v>
      </c>
      <c r="J31" s="219">
        <v>7084.2833333333338</v>
      </c>
      <c r="K31" s="219">
        <v>7180.8666666666677</v>
      </c>
      <c r="L31" s="219">
        <v>7306.7333333333336</v>
      </c>
      <c r="M31" s="220">
        <v>7055</v>
      </c>
      <c r="N31" s="220">
        <v>6832.55</v>
      </c>
      <c r="O31" s="220">
        <v>1103300</v>
      </c>
      <c r="P31" s="221">
        <v>0.18443370907139023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45498</v>
      </c>
      <c r="E32" s="217">
        <v>645.25</v>
      </c>
      <c r="F32" s="217">
        <v>642.68333333333328</v>
      </c>
      <c r="G32" s="219">
        <v>635.51666666666654</v>
      </c>
      <c r="H32" s="219">
        <v>625.7833333333333</v>
      </c>
      <c r="I32" s="219">
        <v>618.61666666666656</v>
      </c>
      <c r="J32" s="219">
        <v>652.41666666666652</v>
      </c>
      <c r="K32" s="219">
        <v>659.58333333333326</v>
      </c>
      <c r="L32" s="219">
        <v>669.31666666666649</v>
      </c>
      <c r="M32" s="220">
        <v>649.85</v>
      </c>
      <c r="N32" s="220">
        <v>632.95000000000005</v>
      </c>
      <c r="O32" s="220">
        <v>27430000</v>
      </c>
      <c r="P32" s="221">
        <v>-3.8083882732501052E-2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45498</v>
      </c>
      <c r="E33" s="217">
        <v>1330.2</v>
      </c>
      <c r="F33" s="217">
        <v>1326.3833333333332</v>
      </c>
      <c r="G33" s="219">
        <v>1319.5166666666664</v>
      </c>
      <c r="H33" s="219">
        <v>1308.8333333333333</v>
      </c>
      <c r="I33" s="219">
        <v>1301.9666666666665</v>
      </c>
      <c r="J33" s="219">
        <v>1337.0666666666664</v>
      </c>
      <c r="K33" s="219">
        <v>1343.9333333333332</v>
      </c>
      <c r="L33" s="219">
        <v>1354.6166666666663</v>
      </c>
      <c r="M33" s="220">
        <v>1333.25</v>
      </c>
      <c r="N33" s="220">
        <v>1315.7</v>
      </c>
      <c r="O33" s="220">
        <v>13142250</v>
      </c>
      <c r="P33" s="221">
        <v>1.4262065452693238E-2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45498</v>
      </c>
      <c r="E34" s="217">
        <v>1316.25</v>
      </c>
      <c r="F34" s="217">
        <v>1314.6499999999999</v>
      </c>
      <c r="G34" s="219">
        <v>1291.8499999999997</v>
      </c>
      <c r="H34" s="219">
        <v>1267.4499999999998</v>
      </c>
      <c r="I34" s="219">
        <v>1244.6499999999996</v>
      </c>
      <c r="J34" s="219">
        <v>1339.0499999999997</v>
      </c>
      <c r="K34" s="219">
        <v>1361.85</v>
      </c>
      <c r="L34" s="219">
        <v>1386.2499999999998</v>
      </c>
      <c r="M34" s="220">
        <v>1337.45</v>
      </c>
      <c r="N34" s="220">
        <v>1290.25</v>
      </c>
      <c r="O34" s="220">
        <v>45197500</v>
      </c>
      <c r="P34" s="221">
        <v>4.1237113402061855E-2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45498</v>
      </c>
      <c r="E35" s="217">
        <v>9458.75</v>
      </c>
      <c r="F35" s="217">
        <v>9486.8833333333332</v>
      </c>
      <c r="G35" s="219">
        <v>9409.7666666666664</v>
      </c>
      <c r="H35" s="219">
        <v>9360.7833333333328</v>
      </c>
      <c r="I35" s="219">
        <v>9283.6666666666661</v>
      </c>
      <c r="J35" s="219">
        <v>9535.8666666666668</v>
      </c>
      <c r="K35" s="219">
        <v>9612.9833333333318</v>
      </c>
      <c r="L35" s="219">
        <v>9661.9666666666672</v>
      </c>
      <c r="M35" s="220">
        <v>9564</v>
      </c>
      <c r="N35" s="220">
        <v>9437.9</v>
      </c>
      <c r="O35" s="220">
        <v>2281425</v>
      </c>
      <c r="P35" s="221">
        <v>-1.237012987012987E-2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45498</v>
      </c>
      <c r="E36" s="217">
        <v>1601.85</v>
      </c>
      <c r="F36" s="217">
        <v>1599.6333333333332</v>
      </c>
      <c r="G36" s="219">
        <v>1591.4166666666665</v>
      </c>
      <c r="H36" s="219">
        <v>1580.9833333333333</v>
      </c>
      <c r="I36" s="219">
        <v>1572.7666666666667</v>
      </c>
      <c r="J36" s="219">
        <v>1610.0666666666664</v>
      </c>
      <c r="K36" s="219">
        <v>1618.2833333333331</v>
      </c>
      <c r="L36" s="219">
        <v>1628.7166666666662</v>
      </c>
      <c r="M36" s="220">
        <v>1607.85</v>
      </c>
      <c r="N36" s="220">
        <v>1589.2</v>
      </c>
      <c r="O36" s="220">
        <v>12909500</v>
      </c>
      <c r="P36" s="221">
        <v>-8.2203357277301891E-3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45498</v>
      </c>
      <c r="E37" s="217">
        <v>7025.25</v>
      </c>
      <c r="F37" s="217">
        <v>7010.9333333333334</v>
      </c>
      <c r="G37" s="219">
        <v>6952.5666666666666</v>
      </c>
      <c r="H37" s="219">
        <v>6879.8833333333332</v>
      </c>
      <c r="I37" s="219">
        <v>6821.5166666666664</v>
      </c>
      <c r="J37" s="219">
        <v>7083.6166666666668</v>
      </c>
      <c r="K37" s="219">
        <v>7141.9833333333336</v>
      </c>
      <c r="L37" s="219">
        <v>7214.666666666667</v>
      </c>
      <c r="M37" s="220">
        <v>7069.3</v>
      </c>
      <c r="N37" s="220">
        <v>6938.25</v>
      </c>
      <c r="O37" s="220">
        <v>9778000</v>
      </c>
      <c r="P37" s="221">
        <v>-6.7708266796121463E-4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45498</v>
      </c>
      <c r="E38" s="217">
        <v>3126.85</v>
      </c>
      <c r="F38" s="217">
        <v>3138.9500000000003</v>
      </c>
      <c r="G38" s="219">
        <v>3107.9000000000005</v>
      </c>
      <c r="H38" s="219">
        <v>3088.9500000000003</v>
      </c>
      <c r="I38" s="219">
        <v>3057.9000000000005</v>
      </c>
      <c r="J38" s="219">
        <v>3157.9000000000005</v>
      </c>
      <c r="K38" s="219">
        <v>3188.9500000000007</v>
      </c>
      <c r="L38" s="219">
        <v>3207.9000000000005</v>
      </c>
      <c r="M38" s="220">
        <v>3170</v>
      </c>
      <c r="N38" s="220">
        <v>3120</v>
      </c>
      <c r="O38" s="220">
        <v>2161200</v>
      </c>
      <c r="P38" s="221">
        <v>1.1087719298245613E-2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45498</v>
      </c>
      <c r="E39" s="217">
        <v>440.75</v>
      </c>
      <c r="F39" s="217">
        <v>443.05</v>
      </c>
      <c r="G39" s="219">
        <v>435.1</v>
      </c>
      <c r="H39" s="219">
        <v>429.45</v>
      </c>
      <c r="I39" s="219">
        <v>421.5</v>
      </c>
      <c r="J39" s="219">
        <v>448.70000000000005</v>
      </c>
      <c r="K39" s="219">
        <v>456.65</v>
      </c>
      <c r="L39" s="219">
        <v>462.30000000000007</v>
      </c>
      <c r="M39" s="220">
        <v>451</v>
      </c>
      <c r="N39" s="220">
        <v>437.4</v>
      </c>
      <c r="O39" s="220">
        <v>10097600</v>
      </c>
      <c r="P39" s="221">
        <v>-7.8282459471301302E-2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45498</v>
      </c>
      <c r="E40" s="217">
        <v>192.78</v>
      </c>
      <c r="F40" s="217">
        <v>194.32666666666668</v>
      </c>
      <c r="G40" s="219">
        <v>188.65333333333336</v>
      </c>
      <c r="H40" s="219">
        <v>184.52666666666667</v>
      </c>
      <c r="I40" s="219">
        <v>178.85333333333335</v>
      </c>
      <c r="J40" s="219">
        <v>198.45333333333338</v>
      </c>
      <c r="K40" s="219">
        <v>204.12666666666672</v>
      </c>
      <c r="L40" s="219">
        <v>208.25333333333339</v>
      </c>
      <c r="M40" s="220">
        <v>200</v>
      </c>
      <c r="N40" s="220">
        <v>190.2</v>
      </c>
      <c r="O40" s="220">
        <v>99108800</v>
      </c>
      <c r="P40" s="221">
        <v>-1.6613880091126298E-2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45498</v>
      </c>
      <c r="E41" s="217">
        <v>251.6</v>
      </c>
      <c r="F41" s="217">
        <v>254.1</v>
      </c>
      <c r="G41" s="219">
        <v>248.5</v>
      </c>
      <c r="H41" s="219">
        <v>245.4</v>
      </c>
      <c r="I41" s="219">
        <v>239.8</v>
      </c>
      <c r="J41" s="219">
        <v>257.2</v>
      </c>
      <c r="K41" s="219">
        <v>262.79999999999995</v>
      </c>
      <c r="L41" s="219">
        <v>265.89999999999998</v>
      </c>
      <c r="M41" s="220">
        <v>259.7</v>
      </c>
      <c r="N41" s="220">
        <v>251</v>
      </c>
      <c r="O41" s="220">
        <v>167327550</v>
      </c>
      <c r="P41" s="221">
        <v>2.1681668809829975E-2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45498</v>
      </c>
      <c r="E42" s="217">
        <v>1521.8</v>
      </c>
      <c r="F42" s="217">
        <v>1531.5166666666664</v>
      </c>
      <c r="G42" s="219">
        <v>1509.1333333333328</v>
      </c>
      <c r="H42" s="219">
        <v>1496.4666666666662</v>
      </c>
      <c r="I42" s="219">
        <v>1474.0833333333326</v>
      </c>
      <c r="J42" s="219">
        <v>1544.1833333333329</v>
      </c>
      <c r="K42" s="219">
        <v>1566.5666666666666</v>
      </c>
      <c r="L42" s="219">
        <v>1579.2333333333331</v>
      </c>
      <c r="M42" s="220">
        <v>1553.9</v>
      </c>
      <c r="N42" s="220">
        <v>1518.85</v>
      </c>
      <c r="O42" s="220">
        <v>3921375</v>
      </c>
      <c r="P42" s="221">
        <v>4.5148895292987509E-3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45498</v>
      </c>
      <c r="E43" s="217">
        <v>333.75</v>
      </c>
      <c r="F43" s="217">
        <v>333.41666666666669</v>
      </c>
      <c r="G43" s="219">
        <v>328.63333333333338</v>
      </c>
      <c r="H43" s="219">
        <v>323.51666666666671</v>
      </c>
      <c r="I43" s="219">
        <v>318.73333333333341</v>
      </c>
      <c r="J43" s="219">
        <v>338.53333333333336</v>
      </c>
      <c r="K43" s="219">
        <v>343.31666666666666</v>
      </c>
      <c r="L43" s="219">
        <v>348.43333333333334</v>
      </c>
      <c r="M43" s="220">
        <v>338.2</v>
      </c>
      <c r="N43" s="220">
        <v>328.3</v>
      </c>
      <c r="O43" s="220">
        <v>138928950</v>
      </c>
      <c r="P43" s="221">
        <v>2.6403891099741013E-2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45498</v>
      </c>
      <c r="E44" s="217">
        <v>527.85</v>
      </c>
      <c r="F44" s="217">
        <v>527.94999999999993</v>
      </c>
      <c r="G44" s="219">
        <v>522.89999999999986</v>
      </c>
      <c r="H44" s="219">
        <v>517.94999999999993</v>
      </c>
      <c r="I44" s="219">
        <v>512.89999999999986</v>
      </c>
      <c r="J44" s="219">
        <v>532.89999999999986</v>
      </c>
      <c r="K44" s="219">
        <v>537.94999999999982</v>
      </c>
      <c r="L44" s="219">
        <v>542.89999999999986</v>
      </c>
      <c r="M44" s="220">
        <v>533</v>
      </c>
      <c r="N44" s="220">
        <v>523</v>
      </c>
      <c r="O44" s="220">
        <v>21464520</v>
      </c>
      <c r="P44" s="221">
        <v>-7.6890217855617258E-3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45498</v>
      </c>
      <c r="E45" s="217">
        <v>1619.5</v>
      </c>
      <c r="F45" s="217">
        <v>1629.9333333333334</v>
      </c>
      <c r="G45" s="219">
        <v>1605.7666666666669</v>
      </c>
      <c r="H45" s="219">
        <v>1592.0333333333335</v>
      </c>
      <c r="I45" s="219">
        <v>1567.866666666667</v>
      </c>
      <c r="J45" s="219">
        <v>1643.6666666666667</v>
      </c>
      <c r="K45" s="219">
        <v>1667.8333333333333</v>
      </c>
      <c r="L45" s="219">
        <v>1681.5666666666666</v>
      </c>
      <c r="M45" s="220">
        <v>1654.1</v>
      </c>
      <c r="N45" s="220">
        <v>1616.2</v>
      </c>
      <c r="O45" s="220">
        <v>8542000</v>
      </c>
      <c r="P45" s="221">
        <v>1.7934814991360307E-2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45498</v>
      </c>
      <c r="E46" s="217">
        <v>1436.45</v>
      </c>
      <c r="F46" s="217">
        <v>1436.6833333333334</v>
      </c>
      <c r="G46" s="219">
        <v>1425.6666666666667</v>
      </c>
      <c r="H46" s="219">
        <v>1414.8833333333334</v>
      </c>
      <c r="I46" s="219">
        <v>1403.8666666666668</v>
      </c>
      <c r="J46" s="219">
        <v>1447.4666666666667</v>
      </c>
      <c r="K46" s="219">
        <v>1458.4833333333331</v>
      </c>
      <c r="L46" s="219">
        <v>1469.2666666666667</v>
      </c>
      <c r="M46" s="220">
        <v>1447.7</v>
      </c>
      <c r="N46" s="220">
        <v>1425.9</v>
      </c>
      <c r="O46" s="220">
        <v>47255850</v>
      </c>
      <c r="P46" s="221">
        <v>-6.5308568004793293E-3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45498</v>
      </c>
      <c r="E47" s="217">
        <v>326.55</v>
      </c>
      <c r="F47" s="217">
        <v>327.41666666666669</v>
      </c>
      <c r="G47" s="219">
        <v>320.58333333333337</v>
      </c>
      <c r="H47" s="219">
        <v>314.61666666666667</v>
      </c>
      <c r="I47" s="219">
        <v>307.78333333333336</v>
      </c>
      <c r="J47" s="219">
        <v>333.38333333333338</v>
      </c>
      <c r="K47" s="219">
        <v>340.21666666666675</v>
      </c>
      <c r="L47" s="219">
        <v>346.18333333333339</v>
      </c>
      <c r="M47" s="220">
        <v>334.25</v>
      </c>
      <c r="N47" s="220">
        <v>321.45</v>
      </c>
      <c r="O47" s="220">
        <v>79700250</v>
      </c>
      <c r="P47" s="221">
        <v>1.8893251451390987E-2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45498</v>
      </c>
      <c r="E48" s="217">
        <v>351.85</v>
      </c>
      <c r="F48" s="217">
        <v>353.2833333333333</v>
      </c>
      <c r="G48" s="219">
        <v>348.86666666666662</v>
      </c>
      <c r="H48" s="219">
        <v>345.88333333333333</v>
      </c>
      <c r="I48" s="219">
        <v>341.46666666666664</v>
      </c>
      <c r="J48" s="219">
        <v>356.26666666666659</v>
      </c>
      <c r="K48" s="219">
        <v>360.68333333333334</v>
      </c>
      <c r="L48" s="219">
        <v>363.66666666666657</v>
      </c>
      <c r="M48" s="220">
        <v>357.7</v>
      </c>
      <c r="N48" s="220">
        <v>350.3</v>
      </c>
      <c r="O48" s="220">
        <v>52460000</v>
      </c>
      <c r="P48" s="221">
        <v>1.0060168471720818E-2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45498</v>
      </c>
      <c r="E49" s="217">
        <v>35017.199999999997</v>
      </c>
      <c r="F49" s="217">
        <v>35135.083333333336</v>
      </c>
      <c r="G49" s="219">
        <v>34692.166666666672</v>
      </c>
      <c r="H49" s="219">
        <v>34367.133333333339</v>
      </c>
      <c r="I49" s="219">
        <v>33924.216666666674</v>
      </c>
      <c r="J49" s="219">
        <v>35460.116666666669</v>
      </c>
      <c r="K49" s="219">
        <v>35903.03333333334</v>
      </c>
      <c r="L49" s="219">
        <v>36228.066666666666</v>
      </c>
      <c r="M49" s="220">
        <v>35578</v>
      </c>
      <c r="N49" s="220">
        <v>34810.050000000003</v>
      </c>
      <c r="O49" s="220">
        <v>290675</v>
      </c>
      <c r="P49" s="221">
        <v>9.9018500825154166E-3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45498</v>
      </c>
      <c r="E50" s="217">
        <v>305.45</v>
      </c>
      <c r="F50" s="217">
        <v>307.13333333333333</v>
      </c>
      <c r="G50" s="219">
        <v>302.31666666666666</v>
      </c>
      <c r="H50" s="219">
        <v>299.18333333333334</v>
      </c>
      <c r="I50" s="219">
        <v>294.36666666666667</v>
      </c>
      <c r="J50" s="219">
        <v>310.26666666666665</v>
      </c>
      <c r="K50" s="219">
        <v>315.08333333333326</v>
      </c>
      <c r="L50" s="219">
        <v>318.21666666666664</v>
      </c>
      <c r="M50" s="220">
        <v>311.95</v>
      </c>
      <c r="N50" s="220">
        <v>304</v>
      </c>
      <c r="O50" s="220">
        <v>73729800</v>
      </c>
      <c r="P50" s="221">
        <v>8.4197050641325495E-3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45498</v>
      </c>
      <c r="E51" s="217">
        <v>5795.4</v>
      </c>
      <c r="F51" s="217">
        <v>5775.5999999999995</v>
      </c>
      <c r="G51" s="219">
        <v>5742.2499999999991</v>
      </c>
      <c r="H51" s="219">
        <v>5689.0999999999995</v>
      </c>
      <c r="I51" s="219">
        <v>5655.7499999999991</v>
      </c>
      <c r="J51" s="219">
        <v>5828.7499999999991</v>
      </c>
      <c r="K51" s="219">
        <v>5862.0999999999995</v>
      </c>
      <c r="L51" s="219">
        <v>5915.2499999999991</v>
      </c>
      <c r="M51" s="220">
        <v>5808.95</v>
      </c>
      <c r="N51" s="220">
        <v>5722.45</v>
      </c>
      <c r="O51" s="220">
        <v>2486200</v>
      </c>
      <c r="P51" s="221">
        <v>-2.4943132794728998E-2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45498</v>
      </c>
      <c r="E52" s="217">
        <v>732.2</v>
      </c>
      <c r="F52" s="217">
        <v>723.26666666666677</v>
      </c>
      <c r="G52" s="219">
        <v>711.93333333333351</v>
      </c>
      <c r="H52" s="219">
        <v>691.66666666666674</v>
      </c>
      <c r="I52" s="219">
        <v>680.33333333333348</v>
      </c>
      <c r="J52" s="219">
        <v>743.53333333333353</v>
      </c>
      <c r="K52" s="219">
        <v>754.86666666666679</v>
      </c>
      <c r="L52" s="219">
        <v>775.13333333333355</v>
      </c>
      <c r="M52" s="220">
        <v>734.6</v>
      </c>
      <c r="N52" s="220">
        <v>703</v>
      </c>
      <c r="O52" s="220">
        <v>12748000</v>
      </c>
      <c r="P52" s="221">
        <v>-0.14871452420701167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45498</v>
      </c>
      <c r="E53" s="217">
        <v>112.82</v>
      </c>
      <c r="F53" s="217">
        <v>113.39999999999999</v>
      </c>
      <c r="G53" s="219">
        <v>111.84999999999998</v>
      </c>
      <c r="H53" s="219">
        <v>110.88</v>
      </c>
      <c r="I53" s="219">
        <v>109.32999999999998</v>
      </c>
      <c r="J53" s="219">
        <v>114.36999999999998</v>
      </c>
      <c r="K53" s="219">
        <v>115.91999999999999</v>
      </c>
      <c r="L53" s="219">
        <v>116.88999999999997</v>
      </c>
      <c r="M53" s="220">
        <v>114.95</v>
      </c>
      <c r="N53" s="220">
        <v>112.43</v>
      </c>
      <c r="O53" s="220">
        <v>297749250</v>
      </c>
      <c r="P53" s="221">
        <v>2.1418978372620755E-2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45498</v>
      </c>
      <c r="E54" s="217">
        <v>867.1</v>
      </c>
      <c r="F54" s="217">
        <v>869.69999999999993</v>
      </c>
      <c r="G54" s="219">
        <v>859.39999999999986</v>
      </c>
      <c r="H54" s="219">
        <v>851.69999999999993</v>
      </c>
      <c r="I54" s="219">
        <v>841.39999999999986</v>
      </c>
      <c r="J54" s="219">
        <v>877.39999999999986</v>
      </c>
      <c r="K54" s="219">
        <v>887.69999999999982</v>
      </c>
      <c r="L54" s="219">
        <v>895.39999999999986</v>
      </c>
      <c r="M54" s="220">
        <v>880</v>
      </c>
      <c r="N54" s="220">
        <v>862</v>
      </c>
      <c r="O54" s="220">
        <v>5910450</v>
      </c>
      <c r="P54" s="221">
        <v>-3.5020694046482011E-2</v>
      </c>
    </row>
    <row r="55" spans="1:16" ht="12.75" customHeight="1">
      <c r="A55" s="213">
        <v>45</v>
      </c>
      <c r="B55" s="225" t="s">
        <v>840</v>
      </c>
      <c r="C55" s="217" t="s">
        <v>89</v>
      </c>
      <c r="D55" s="218">
        <v>45498</v>
      </c>
      <c r="E55" s="217">
        <v>504.65</v>
      </c>
      <c r="F55" s="217">
        <v>505.34999999999997</v>
      </c>
      <c r="G55" s="219">
        <v>496.69999999999993</v>
      </c>
      <c r="H55" s="219">
        <v>488.74999999999994</v>
      </c>
      <c r="I55" s="219">
        <v>480.09999999999991</v>
      </c>
      <c r="J55" s="219">
        <v>513.29999999999995</v>
      </c>
      <c r="K55" s="219">
        <v>521.94999999999993</v>
      </c>
      <c r="L55" s="219">
        <v>529.9</v>
      </c>
      <c r="M55" s="220">
        <v>514</v>
      </c>
      <c r="N55" s="220">
        <v>497.4</v>
      </c>
      <c r="O55" s="220">
        <v>11576700</v>
      </c>
      <c r="P55" s="221">
        <v>-3.5765152714037032E-2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45498</v>
      </c>
      <c r="E56" s="217">
        <v>1384.95</v>
      </c>
      <c r="F56" s="217">
        <v>1396.45</v>
      </c>
      <c r="G56" s="219">
        <v>1358.8500000000001</v>
      </c>
      <c r="H56" s="219">
        <v>1332.75</v>
      </c>
      <c r="I56" s="219">
        <v>1295.1500000000001</v>
      </c>
      <c r="J56" s="219">
        <v>1422.5500000000002</v>
      </c>
      <c r="K56" s="219">
        <v>1460.15</v>
      </c>
      <c r="L56" s="219">
        <v>1486.2500000000002</v>
      </c>
      <c r="M56" s="220">
        <v>1434.05</v>
      </c>
      <c r="N56" s="220">
        <v>1370.35</v>
      </c>
      <c r="O56" s="220">
        <v>8860000</v>
      </c>
      <c r="P56" s="221">
        <v>1.7148597259094497E-2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45498</v>
      </c>
      <c r="E57" s="217">
        <v>1512.8</v>
      </c>
      <c r="F57" s="217">
        <v>1511.2666666666667</v>
      </c>
      <c r="G57" s="219">
        <v>1505.5333333333333</v>
      </c>
      <c r="H57" s="219">
        <v>1498.2666666666667</v>
      </c>
      <c r="I57" s="219">
        <v>1492.5333333333333</v>
      </c>
      <c r="J57" s="219">
        <v>1518.5333333333333</v>
      </c>
      <c r="K57" s="219">
        <v>1524.2666666666664</v>
      </c>
      <c r="L57" s="219">
        <v>1531.5333333333333</v>
      </c>
      <c r="M57" s="220">
        <v>1517</v>
      </c>
      <c r="N57" s="220">
        <v>1504</v>
      </c>
      <c r="O57" s="220">
        <v>10417550</v>
      </c>
      <c r="P57" s="221">
        <v>-2.4350155232239604E-2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45498</v>
      </c>
      <c r="E58" s="217">
        <v>496.65</v>
      </c>
      <c r="F58" s="217">
        <v>500.83333333333331</v>
      </c>
      <c r="G58" s="219">
        <v>491.96666666666664</v>
      </c>
      <c r="H58" s="219">
        <v>487.2833333333333</v>
      </c>
      <c r="I58" s="219">
        <v>478.41666666666663</v>
      </c>
      <c r="J58" s="219">
        <v>505.51666666666665</v>
      </c>
      <c r="K58" s="219">
        <v>514.38333333333333</v>
      </c>
      <c r="L58" s="219">
        <v>519.06666666666661</v>
      </c>
      <c r="M58" s="220">
        <v>509.7</v>
      </c>
      <c r="N58" s="220">
        <v>496.15</v>
      </c>
      <c r="O58" s="220">
        <v>54740700</v>
      </c>
      <c r="P58" s="221">
        <v>-2.0737067508170854E-2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45498</v>
      </c>
      <c r="E59" s="217">
        <v>5962.85</v>
      </c>
      <c r="F59" s="217">
        <v>5884.8166666666666</v>
      </c>
      <c r="G59" s="219">
        <v>5732.8833333333332</v>
      </c>
      <c r="H59" s="219">
        <v>5502.916666666667</v>
      </c>
      <c r="I59" s="219">
        <v>5350.9833333333336</v>
      </c>
      <c r="J59" s="219">
        <v>6114.7833333333328</v>
      </c>
      <c r="K59" s="219">
        <v>6266.7166666666653</v>
      </c>
      <c r="L59" s="219">
        <v>6496.6833333333325</v>
      </c>
      <c r="M59" s="220">
        <v>6036.75</v>
      </c>
      <c r="N59" s="220">
        <v>5654.85</v>
      </c>
      <c r="O59" s="220">
        <v>2129250</v>
      </c>
      <c r="P59" s="221">
        <v>-7.9203425012973533E-2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45498</v>
      </c>
      <c r="E60" s="217">
        <v>3036.95</v>
      </c>
      <c r="F60" s="217">
        <v>3037.4666666666667</v>
      </c>
      <c r="G60" s="219">
        <v>3006.8833333333332</v>
      </c>
      <c r="H60" s="219">
        <v>2976.8166666666666</v>
      </c>
      <c r="I60" s="219">
        <v>2946.2333333333331</v>
      </c>
      <c r="J60" s="219">
        <v>3067.5333333333333</v>
      </c>
      <c r="K60" s="219">
        <v>3098.1166666666663</v>
      </c>
      <c r="L60" s="219">
        <v>3128.1833333333334</v>
      </c>
      <c r="M60" s="220">
        <v>3068.05</v>
      </c>
      <c r="N60" s="220">
        <v>3007.4</v>
      </c>
      <c r="O60" s="220">
        <v>3063200</v>
      </c>
      <c r="P60" s="221">
        <v>5.751570807153214E-2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45498</v>
      </c>
      <c r="E61" s="217">
        <v>1057.8</v>
      </c>
      <c r="F61" s="217">
        <v>1056.6000000000001</v>
      </c>
      <c r="G61" s="219">
        <v>1044.2000000000003</v>
      </c>
      <c r="H61" s="219">
        <v>1030.6000000000001</v>
      </c>
      <c r="I61" s="219">
        <v>1018.2000000000003</v>
      </c>
      <c r="J61" s="219">
        <v>1070.2000000000003</v>
      </c>
      <c r="K61" s="219">
        <v>1082.6000000000004</v>
      </c>
      <c r="L61" s="219">
        <v>1096.2000000000003</v>
      </c>
      <c r="M61" s="220">
        <v>1069</v>
      </c>
      <c r="N61" s="220">
        <v>1043</v>
      </c>
      <c r="O61" s="220">
        <v>17486000</v>
      </c>
      <c r="P61" s="221">
        <v>3.5593722238673381E-2</v>
      </c>
    </row>
    <row r="62" spans="1:16" ht="12.75" customHeight="1">
      <c r="A62" s="213">
        <v>52</v>
      </c>
      <c r="B62" s="225" t="s">
        <v>840</v>
      </c>
      <c r="C62" s="222" t="s">
        <v>96</v>
      </c>
      <c r="D62" s="218">
        <v>45498</v>
      </c>
      <c r="E62" s="217">
        <v>1593.6</v>
      </c>
      <c r="F62" s="217">
        <v>1599.1166666666668</v>
      </c>
      <c r="G62" s="219">
        <v>1579.2333333333336</v>
      </c>
      <c r="H62" s="219">
        <v>1564.8666666666668</v>
      </c>
      <c r="I62" s="219">
        <v>1544.9833333333336</v>
      </c>
      <c r="J62" s="219">
        <v>1613.4833333333336</v>
      </c>
      <c r="K62" s="219">
        <v>1633.3666666666668</v>
      </c>
      <c r="L62" s="219">
        <v>1647.7333333333336</v>
      </c>
      <c r="M62" s="220">
        <v>1619</v>
      </c>
      <c r="N62" s="220">
        <v>1584.75</v>
      </c>
      <c r="O62" s="220">
        <v>4360300</v>
      </c>
      <c r="P62" s="221">
        <v>-4.4749880134249643E-3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45498</v>
      </c>
      <c r="E63" s="217">
        <v>433.2</v>
      </c>
      <c r="F63" s="217">
        <v>432.95</v>
      </c>
      <c r="G63" s="219">
        <v>426.9</v>
      </c>
      <c r="H63" s="219">
        <v>420.59999999999997</v>
      </c>
      <c r="I63" s="219">
        <v>414.54999999999995</v>
      </c>
      <c r="J63" s="219">
        <v>439.25</v>
      </c>
      <c r="K63" s="219">
        <v>445.30000000000007</v>
      </c>
      <c r="L63" s="219">
        <v>451.6</v>
      </c>
      <c r="M63" s="220">
        <v>439</v>
      </c>
      <c r="N63" s="220">
        <v>426.65</v>
      </c>
      <c r="O63" s="220">
        <v>25245000</v>
      </c>
      <c r="P63" s="221">
        <v>3.3149171270718231E-2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45498</v>
      </c>
      <c r="E64" s="217">
        <v>160.57</v>
      </c>
      <c r="F64" s="217">
        <v>161.85666666666665</v>
      </c>
      <c r="G64" s="219">
        <v>159.01333333333332</v>
      </c>
      <c r="H64" s="219">
        <v>157.45666666666668</v>
      </c>
      <c r="I64" s="219">
        <v>154.61333333333334</v>
      </c>
      <c r="J64" s="219">
        <v>163.4133333333333</v>
      </c>
      <c r="K64" s="219">
        <v>166.2566666666666</v>
      </c>
      <c r="L64" s="219">
        <v>167.81333333333328</v>
      </c>
      <c r="M64" s="220">
        <v>164.7</v>
      </c>
      <c r="N64" s="220">
        <v>160.30000000000001</v>
      </c>
      <c r="O64" s="220">
        <v>30700000</v>
      </c>
      <c r="P64" s="221">
        <v>2.4699599465954607E-2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45498</v>
      </c>
      <c r="E65" s="217">
        <v>3946.35</v>
      </c>
      <c r="F65" s="217">
        <v>3955.4333333333329</v>
      </c>
      <c r="G65" s="219">
        <v>3920.9166666666661</v>
      </c>
      <c r="H65" s="219">
        <v>3895.4833333333331</v>
      </c>
      <c r="I65" s="219">
        <v>3860.9666666666662</v>
      </c>
      <c r="J65" s="219">
        <v>3980.8666666666659</v>
      </c>
      <c r="K65" s="219">
        <v>4015.3833333333332</v>
      </c>
      <c r="L65" s="219">
        <v>4040.8166666666657</v>
      </c>
      <c r="M65" s="220">
        <v>3989.95</v>
      </c>
      <c r="N65" s="220">
        <v>3930</v>
      </c>
      <c r="O65" s="220">
        <v>4407600</v>
      </c>
      <c r="P65" s="221">
        <v>3.297475919285664E-2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45498</v>
      </c>
      <c r="E66" s="217">
        <v>628.15</v>
      </c>
      <c r="F66" s="217">
        <v>628.1</v>
      </c>
      <c r="G66" s="219">
        <v>624.20000000000005</v>
      </c>
      <c r="H66" s="219">
        <v>620.25</v>
      </c>
      <c r="I66" s="219">
        <v>616.35</v>
      </c>
      <c r="J66" s="219">
        <v>632.05000000000007</v>
      </c>
      <c r="K66" s="219">
        <v>635.94999999999993</v>
      </c>
      <c r="L66" s="219">
        <v>639.90000000000009</v>
      </c>
      <c r="M66" s="220">
        <v>632</v>
      </c>
      <c r="N66" s="220">
        <v>624.15</v>
      </c>
      <c r="O66" s="220">
        <v>17663750</v>
      </c>
      <c r="P66" s="221">
        <v>-1.956566988135711E-2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45498</v>
      </c>
      <c r="E67" s="217">
        <v>1940.4</v>
      </c>
      <c r="F67" s="217">
        <v>1921.4166666666667</v>
      </c>
      <c r="G67" s="219">
        <v>1887.8833333333334</v>
      </c>
      <c r="H67" s="219">
        <v>1835.3666666666668</v>
      </c>
      <c r="I67" s="219">
        <v>1801.8333333333335</v>
      </c>
      <c r="J67" s="219">
        <v>1973.9333333333334</v>
      </c>
      <c r="K67" s="219">
        <v>2007.4666666666667</v>
      </c>
      <c r="L67" s="219">
        <v>2059.9833333333336</v>
      </c>
      <c r="M67" s="220">
        <v>1954.95</v>
      </c>
      <c r="N67" s="220">
        <v>1868.9</v>
      </c>
      <c r="O67" s="220">
        <v>3733950</v>
      </c>
      <c r="P67" s="221">
        <v>0.12242704802843681</v>
      </c>
    </row>
    <row r="68" spans="1:16" ht="12.75" customHeight="1">
      <c r="A68" s="213">
        <v>58</v>
      </c>
      <c r="B68" s="225" t="s">
        <v>840</v>
      </c>
      <c r="C68" s="222" t="s">
        <v>102</v>
      </c>
      <c r="D68" s="218">
        <v>45498</v>
      </c>
      <c r="E68" s="217">
        <v>2773.2</v>
      </c>
      <c r="F68" s="217">
        <v>2774.0166666666664</v>
      </c>
      <c r="G68" s="219">
        <v>2739.2333333333327</v>
      </c>
      <c r="H68" s="219">
        <v>2705.2666666666664</v>
      </c>
      <c r="I68" s="219">
        <v>2670.4833333333327</v>
      </c>
      <c r="J68" s="219">
        <v>2807.9833333333327</v>
      </c>
      <c r="K68" s="219">
        <v>2842.7666666666664</v>
      </c>
      <c r="L68" s="219">
        <v>2876.7333333333327</v>
      </c>
      <c r="M68" s="220">
        <v>2808.8</v>
      </c>
      <c r="N68" s="220">
        <v>2740.05</v>
      </c>
      <c r="O68" s="220">
        <v>2336100</v>
      </c>
      <c r="P68" s="221">
        <v>-5.2906835319873509E-2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45498</v>
      </c>
      <c r="E69" s="217">
        <v>4550.95</v>
      </c>
      <c r="F69" s="217">
        <v>4549.0499999999993</v>
      </c>
      <c r="G69" s="219">
        <v>4492.6999999999989</v>
      </c>
      <c r="H69" s="219">
        <v>4434.45</v>
      </c>
      <c r="I69" s="219">
        <v>4378.0999999999995</v>
      </c>
      <c r="J69" s="219">
        <v>4607.2999999999984</v>
      </c>
      <c r="K69" s="219">
        <v>4663.6499999999987</v>
      </c>
      <c r="L69" s="219">
        <v>4721.8999999999978</v>
      </c>
      <c r="M69" s="220">
        <v>4605.3999999999996</v>
      </c>
      <c r="N69" s="220">
        <v>4490.8</v>
      </c>
      <c r="O69" s="220">
        <v>2768000</v>
      </c>
      <c r="P69" s="221">
        <v>4.6977834934563888E-2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45498</v>
      </c>
      <c r="E70" s="217">
        <v>12432.15</v>
      </c>
      <c r="F70" s="217">
        <v>12520.066666666666</v>
      </c>
      <c r="G70" s="219">
        <v>12315.283333333331</v>
      </c>
      <c r="H70" s="219">
        <v>12198.416666666666</v>
      </c>
      <c r="I70" s="219">
        <v>11993.633333333331</v>
      </c>
      <c r="J70" s="219">
        <v>12636.933333333331</v>
      </c>
      <c r="K70" s="219">
        <v>12841.716666666664</v>
      </c>
      <c r="L70" s="219">
        <v>12958.58333333333</v>
      </c>
      <c r="M70" s="220">
        <v>12724.85</v>
      </c>
      <c r="N70" s="220">
        <v>12403.2</v>
      </c>
      <c r="O70" s="220">
        <v>2005700</v>
      </c>
      <c r="P70" s="221">
        <v>8.8526734067702825E-3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45498</v>
      </c>
      <c r="E71" s="217">
        <v>823.7</v>
      </c>
      <c r="F71" s="217">
        <v>827.93333333333339</v>
      </c>
      <c r="G71" s="219">
        <v>817.91666666666674</v>
      </c>
      <c r="H71" s="219">
        <v>812.13333333333333</v>
      </c>
      <c r="I71" s="219">
        <v>802.11666666666667</v>
      </c>
      <c r="J71" s="219">
        <v>833.71666666666681</v>
      </c>
      <c r="K71" s="219">
        <v>843.73333333333346</v>
      </c>
      <c r="L71" s="219">
        <v>849.51666666666688</v>
      </c>
      <c r="M71" s="220">
        <v>837.95</v>
      </c>
      <c r="N71" s="220">
        <v>822.15</v>
      </c>
      <c r="O71" s="220">
        <v>44451825</v>
      </c>
      <c r="P71" s="221">
        <v>3.7132619149291696E-4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45498</v>
      </c>
      <c r="E72" s="217">
        <v>6637.3</v>
      </c>
      <c r="F72" s="217">
        <v>6607.333333333333</v>
      </c>
      <c r="G72" s="219">
        <v>6565.6666666666661</v>
      </c>
      <c r="H72" s="219">
        <v>6494.0333333333328</v>
      </c>
      <c r="I72" s="219">
        <v>6452.3666666666659</v>
      </c>
      <c r="J72" s="219">
        <v>6678.9666666666662</v>
      </c>
      <c r="K72" s="219">
        <v>6720.6333333333323</v>
      </c>
      <c r="L72" s="219">
        <v>6792.2666666666664</v>
      </c>
      <c r="M72" s="220">
        <v>6649</v>
      </c>
      <c r="N72" s="220">
        <v>6535.7</v>
      </c>
      <c r="O72" s="220">
        <v>3225875</v>
      </c>
      <c r="P72" s="221">
        <v>8.6336083515743386E-2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45498</v>
      </c>
      <c r="E73" s="217">
        <v>4862.2</v>
      </c>
      <c r="F73" s="217">
        <v>4854.9666666666662</v>
      </c>
      <c r="G73" s="219">
        <v>4827.2333333333327</v>
      </c>
      <c r="H73" s="219">
        <v>4792.2666666666664</v>
      </c>
      <c r="I73" s="219">
        <v>4764.5333333333328</v>
      </c>
      <c r="J73" s="219">
        <v>4889.9333333333325</v>
      </c>
      <c r="K73" s="219">
        <v>4917.6666666666661</v>
      </c>
      <c r="L73" s="219">
        <v>4952.6333333333323</v>
      </c>
      <c r="M73" s="220">
        <v>4882.7</v>
      </c>
      <c r="N73" s="220">
        <v>4820</v>
      </c>
      <c r="O73" s="220">
        <v>3238725</v>
      </c>
      <c r="P73" s="221">
        <v>7.3481384715871978E-3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45498</v>
      </c>
      <c r="E74" s="217">
        <v>3923.15</v>
      </c>
      <c r="F74" s="217">
        <v>3950.9333333333329</v>
      </c>
      <c r="G74" s="219">
        <v>3882.4166666666661</v>
      </c>
      <c r="H74" s="219">
        <v>3841.6833333333329</v>
      </c>
      <c r="I74" s="219">
        <v>3773.1666666666661</v>
      </c>
      <c r="J74" s="219">
        <v>3991.6666666666661</v>
      </c>
      <c r="K74" s="219">
        <v>4060.1833333333334</v>
      </c>
      <c r="L74" s="219">
        <v>4100.9166666666661</v>
      </c>
      <c r="M74" s="220">
        <v>4019.45</v>
      </c>
      <c r="N74" s="220">
        <v>3910.2</v>
      </c>
      <c r="O74" s="220">
        <v>1428900</v>
      </c>
      <c r="P74" s="221">
        <v>2.7486652165315404E-2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45498</v>
      </c>
      <c r="E75" s="217">
        <v>557.45000000000005</v>
      </c>
      <c r="F75" s="217">
        <v>558.95000000000005</v>
      </c>
      <c r="G75" s="219">
        <v>552.70000000000005</v>
      </c>
      <c r="H75" s="219">
        <v>547.95000000000005</v>
      </c>
      <c r="I75" s="219">
        <v>541.70000000000005</v>
      </c>
      <c r="J75" s="219">
        <v>563.70000000000005</v>
      </c>
      <c r="K75" s="219">
        <v>569.95000000000005</v>
      </c>
      <c r="L75" s="219">
        <v>574.70000000000005</v>
      </c>
      <c r="M75" s="220">
        <v>565.20000000000005</v>
      </c>
      <c r="N75" s="220">
        <v>554.20000000000005</v>
      </c>
      <c r="O75" s="220">
        <v>28663200</v>
      </c>
      <c r="P75" s="221">
        <v>6.3831131896606207E-3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45498</v>
      </c>
      <c r="E76" s="217">
        <v>195.33</v>
      </c>
      <c r="F76" s="217">
        <v>195.37666666666667</v>
      </c>
      <c r="G76" s="219">
        <v>193.66333333333333</v>
      </c>
      <c r="H76" s="219">
        <v>191.99666666666667</v>
      </c>
      <c r="I76" s="219">
        <v>190.28333333333333</v>
      </c>
      <c r="J76" s="219">
        <v>197.04333333333332</v>
      </c>
      <c r="K76" s="219">
        <v>198.75666666666669</v>
      </c>
      <c r="L76" s="219">
        <v>200.42333333333332</v>
      </c>
      <c r="M76" s="220">
        <v>197.09</v>
      </c>
      <c r="N76" s="220">
        <v>193.71</v>
      </c>
      <c r="O76" s="220">
        <v>94430000</v>
      </c>
      <c r="P76" s="221">
        <v>-3.4606144251904107E-2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45498</v>
      </c>
      <c r="E77" s="217">
        <v>228.78</v>
      </c>
      <c r="F77" s="217">
        <v>229.20333333333335</v>
      </c>
      <c r="G77" s="219">
        <v>224.41666666666669</v>
      </c>
      <c r="H77" s="219">
        <v>220.05333333333334</v>
      </c>
      <c r="I77" s="219">
        <v>215.26666666666668</v>
      </c>
      <c r="J77" s="219">
        <v>233.56666666666669</v>
      </c>
      <c r="K77" s="219">
        <v>238.35333333333338</v>
      </c>
      <c r="L77" s="219">
        <v>242.7166666666667</v>
      </c>
      <c r="M77" s="220">
        <v>233.99</v>
      </c>
      <c r="N77" s="220">
        <v>224.84</v>
      </c>
      <c r="O77" s="220">
        <v>132217500</v>
      </c>
      <c r="P77" s="221">
        <v>-5.7741840826839683E-2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45498</v>
      </c>
      <c r="E78" s="217">
        <v>1382.75</v>
      </c>
      <c r="F78" s="217">
        <v>1377.7</v>
      </c>
      <c r="G78" s="219">
        <v>1357.5</v>
      </c>
      <c r="H78" s="219">
        <v>1332.25</v>
      </c>
      <c r="I78" s="219">
        <v>1312.05</v>
      </c>
      <c r="J78" s="219">
        <v>1402.95</v>
      </c>
      <c r="K78" s="219">
        <v>1423.1500000000003</v>
      </c>
      <c r="L78" s="219">
        <v>1448.4</v>
      </c>
      <c r="M78" s="220">
        <v>1397.9</v>
      </c>
      <c r="N78" s="220">
        <v>1352.45</v>
      </c>
      <c r="O78" s="220">
        <v>5683275</v>
      </c>
      <c r="P78" s="221">
        <v>-9.1867469879518077E-2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45498</v>
      </c>
      <c r="E79" s="217">
        <v>97.78</v>
      </c>
      <c r="F79" s="217">
        <v>98.68</v>
      </c>
      <c r="G79" s="219">
        <v>96.470000000000013</v>
      </c>
      <c r="H79" s="219">
        <v>95.160000000000011</v>
      </c>
      <c r="I79" s="219">
        <v>92.950000000000017</v>
      </c>
      <c r="J79" s="219">
        <v>99.990000000000009</v>
      </c>
      <c r="K79" s="219">
        <v>102.19999999999999</v>
      </c>
      <c r="L79" s="219">
        <v>103.51</v>
      </c>
      <c r="M79" s="220">
        <v>100.89</v>
      </c>
      <c r="N79" s="220">
        <v>97.37</v>
      </c>
      <c r="O79" s="220">
        <v>247961250</v>
      </c>
      <c r="P79" s="221">
        <v>7.0731114889482638E-2</v>
      </c>
    </row>
    <row r="80" spans="1:16" ht="12.75" customHeight="1">
      <c r="A80" s="213">
        <v>70</v>
      </c>
      <c r="B80" s="225" t="s">
        <v>840</v>
      </c>
      <c r="C80" s="223" t="s">
        <v>116</v>
      </c>
      <c r="D80" s="218">
        <v>45498</v>
      </c>
      <c r="E80" s="217">
        <v>686.65</v>
      </c>
      <c r="F80" s="217">
        <v>690.9</v>
      </c>
      <c r="G80" s="219">
        <v>678.8</v>
      </c>
      <c r="H80" s="219">
        <v>670.94999999999993</v>
      </c>
      <c r="I80" s="219">
        <v>658.84999999999991</v>
      </c>
      <c r="J80" s="219">
        <v>698.75</v>
      </c>
      <c r="K80" s="219">
        <v>710.85000000000014</v>
      </c>
      <c r="L80" s="219">
        <v>718.7</v>
      </c>
      <c r="M80" s="220">
        <v>703</v>
      </c>
      <c r="N80" s="220">
        <v>683.05</v>
      </c>
      <c r="O80" s="220">
        <v>7459400</v>
      </c>
      <c r="P80" s="221">
        <v>-1.0177678109366914E-2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45498</v>
      </c>
      <c r="E81" s="217">
        <v>1448.9</v>
      </c>
      <c r="F81" s="217">
        <v>1449.75</v>
      </c>
      <c r="G81" s="219">
        <v>1435.25</v>
      </c>
      <c r="H81" s="219">
        <v>1421.6</v>
      </c>
      <c r="I81" s="219">
        <v>1407.1</v>
      </c>
      <c r="J81" s="219">
        <v>1463.4</v>
      </c>
      <c r="K81" s="219">
        <v>1477.9</v>
      </c>
      <c r="L81" s="219">
        <v>1491.5500000000002</v>
      </c>
      <c r="M81" s="220">
        <v>1464.25</v>
      </c>
      <c r="N81" s="220">
        <v>1436.1</v>
      </c>
      <c r="O81" s="220">
        <v>5734000</v>
      </c>
      <c r="P81" s="221">
        <v>-3.3866891322662171E-2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45498</v>
      </c>
      <c r="E82" s="217">
        <v>3256.95</v>
      </c>
      <c r="F82" s="217">
        <v>3271.2999999999997</v>
      </c>
      <c r="G82" s="219">
        <v>3228.5999999999995</v>
      </c>
      <c r="H82" s="219">
        <v>3200.2499999999995</v>
      </c>
      <c r="I82" s="219">
        <v>3157.5499999999993</v>
      </c>
      <c r="J82" s="219">
        <v>3299.6499999999996</v>
      </c>
      <c r="K82" s="219">
        <v>3342.3499999999995</v>
      </c>
      <c r="L82" s="219">
        <v>3370.7</v>
      </c>
      <c r="M82" s="220">
        <v>3314</v>
      </c>
      <c r="N82" s="220">
        <v>3242.95</v>
      </c>
      <c r="O82" s="220">
        <v>3450150</v>
      </c>
      <c r="P82" s="221">
        <v>7.6225522407675122E-3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45498</v>
      </c>
      <c r="E83" s="217">
        <v>515.20000000000005</v>
      </c>
      <c r="F83" s="217">
        <v>515.0333333333333</v>
      </c>
      <c r="G83" s="219">
        <v>509.41666666666663</v>
      </c>
      <c r="H83" s="219">
        <v>503.63333333333333</v>
      </c>
      <c r="I83" s="219">
        <v>498.01666666666665</v>
      </c>
      <c r="J83" s="219">
        <v>520.81666666666661</v>
      </c>
      <c r="K83" s="219">
        <v>526.43333333333339</v>
      </c>
      <c r="L83" s="219">
        <v>532.21666666666658</v>
      </c>
      <c r="M83" s="220">
        <v>520.65</v>
      </c>
      <c r="N83" s="220">
        <v>509.25</v>
      </c>
      <c r="O83" s="220">
        <v>11358000</v>
      </c>
      <c r="P83" s="221">
        <v>7.4507716870675887E-3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45498</v>
      </c>
      <c r="E84" s="217">
        <v>2848.7</v>
      </c>
      <c r="F84" s="217">
        <v>2823.1833333333329</v>
      </c>
      <c r="G84" s="219">
        <v>2793.516666666666</v>
      </c>
      <c r="H84" s="219">
        <v>2738.333333333333</v>
      </c>
      <c r="I84" s="219">
        <v>2708.6666666666661</v>
      </c>
      <c r="J84" s="219">
        <v>2878.3666666666659</v>
      </c>
      <c r="K84" s="219">
        <v>2908.0333333333328</v>
      </c>
      <c r="L84" s="219">
        <v>2963.2166666666658</v>
      </c>
      <c r="M84" s="220">
        <v>2852.85</v>
      </c>
      <c r="N84" s="220">
        <v>2768</v>
      </c>
      <c r="O84" s="220">
        <v>10968250</v>
      </c>
      <c r="P84" s="221">
        <v>-2.5910301953818826E-2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45498</v>
      </c>
      <c r="E85" s="217">
        <v>633.25</v>
      </c>
      <c r="F85" s="217">
        <v>636.18333333333328</v>
      </c>
      <c r="G85" s="219">
        <v>629.06666666666661</v>
      </c>
      <c r="H85" s="219">
        <v>624.88333333333333</v>
      </c>
      <c r="I85" s="219">
        <v>617.76666666666665</v>
      </c>
      <c r="J85" s="219">
        <v>640.36666666666656</v>
      </c>
      <c r="K85" s="219">
        <v>647.48333333333312</v>
      </c>
      <c r="L85" s="219">
        <v>651.66666666666652</v>
      </c>
      <c r="M85" s="220">
        <v>643.29999999999995</v>
      </c>
      <c r="N85" s="220">
        <v>632</v>
      </c>
      <c r="O85" s="220">
        <v>9916250</v>
      </c>
      <c r="P85" s="221">
        <v>4.3129520052596973E-2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45498</v>
      </c>
      <c r="E86" s="217">
        <v>5494.05</v>
      </c>
      <c r="F86" s="217">
        <v>5511.7</v>
      </c>
      <c r="G86" s="219">
        <v>5433.4</v>
      </c>
      <c r="H86" s="219">
        <v>5372.75</v>
      </c>
      <c r="I86" s="219">
        <v>5294.45</v>
      </c>
      <c r="J86" s="219">
        <v>5572.3499999999995</v>
      </c>
      <c r="K86" s="219">
        <v>5650.6500000000005</v>
      </c>
      <c r="L86" s="219">
        <v>5711.2999999999993</v>
      </c>
      <c r="M86" s="220">
        <v>5590</v>
      </c>
      <c r="N86" s="220">
        <v>5451.05</v>
      </c>
      <c r="O86" s="220">
        <v>14045700</v>
      </c>
      <c r="P86" s="221">
        <v>2.2293549936678456E-2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45498</v>
      </c>
      <c r="E87" s="217">
        <v>1912.05</v>
      </c>
      <c r="F87" s="217">
        <v>1914</v>
      </c>
      <c r="G87" s="219">
        <v>1899.05</v>
      </c>
      <c r="H87" s="219">
        <v>1886.05</v>
      </c>
      <c r="I87" s="219">
        <v>1871.1</v>
      </c>
      <c r="J87" s="219">
        <v>1927</v>
      </c>
      <c r="K87" s="219">
        <v>1941.9499999999998</v>
      </c>
      <c r="L87" s="219">
        <v>1954.95</v>
      </c>
      <c r="M87" s="220">
        <v>1928.95</v>
      </c>
      <c r="N87" s="220">
        <v>1901</v>
      </c>
      <c r="O87" s="220">
        <v>7985000</v>
      </c>
      <c r="P87" s="221">
        <v>5.9842519685039371E-3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45498</v>
      </c>
      <c r="E88" s="217">
        <v>1548.45</v>
      </c>
      <c r="F88" s="217">
        <v>1534.8833333333334</v>
      </c>
      <c r="G88" s="219">
        <v>1515.6166666666668</v>
      </c>
      <c r="H88" s="219">
        <v>1482.7833333333333</v>
      </c>
      <c r="I88" s="219">
        <v>1463.5166666666667</v>
      </c>
      <c r="J88" s="219">
        <v>1567.7166666666669</v>
      </c>
      <c r="K88" s="219">
        <v>1586.9833333333338</v>
      </c>
      <c r="L88" s="219">
        <v>1619.8166666666671</v>
      </c>
      <c r="M88" s="220">
        <v>1554.15</v>
      </c>
      <c r="N88" s="220">
        <v>1502.05</v>
      </c>
      <c r="O88" s="220">
        <v>18092200</v>
      </c>
      <c r="P88" s="221">
        <v>1.3966261278932916E-2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45498</v>
      </c>
      <c r="E89" s="217">
        <v>4183.95</v>
      </c>
      <c r="F89" s="217">
        <v>4184.1833333333334</v>
      </c>
      <c r="G89" s="219">
        <v>4151.3666666666668</v>
      </c>
      <c r="H89" s="219">
        <v>4118.7833333333338</v>
      </c>
      <c r="I89" s="219">
        <v>4085.9666666666672</v>
      </c>
      <c r="J89" s="219">
        <v>4216.7666666666664</v>
      </c>
      <c r="K89" s="219">
        <v>4249.5833333333339</v>
      </c>
      <c r="L89" s="219">
        <v>4282.1666666666661</v>
      </c>
      <c r="M89" s="220">
        <v>4217</v>
      </c>
      <c r="N89" s="220">
        <v>4151.6000000000004</v>
      </c>
      <c r="O89" s="220">
        <v>2626050</v>
      </c>
      <c r="P89" s="221">
        <v>7.2492952074103903E-3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45498</v>
      </c>
      <c r="E90" s="217">
        <v>1628.4</v>
      </c>
      <c r="F90" s="217">
        <v>1629.9166666666667</v>
      </c>
      <c r="G90" s="219">
        <v>1616.8333333333335</v>
      </c>
      <c r="H90" s="219">
        <v>1605.2666666666667</v>
      </c>
      <c r="I90" s="219">
        <v>1592.1833333333334</v>
      </c>
      <c r="J90" s="219">
        <v>1641.4833333333336</v>
      </c>
      <c r="K90" s="219">
        <v>1654.5666666666671</v>
      </c>
      <c r="L90" s="219">
        <v>1666.1333333333337</v>
      </c>
      <c r="M90" s="220">
        <v>1643</v>
      </c>
      <c r="N90" s="220">
        <v>1618.35</v>
      </c>
      <c r="O90" s="220">
        <v>173582750</v>
      </c>
      <c r="P90" s="221">
        <v>1.8589940131356002E-2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45498</v>
      </c>
      <c r="E91" s="217">
        <v>636.04999999999995</v>
      </c>
      <c r="F91" s="217">
        <v>633.93333333333328</v>
      </c>
      <c r="G91" s="219">
        <v>630.86666666666656</v>
      </c>
      <c r="H91" s="219">
        <v>625.68333333333328</v>
      </c>
      <c r="I91" s="219">
        <v>622.61666666666656</v>
      </c>
      <c r="J91" s="219">
        <v>639.11666666666656</v>
      </c>
      <c r="K91" s="219">
        <v>642.18333333333339</v>
      </c>
      <c r="L91" s="219">
        <v>647.36666666666656</v>
      </c>
      <c r="M91" s="220">
        <v>637</v>
      </c>
      <c r="N91" s="220">
        <v>628.75</v>
      </c>
      <c r="O91" s="220">
        <v>30129000</v>
      </c>
      <c r="P91" s="221">
        <v>-2.6237201365187712E-2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45498</v>
      </c>
      <c r="E92" s="217">
        <v>5564.45</v>
      </c>
      <c r="F92" s="217">
        <v>5566.2833333333328</v>
      </c>
      <c r="G92" s="219">
        <v>5519.3666666666659</v>
      </c>
      <c r="H92" s="219">
        <v>5474.2833333333328</v>
      </c>
      <c r="I92" s="219">
        <v>5427.3666666666659</v>
      </c>
      <c r="J92" s="219">
        <v>5611.3666666666659</v>
      </c>
      <c r="K92" s="219">
        <v>5658.2833333333338</v>
      </c>
      <c r="L92" s="219">
        <v>5703.3666666666659</v>
      </c>
      <c r="M92" s="220">
        <v>5613.2</v>
      </c>
      <c r="N92" s="220">
        <v>5521.2</v>
      </c>
      <c r="O92" s="220">
        <v>4063800</v>
      </c>
      <c r="P92" s="221">
        <v>-2.2832731825882008E-3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45498</v>
      </c>
      <c r="E93" s="217">
        <v>693.25</v>
      </c>
      <c r="F93" s="217">
        <v>694.33333333333337</v>
      </c>
      <c r="G93" s="219">
        <v>685.66666666666674</v>
      </c>
      <c r="H93" s="219">
        <v>678.08333333333337</v>
      </c>
      <c r="I93" s="219">
        <v>669.41666666666674</v>
      </c>
      <c r="J93" s="219">
        <v>701.91666666666674</v>
      </c>
      <c r="K93" s="219">
        <v>710.58333333333348</v>
      </c>
      <c r="L93" s="219">
        <v>718.16666666666674</v>
      </c>
      <c r="M93" s="220">
        <v>703</v>
      </c>
      <c r="N93" s="220">
        <v>686.75</v>
      </c>
      <c r="O93" s="220">
        <v>42897400</v>
      </c>
      <c r="P93" s="221">
        <v>3.3005191827927986E-2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45498</v>
      </c>
      <c r="E94" s="217">
        <v>331</v>
      </c>
      <c r="F94" s="217">
        <v>331.78333333333336</v>
      </c>
      <c r="G94" s="219">
        <v>327.86666666666673</v>
      </c>
      <c r="H94" s="219">
        <v>324.73333333333335</v>
      </c>
      <c r="I94" s="219">
        <v>320.81666666666672</v>
      </c>
      <c r="J94" s="219">
        <v>334.91666666666674</v>
      </c>
      <c r="K94" s="219">
        <v>338.83333333333337</v>
      </c>
      <c r="L94" s="219">
        <v>341.96666666666675</v>
      </c>
      <c r="M94" s="220">
        <v>335.7</v>
      </c>
      <c r="N94" s="220">
        <v>328.65</v>
      </c>
      <c r="O94" s="220">
        <v>40221700</v>
      </c>
      <c r="P94" s="221">
        <v>1.6951423785594638E-2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45498</v>
      </c>
      <c r="E95" s="217">
        <v>343.4</v>
      </c>
      <c r="F95" s="217">
        <v>346.34999999999997</v>
      </c>
      <c r="G95" s="219">
        <v>339.34999999999991</v>
      </c>
      <c r="H95" s="219">
        <v>335.29999999999995</v>
      </c>
      <c r="I95" s="219">
        <v>328.2999999999999</v>
      </c>
      <c r="J95" s="219">
        <v>350.39999999999992</v>
      </c>
      <c r="K95" s="219">
        <v>357.40000000000003</v>
      </c>
      <c r="L95" s="219">
        <v>361.44999999999993</v>
      </c>
      <c r="M95" s="220">
        <v>353.35</v>
      </c>
      <c r="N95" s="220">
        <v>342.3</v>
      </c>
      <c r="O95" s="220">
        <v>47700900</v>
      </c>
      <c r="P95" s="221">
        <v>-1.3278599254387803E-2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45498</v>
      </c>
      <c r="E96" s="217">
        <v>2626.4</v>
      </c>
      <c r="F96" s="217">
        <v>2624.4833333333336</v>
      </c>
      <c r="G96" s="219">
        <v>2607.166666666667</v>
      </c>
      <c r="H96" s="219">
        <v>2587.9333333333334</v>
      </c>
      <c r="I96" s="219">
        <v>2570.6166666666668</v>
      </c>
      <c r="J96" s="219">
        <v>2643.7166666666672</v>
      </c>
      <c r="K96" s="219">
        <v>2661.0333333333338</v>
      </c>
      <c r="L96" s="219">
        <v>2680.2666666666673</v>
      </c>
      <c r="M96" s="220">
        <v>2641.8</v>
      </c>
      <c r="N96" s="220">
        <v>2605.25</v>
      </c>
      <c r="O96" s="220">
        <v>18062100</v>
      </c>
      <c r="P96" s="221">
        <v>-1.9461906778280837E-2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45498</v>
      </c>
      <c r="E97" s="217">
        <v>1236.5</v>
      </c>
      <c r="F97" s="217">
        <v>1240.8333333333333</v>
      </c>
      <c r="G97" s="219">
        <v>1229.4166666666665</v>
      </c>
      <c r="H97" s="219">
        <v>1222.3333333333333</v>
      </c>
      <c r="I97" s="219">
        <v>1210.9166666666665</v>
      </c>
      <c r="J97" s="219">
        <v>1247.9166666666665</v>
      </c>
      <c r="K97" s="219">
        <v>1259.333333333333</v>
      </c>
      <c r="L97" s="219">
        <v>1266.4166666666665</v>
      </c>
      <c r="M97" s="220">
        <v>1252.25</v>
      </c>
      <c r="N97" s="220">
        <v>1233.75</v>
      </c>
      <c r="O97" s="220">
        <v>88000500</v>
      </c>
      <c r="P97" s="221">
        <v>-1.5636745176647458E-2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45498</v>
      </c>
      <c r="E98" s="217">
        <v>1870.7</v>
      </c>
      <c r="F98" s="217">
        <v>1871.7666666666667</v>
      </c>
      <c r="G98" s="219">
        <v>1860.9833333333333</v>
      </c>
      <c r="H98" s="219">
        <v>1851.2666666666667</v>
      </c>
      <c r="I98" s="219">
        <v>1840.4833333333333</v>
      </c>
      <c r="J98" s="219">
        <v>1881.4833333333333</v>
      </c>
      <c r="K98" s="219">
        <v>1892.2666666666667</v>
      </c>
      <c r="L98" s="219">
        <v>1901.9833333333333</v>
      </c>
      <c r="M98" s="220">
        <v>1882.55</v>
      </c>
      <c r="N98" s="220">
        <v>1862.05</v>
      </c>
      <c r="O98" s="220">
        <v>4380500</v>
      </c>
      <c r="P98" s="221">
        <v>1.1415525114155251E-4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45498</v>
      </c>
      <c r="E99" s="217">
        <v>653.04999999999995</v>
      </c>
      <c r="F99" s="217">
        <v>655.34999999999991</v>
      </c>
      <c r="G99" s="219">
        <v>648.54999999999984</v>
      </c>
      <c r="H99" s="219">
        <v>644.04999999999995</v>
      </c>
      <c r="I99" s="219">
        <v>637.24999999999989</v>
      </c>
      <c r="J99" s="219">
        <v>659.8499999999998</v>
      </c>
      <c r="K99" s="219">
        <v>666.65</v>
      </c>
      <c r="L99" s="219">
        <v>671.14999999999975</v>
      </c>
      <c r="M99" s="220">
        <v>662.15</v>
      </c>
      <c r="N99" s="220">
        <v>650.85</v>
      </c>
      <c r="O99" s="220">
        <v>11520000</v>
      </c>
      <c r="P99" s="221">
        <v>7.4773711137347499E-3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45498</v>
      </c>
      <c r="E100" s="217">
        <v>16.18</v>
      </c>
      <c r="F100" s="217">
        <v>16.38</v>
      </c>
      <c r="G100" s="219">
        <v>15.86</v>
      </c>
      <c r="H100" s="219">
        <v>15.54</v>
      </c>
      <c r="I100" s="219">
        <v>15.02</v>
      </c>
      <c r="J100" s="219">
        <v>16.7</v>
      </c>
      <c r="K100" s="219">
        <v>17.220000000000002</v>
      </c>
      <c r="L100" s="219">
        <v>17.54</v>
      </c>
      <c r="M100" s="220">
        <v>16.899999999999999</v>
      </c>
      <c r="N100" s="220">
        <v>16.059999999999999</v>
      </c>
      <c r="O100" s="220">
        <v>4435280000</v>
      </c>
      <c r="P100" s="221">
        <v>3.6038308806353656E-2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45498</v>
      </c>
      <c r="E101" s="217">
        <v>116.8</v>
      </c>
      <c r="F101" s="217">
        <v>117.10000000000001</v>
      </c>
      <c r="G101" s="219">
        <v>116.14000000000001</v>
      </c>
      <c r="H101" s="219">
        <v>115.48</v>
      </c>
      <c r="I101" s="219">
        <v>114.52000000000001</v>
      </c>
      <c r="J101" s="219">
        <v>117.76000000000002</v>
      </c>
      <c r="K101" s="219">
        <v>118.72000000000003</v>
      </c>
      <c r="L101" s="219">
        <v>119.38000000000002</v>
      </c>
      <c r="M101" s="220">
        <v>118.06</v>
      </c>
      <c r="N101" s="220">
        <v>116.44</v>
      </c>
      <c r="O101" s="220">
        <v>114675000</v>
      </c>
      <c r="P101" s="221">
        <v>4.5552100214620471E-3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45498</v>
      </c>
      <c r="E102" s="217">
        <v>78.489999999999995</v>
      </c>
      <c r="F102" s="217">
        <v>78.813333333333318</v>
      </c>
      <c r="G102" s="219">
        <v>78.026666666666642</v>
      </c>
      <c r="H102" s="219">
        <v>77.563333333333318</v>
      </c>
      <c r="I102" s="219">
        <v>76.776666666666642</v>
      </c>
      <c r="J102" s="219">
        <v>79.276666666666642</v>
      </c>
      <c r="K102" s="219">
        <v>80.063333333333304</v>
      </c>
      <c r="L102" s="219">
        <v>80.526666666666642</v>
      </c>
      <c r="M102" s="220">
        <v>79.599999999999994</v>
      </c>
      <c r="N102" s="220">
        <v>78.349999999999994</v>
      </c>
      <c r="O102" s="220">
        <v>465892500</v>
      </c>
      <c r="P102" s="221">
        <v>2.1072702467248551E-2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45498</v>
      </c>
      <c r="E103" s="217">
        <v>177.2</v>
      </c>
      <c r="F103" s="217">
        <v>178.23000000000002</v>
      </c>
      <c r="G103" s="219">
        <v>175.97000000000003</v>
      </c>
      <c r="H103" s="219">
        <v>174.74</v>
      </c>
      <c r="I103" s="219">
        <v>172.48000000000002</v>
      </c>
      <c r="J103" s="219">
        <v>179.46000000000004</v>
      </c>
      <c r="K103" s="219">
        <v>181.72000000000003</v>
      </c>
      <c r="L103" s="219">
        <v>182.95000000000005</v>
      </c>
      <c r="M103" s="220">
        <v>180.49</v>
      </c>
      <c r="N103" s="220">
        <v>177</v>
      </c>
      <c r="O103" s="220">
        <v>75562500</v>
      </c>
      <c r="P103" s="221">
        <v>-1.917834890965732E-2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45498</v>
      </c>
      <c r="E104" s="217">
        <v>526.04999999999995</v>
      </c>
      <c r="F104" s="217">
        <v>528.4</v>
      </c>
      <c r="G104" s="219">
        <v>521.79999999999995</v>
      </c>
      <c r="H104" s="219">
        <v>517.54999999999995</v>
      </c>
      <c r="I104" s="219">
        <v>510.94999999999993</v>
      </c>
      <c r="J104" s="219">
        <v>532.65</v>
      </c>
      <c r="K104" s="219">
        <v>539.25000000000011</v>
      </c>
      <c r="L104" s="219">
        <v>543.5</v>
      </c>
      <c r="M104" s="220">
        <v>535</v>
      </c>
      <c r="N104" s="220">
        <v>524.15</v>
      </c>
      <c r="O104" s="220">
        <v>12995125</v>
      </c>
      <c r="P104" s="221">
        <v>-3.0467788264259336E-2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45498</v>
      </c>
      <c r="E105" s="217">
        <v>595.95000000000005</v>
      </c>
      <c r="F105" s="217">
        <v>597.88333333333333</v>
      </c>
      <c r="G105" s="219">
        <v>592.36666666666667</v>
      </c>
      <c r="H105" s="219">
        <v>588.7833333333333</v>
      </c>
      <c r="I105" s="219">
        <v>583.26666666666665</v>
      </c>
      <c r="J105" s="219">
        <v>601.4666666666667</v>
      </c>
      <c r="K105" s="219">
        <v>606.98333333333335</v>
      </c>
      <c r="L105" s="219">
        <v>610.56666666666672</v>
      </c>
      <c r="M105" s="220">
        <v>603.4</v>
      </c>
      <c r="N105" s="220">
        <v>594.29999999999995</v>
      </c>
      <c r="O105" s="220">
        <v>22496000</v>
      </c>
      <c r="P105" s="221">
        <v>2.2406035540608098E-2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45498</v>
      </c>
      <c r="E106" s="217">
        <v>298.7</v>
      </c>
      <c r="F106" s="217">
        <v>298.81666666666666</v>
      </c>
      <c r="G106" s="219">
        <v>289.88333333333333</v>
      </c>
      <c r="H106" s="219">
        <v>281.06666666666666</v>
      </c>
      <c r="I106" s="219">
        <v>272.13333333333333</v>
      </c>
      <c r="J106" s="219">
        <v>307.63333333333333</v>
      </c>
      <c r="K106" s="219">
        <v>316.56666666666661</v>
      </c>
      <c r="L106" s="219">
        <v>325.38333333333333</v>
      </c>
      <c r="M106" s="220">
        <v>307.75</v>
      </c>
      <c r="N106" s="220">
        <v>290</v>
      </c>
      <c r="O106" s="220">
        <v>14801600</v>
      </c>
      <c r="P106" s="221">
        <v>-2.7994667682346219E-2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45498</v>
      </c>
      <c r="E107" s="217">
        <v>2824.65</v>
      </c>
      <c r="F107" s="217">
        <v>2817.0666666666671</v>
      </c>
      <c r="G107" s="219">
        <v>2777.9333333333343</v>
      </c>
      <c r="H107" s="219">
        <v>2731.2166666666672</v>
      </c>
      <c r="I107" s="219">
        <v>2692.0833333333344</v>
      </c>
      <c r="J107" s="219">
        <v>2863.7833333333342</v>
      </c>
      <c r="K107" s="219">
        <v>2902.9166666666665</v>
      </c>
      <c r="L107" s="219">
        <v>2949.6333333333341</v>
      </c>
      <c r="M107" s="220">
        <v>2856.2</v>
      </c>
      <c r="N107" s="220">
        <v>2770.35</v>
      </c>
      <c r="O107" s="220">
        <v>1353300</v>
      </c>
      <c r="P107" s="221">
        <v>0.1596401028277635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45498</v>
      </c>
      <c r="E108" s="217">
        <v>4346.8999999999996</v>
      </c>
      <c r="F108" s="217">
        <v>4343.3</v>
      </c>
      <c r="G108" s="219">
        <v>4301.3</v>
      </c>
      <c r="H108" s="219">
        <v>4255.7</v>
      </c>
      <c r="I108" s="219">
        <v>4213.7</v>
      </c>
      <c r="J108" s="219">
        <v>4388.9000000000005</v>
      </c>
      <c r="K108" s="219">
        <v>4430.9000000000005</v>
      </c>
      <c r="L108" s="219">
        <v>4476.5000000000009</v>
      </c>
      <c r="M108" s="220">
        <v>4385.3</v>
      </c>
      <c r="N108" s="220">
        <v>4297.7</v>
      </c>
      <c r="O108" s="220">
        <v>8124600</v>
      </c>
      <c r="P108" s="221">
        <v>-4.4290248763563891E-4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45498</v>
      </c>
      <c r="E109" s="217">
        <v>1436.7</v>
      </c>
      <c r="F109" s="217">
        <v>1440.7333333333333</v>
      </c>
      <c r="G109" s="219">
        <v>1427.4666666666667</v>
      </c>
      <c r="H109" s="219">
        <v>1418.2333333333333</v>
      </c>
      <c r="I109" s="219">
        <v>1404.9666666666667</v>
      </c>
      <c r="J109" s="219">
        <v>1449.9666666666667</v>
      </c>
      <c r="K109" s="219">
        <v>1463.2333333333336</v>
      </c>
      <c r="L109" s="219">
        <v>1472.4666666666667</v>
      </c>
      <c r="M109" s="220">
        <v>1454</v>
      </c>
      <c r="N109" s="220">
        <v>1431.5</v>
      </c>
      <c r="O109" s="220">
        <v>29904500</v>
      </c>
      <c r="P109" s="221">
        <v>-1.1372464750318197E-2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45498</v>
      </c>
      <c r="E110" s="217">
        <v>392.35</v>
      </c>
      <c r="F110" s="217">
        <v>393.36666666666662</v>
      </c>
      <c r="G110" s="219">
        <v>388.58333333333326</v>
      </c>
      <c r="H110" s="219">
        <v>384.81666666666666</v>
      </c>
      <c r="I110" s="219">
        <v>380.0333333333333</v>
      </c>
      <c r="J110" s="219">
        <v>397.13333333333321</v>
      </c>
      <c r="K110" s="219">
        <v>401.91666666666663</v>
      </c>
      <c r="L110" s="219">
        <v>405.68333333333317</v>
      </c>
      <c r="M110" s="220">
        <v>398.15</v>
      </c>
      <c r="N110" s="220">
        <v>389.6</v>
      </c>
      <c r="O110" s="220">
        <v>94649200</v>
      </c>
      <c r="P110" s="221">
        <v>-1.0098854988976601E-2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45498</v>
      </c>
      <c r="E111" s="217">
        <v>1705.5</v>
      </c>
      <c r="F111" s="217">
        <v>1695.3166666666666</v>
      </c>
      <c r="G111" s="219">
        <v>1675.1833333333332</v>
      </c>
      <c r="H111" s="219">
        <v>1644.8666666666666</v>
      </c>
      <c r="I111" s="219">
        <v>1624.7333333333331</v>
      </c>
      <c r="J111" s="219">
        <v>1725.6333333333332</v>
      </c>
      <c r="K111" s="219">
        <v>1745.7666666666664</v>
      </c>
      <c r="L111" s="219">
        <v>1776.0833333333333</v>
      </c>
      <c r="M111" s="220">
        <v>1715.45</v>
      </c>
      <c r="N111" s="220">
        <v>1665</v>
      </c>
      <c r="O111" s="220">
        <v>54655600</v>
      </c>
      <c r="P111" s="221">
        <v>1.2958611026680802E-2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45498</v>
      </c>
      <c r="E112" s="217">
        <v>167.5</v>
      </c>
      <c r="F112" s="217">
        <v>167.96333333333334</v>
      </c>
      <c r="G112" s="219">
        <v>165.92666666666668</v>
      </c>
      <c r="H112" s="219">
        <v>164.35333333333332</v>
      </c>
      <c r="I112" s="219">
        <v>162.31666666666666</v>
      </c>
      <c r="J112" s="219">
        <v>169.53666666666669</v>
      </c>
      <c r="K112" s="219">
        <v>171.57333333333338</v>
      </c>
      <c r="L112" s="219">
        <v>173.1466666666667</v>
      </c>
      <c r="M112" s="220">
        <v>170</v>
      </c>
      <c r="N112" s="220">
        <v>166.39</v>
      </c>
      <c r="O112" s="220">
        <v>164404500</v>
      </c>
      <c r="P112" s="221">
        <v>-6.48126325712939E-3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45498</v>
      </c>
      <c r="E113" s="217">
        <v>1221.0999999999999</v>
      </c>
      <c r="F113" s="217">
        <v>1215.7833333333331</v>
      </c>
      <c r="G113" s="219">
        <v>1203.2666666666662</v>
      </c>
      <c r="H113" s="219">
        <v>1185.4333333333332</v>
      </c>
      <c r="I113" s="219">
        <v>1172.9166666666663</v>
      </c>
      <c r="J113" s="219">
        <v>1233.6166666666661</v>
      </c>
      <c r="K113" s="219">
        <v>1246.133333333333</v>
      </c>
      <c r="L113" s="219">
        <v>1263.966666666666</v>
      </c>
      <c r="M113" s="220">
        <v>1228.3</v>
      </c>
      <c r="N113" s="220">
        <v>1197.95</v>
      </c>
      <c r="O113" s="220">
        <v>2426450</v>
      </c>
      <c r="P113" s="221">
        <v>-5.2056881665820211E-2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45498</v>
      </c>
      <c r="E114" s="217">
        <v>1045.45</v>
      </c>
      <c r="F114" s="217">
        <v>1043.1666666666667</v>
      </c>
      <c r="G114" s="219">
        <v>1025.3333333333335</v>
      </c>
      <c r="H114" s="219">
        <v>1005.2166666666667</v>
      </c>
      <c r="I114" s="219">
        <v>987.38333333333344</v>
      </c>
      <c r="J114" s="219">
        <v>1063.2833333333335</v>
      </c>
      <c r="K114" s="219">
        <v>1081.116666666667</v>
      </c>
      <c r="L114" s="219">
        <v>1101.2333333333336</v>
      </c>
      <c r="M114" s="220">
        <v>1061</v>
      </c>
      <c r="N114" s="220">
        <v>1023.05</v>
      </c>
      <c r="O114" s="220">
        <v>21819875</v>
      </c>
      <c r="P114" s="221">
        <v>-5.8999402033087503E-3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45498</v>
      </c>
      <c r="E115" s="217">
        <v>460.05</v>
      </c>
      <c r="F115" s="217">
        <v>460.38333333333338</v>
      </c>
      <c r="G115" s="219">
        <v>456.91666666666674</v>
      </c>
      <c r="H115" s="219">
        <v>453.78333333333336</v>
      </c>
      <c r="I115" s="219">
        <v>450.31666666666672</v>
      </c>
      <c r="J115" s="219">
        <v>463.51666666666677</v>
      </c>
      <c r="K115" s="219">
        <v>466.98333333333335</v>
      </c>
      <c r="L115" s="219">
        <v>470.11666666666679</v>
      </c>
      <c r="M115" s="220">
        <v>463.85</v>
      </c>
      <c r="N115" s="220">
        <v>457.25</v>
      </c>
      <c r="O115" s="220">
        <v>126104000</v>
      </c>
      <c r="P115" s="221">
        <v>1.1654921894053165E-2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45498</v>
      </c>
      <c r="E116" s="217">
        <v>1017.95</v>
      </c>
      <c r="F116" s="217">
        <v>1016.4166666666666</v>
      </c>
      <c r="G116" s="219">
        <v>1009.8333333333333</v>
      </c>
      <c r="H116" s="219">
        <v>1001.7166666666666</v>
      </c>
      <c r="I116" s="219">
        <v>995.13333333333321</v>
      </c>
      <c r="J116" s="219">
        <v>1024.5333333333333</v>
      </c>
      <c r="K116" s="219">
        <v>1031.1166666666666</v>
      </c>
      <c r="L116" s="219">
        <v>1039.2333333333333</v>
      </c>
      <c r="M116" s="220">
        <v>1023</v>
      </c>
      <c r="N116" s="220">
        <v>1008.3</v>
      </c>
      <c r="O116" s="220">
        <v>14708125</v>
      </c>
      <c r="P116" s="221">
        <v>1.1258648102788879E-2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45498</v>
      </c>
      <c r="E117" s="217">
        <v>4345.1499999999996</v>
      </c>
      <c r="F117" s="217">
        <v>4336.583333333333</v>
      </c>
      <c r="G117" s="219">
        <v>4308.6666666666661</v>
      </c>
      <c r="H117" s="219">
        <v>4272.1833333333334</v>
      </c>
      <c r="I117" s="219">
        <v>4244.2666666666664</v>
      </c>
      <c r="J117" s="219">
        <v>4373.0666666666657</v>
      </c>
      <c r="K117" s="219">
        <v>4400.9833333333318</v>
      </c>
      <c r="L117" s="219">
        <v>4437.4666666666653</v>
      </c>
      <c r="M117" s="220">
        <v>4364.5</v>
      </c>
      <c r="N117" s="220">
        <v>4300.1000000000004</v>
      </c>
      <c r="O117" s="220">
        <v>703250</v>
      </c>
      <c r="P117" s="221">
        <v>1.5706806282722512E-2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45498</v>
      </c>
      <c r="E118" s="217">
        <v>935.45</v>
      </c>
      <c r="F118" s="217">
        <v>933</v>
      </c>
      <c r="G118" s="219">
        <v>927.5</v>
      </c>
      <c r="H118" s="219">
        <v>919.55</v>
      </c>
      <c r="I118" s="219">
        <v>914.05</v>
      </c>
      <c r="J118" s="219">
        <v>940.95</v>
      </c>
      <c r="K118" s="219">
        <v>946.45</v>
      </c>
      <c r="L118" s="219">
        <v>954.40000000000009</v>
      </c>
      <c r="M118" s="220">
        <v>938.5</v>
      </c>
      <c r="N118" s="220">
        <v>925.05</v>
      </c>
      <c r="O118" s="220">
        <v>17922600</v>
      </c>
      <c r="P118" s="221">
        <v>-2.220585527527159E-2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45498</v>
      </c>
      <c r="E119" s="217">
        <v>578.5</v>
      </c>
      <c r="F119" s="217">
        <v>577.9</v>
      </c>
      <c r="G119" s="219">
        <v>570.59999999999991</v>
      </c>
      <c r="H119" s="219">
        <v>562.69999999999993</v>
      </c>
      <c r="I119" s="219">
        <v>555.39999999999986</v>
      </c>
      <c r="J119" s="219">
        <v>585.79999999999995</v>
      </c>
      <c r="K119" s="219">
        <v>593.09999999999991</v>
      </c>
      <c r="L119" s="219">
        <v>601</v>
      </c>
      <c r="M119" s="220">
        <v>585.20000000000005</v>
      </c>
      <c r="N119" s="220">
        <v>570</v>
      </c>
      <c r="O119" s="220">
        <v>21657500</v>
      </c>
      <c r="P119" s="221">
        <v>1.2624196376388078E-2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45498</v>
      </c>
      <c r="E120" s="217">
        <v>1834.05</v>
      </c>
      <c r="F120" s="217">
        <v>1837.1999999999998</v>
      </c>
      <c r="G120" s="219">
        <v>1823.5499999999997</v>
      </c>
      <c r="H120" s="219">
        <v>1813.05</v>
      </c>
      <c r="I120" s="219">
        <v>1799.3999999999999</v>
      </c>
      <c r="J120" s="219">
        <v>1847.6999999999996</v>
      </c>
      <c r="K120" s="219">
        <v>1861.3499999999997</v>
      </c>
      <c r="L120" s="219">
        <v>1871.8499999999995</v>
      </c>
      <c r="M120" s="220">
        <v>1850.85</v>
      </c>
      <c r="N120" s="220">
        <v>1826.7</v>
      </c>
      <c r="O120" s="220">
        <v>36369600</v>
      </c>
      <c r="P120" s="221">
        <v>-4.018747822782405E-2</v>
      </c>
    </row>
    <row r="121" spans="1:16" ht="12.75" customHeight="1">
      <c r="A121" s="213">
        <v>111</v>
      </c>
      <c r="B121" s="225" t="s">
        <v>66</v>
      </c>
      <c r="C121" s="217" t="s">
        <v>843</v>
      </c>
      <c r="D121" s="218">
        <v>45498</v>
      </c>
      <c r="E121" s="217">
        <v>182.59</v>
      </c>
      <c r="F121" s="217">
        <v>182.75</v>
      </c>
      <c r="G121" s="219">
        <v>179.7</v>
      </c>
      <c r="H121" s="219">
        <v>176.81</v>
      </c>
      <c r="I121" s="219">
        <v>173.76</v>
      </c>
      <c r="J121" s="219">
        <v>185.64</v>
      </c>
      <c r="K121" s="219">
        <v>188.69</v>
      </c>
      <c r="L121" s="219">
        <v>191.57999999999998</v>
      </c>
      <c r="M121" s="220">
        <v>185.8</v>
      </c>
      <c r="N121" s="220">
        <v>179.86</v>
      </c>
      <c r="O121" s="220">
        <v>75447958</v>
      </c>
      <c r="P121" s="221">
        <v>2.7340664681936935E-2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45498</v>
      </c>
      <c r="E122" s="217">
        <v>2959.35</v>
      </c>
      <c r="F122" s="217">
        <v>2952.0666666666671</v>
      </c>
      <c r="G122" s="219">
        <v>2936.1333333333341</v>
      </c>
      <c r="H122" s="219">
        <v>2912.916666666667</v>
      </c>
      <c r="I122" s="219">
        <v>2896.983333333334</v>
      </c>
      <c r="J122" s="219">
        <v>2975.2833333333342</v>
      </c>
      <c r="K122" s="219">
        <v>2991.2166666666676</v>
      </c>
      <c r="L122" s="219">
        <v>3014.4333333333343</v>
      </c>
      <c r="M122" s="220">
        <v>2968</v>
      </c>
      <c r="N122" s="220">
        <v>2928.85</v>
      </c>
      <c r="O122" s="220">
        <v>1135200</v>
      </c>
      <c r="P122" s="221">
        <v>-2.8498074454428753E-2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45498</v>
      </c>
      <c r="E123" s="217">
        <v>465.1</v>
      </c>
      <c r="F123" s="217">
        <v>467.7833333333333</v>
      </c>
      <c r="G123" s="219">
        <v>460.36666666666662</v>
      </c>
      <c r="H123" s="219">
        <v>455.63333333333333</v>
      </c>
      <c r="I123" s="219">
        <v>448.21666666666664</v>
      </c>
      <c r="J123" s="219">
        <v>472.51666666666659</v>
      </c>
      <c r="K123" s="219">
        <v>479.93333333333334</v>
      </c>
      <c r="L123" s="219">
        <v>484.66666666666657</v>
      </c>
      <c r="M123" s="220">
        <v>475.2</v>
      </c>
      <c r="N123" s="220">
        <v>463.05</v>
      </c>
      <c r="O123" s="220">
        <v>19306900</v>
      </c>
      <c r="P123" s="221">
        <v>-1.3892506729182947E-2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45498</v>
      </c>
      <c r="E124" s="217">
        <v>781.15</v>
      </c>
      <c r="F124" s="217">
        <v>784.55000000000007</v>
      </c>
      <c r="G124" s="219">
        <v>773.60000000000014</v>
      </c>
      <c r="H124" s="219">
        <v>766.05000000000007</v>
      </c>
      <c r="I124" s="219">
        <v>755.10000000000014</v>
      </c>
      <c r="J124" s="219">
        <v>792.10000000000014</v>
      </c>
      <c r="K124" s="219">
        <v>803.05000000000018</v>
      </c>
      <c r="L124" s="219">
        <v>810.60000000000014</v>
      </c>
      <c r="M124" s="220">
        <v>795.5</v>
      </c>
      <c r="N124" s="220">
        <v>777</v>
      </c>
      <c r="O124" s="220">
        <v>28021000</v>
      </c>
      <c r="P124" s="221">
        <v>-3.0314565525833132E-2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45498</v>
      </c>
      <c r="E125" s="217">
        <v>3659.1</v>
      </c>
      <c r="F125" s="217">
        <v>3653.8000000000006</v>
      </c>
      <c r="G125" s="219">
        <v>3629.6000000000013</v>
      </c>
      <c r="H125" s="219">
        <v>3600.1000000000008</v>
      </c>
      <c r="I125" s="219">
        <v>3575.9000000000015</v>
      </c>
      <c r="J125" s="219">
        <v>3683.3000000000011</v>
      </c>
      <c r="K125" s="219">
        <v>3707.5000000000009</v>
      </c>
      <c r="L125" s="219">
        <v>3737.0000000000009</v>
      </c>
      <c r="M125" s="220">
        <v>3678</v>
      </c>
      <c r="N125" s="220">
        <v>3624.3</v>
      </c>
      <c r="O125" s="220">
        <v>16677000</v>
      </c>
      <c r="P125" s="221">
        <v>-1.3688422061158769E-2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45498</v>
      </c>
      <c r="E126" s="217">
        <v>5585.75</v>
      </c>
      <c r="F126" s="217">
        <v>5567.7166666666672</v>
      </c>
      <c r="G126" s="219">
        <v>5457.9833333333345</v>
      </c>
      <c r="H126" s="219">
        <v>5330.2166666666672</v>
      </c>
      <c r="I126" s="219">
        <v>5220.4833333333345</v>
      </c>
      <c r="J126" s="219">
        <v>5695.4833333333345</v>
      </c>
      <c r="K126" s="219">
        <v>5805.2166666666681</v>
      </c>
      <c r="L126" s="219">
        <v>5932.9833333333345</v>
      </c>
      <c r="M126" s="220">
        <v>5677.45</v>
      </c>
      <c r="N126" s="220">
        <v>5439.95</v>
      </c>
      <c r="O126" s="220">
        <v>3629700</v>
      </c>
      <c r="P126" s="221">
        <v>-2.9050637990530453E-2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45498</v>
      </c>
      <c r="E127" s="217">
        <v>4994.55</v>
      </c>
      <c r="F127" s="217">
        <v>5002.6166666666659</v>
      </c>
      <c r="G127" s="219">
        <v>4884.2333333333318</v>
      </c>
      <c r="H127" s="219">
        <v>4773.9166666666661</v>
      </c>
      <c r="I127" s="219">
        <v>4655.5333333333319</v>
      </c>
      <c r="J127" s="219">
        <v>5112.9333333333316</v>
      </c>
      <c r="K127" s="219">
        <v>5231.3166666666648</v>
      </c>
      <c r="L127" s="219">
        <v>5341.6333333333314</v>
      </c>
      <c r="M127" s="220">
        <v>5121</v>
      </c>
      <c r="N127" s="220">
        <v>4892.3</v>
      </c>
      <c r="O127" s="220">
        <v>1381800</v>
      </c>
      <c r="P127" s="221">
        <v>0.16469993256911666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45498</v>
      </c>
      <c r="E128" s="217">
        <v>1796.15</v>
      </c>
      <c r="F128" s="217">
        <v>1804.5833333333333</v>
      </c>
      <c r="G128" s="219">
        <v>1785.1666666666665</v>
      </c>
      <c r="H128" s="219">
        <v>1774.1833333333332</v>
      </c>
      <c r="I128" s="219">
        <v>1754.7666666666664</v>
      </c>
      <c r="J128" s="219">
        <v>1815.5666666666666</v>
      </c>
      <c r="K128" s="219">
        <v>1834.9833333333331</v>
      </c>
      <c r="L128" s="219">
        <v>1845.9666666666667</v>
      </c>
      <c r="M128" s="220">
        <v>1824</v>
      </c>
      <c r="N128" s="220">
        <v>1793.6</v>
      </c>
      <c r="O128" s="220">
        <v>11469050</v>
      </c>
      <c r="P128" s="221">
        <v>1.5198254457903845E-2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45498</v>
      </c>
      <c r="E129" s="217">
        <v>2712.95</v>
      </c>
      <c r="F129" s="217">
        <v>2712.7333333333331</v>
      </c>
      <c r="G129" s="219">
        <v>2692.7166666666662</v>
      </c>
      <c r="H129" s="219">
        <v>2672.4833333333331</v>
      </c>
      <c r="I129" s="219">
        <v>2652.4666666666662</v>
      </c>
      <c r="J129" s="219">
        <v>2732.9666666666662</v>
      </c>
      <c r="K129" s="219">
        <v>2752.9833333333336</v>
      </c>
      <c r="L129" s="219">
        <v>2773.2166666666662</v>
      </c>
      <c r="M129" s="220">
        <v>2732.75</v>
      </c>
      <c r="N129" s="220">
        <v>2692.5</v>
      </c>
      <c r="O129" s="220">
        <v>17322900</v>
      </c>
      <c r="P129" s="221">
        <v>-2.4614232504976057E-2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45498</v>
      </c>
      <c r="E130" s="217">
        <v>295</v>
      </c>
      <c r="F130" s="217">
        <v>298.73333333333329</v>
      </c>
      <c r="G130" s="219">
        <v>290.66666666666657</v>
      </c>
      <c r="H130" s="219">
        <v>286.33333333333326</v>
      </c>
      <c r="I130" s="219">
        <v>278.26666666666654</v>
      </c>
      <c r="J130" s="219">
        <v>303.06666666666661</v>
      </c>
      <c r="K130" s="219">
        <v>311.13333333333333</v>
      </c>
      <c r="L130" s="219">
        <v>315.46666666666664</v>
      </c>
      <c r="M130" s="220">
        <v>306.8</v>
      </c>
      <c r="N130" s="220">
        <v>294.39999999999998</v>
      </c>
      <c r="O130" s="220">
        <v>48120000</v>
      </c>
      <c r="P130" s="221">
        <v>5.1711325785723655E-2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45498</v>
      </c>
      <c r="E131" s="217">
        <v>224.33</v>
      </c>
      <c r="F131" s="217">
        <v>220.92</v>
      </c>
      <c r="G131" s="219">
        <v>215.65999999999997</v>
      </c>
      <c r="H131" s="219">
        <v>206.98999999999998</v>
      </c>
      <c r="I131" s="219">
        <v>201.72999999999996</v>
      </c>
      <c r="J131" s="219">
        <v>229.58999999999997</v>
      </c>
      <c r="K131" s="219">
        <v>234.85000000000002</v>
      </c>
      <c r="L131" s="219">
        <v>243.51999999999998</v>
      </c>
      <c r="M131" s="220">
        <v>226.18</v>
      </c>
      <c r="N131" s="220">
        <v>212.25</v>
      </c>
      <c r="O131" s="220">
        <v>56040000</v>
      </c>
      <c r="P131" s="221">
        <v>0.13040847201210287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45498</v>
      </c>
      <c r="E132" s="217">
        <v>650.65</v>
      </c>
      <c r="F132" s="217">
        <v>647.5333333333333</v>
      </c>
      <c r="G132" s="219">
        <v>640.11666666666656</v>
      </c>
      <c r="H132" s="219">
        <v>629.58333333333326</v>
      </c>
      <c r="I132" s="219">
        <v>622.16666666666652</v>
      </c>
      <c r="J132" s="219">
        <v>658.06666666666661</v>
      </c>
      <c r="K132" s="219">
        <v>665.48333333333335</v>
      </c>
      <c r="L132" s="219">
        <v>676.01666666666665</v>
      </c>
      <c r="M132" s="220">
        <v>654.95000000000005</v>
      </c>
      <c r="N132" s="220">
        <v>637</v>
      </c>
      <c r="O132" s="220">
        <v>13678800</v>
      </c>
      <c r="P132" s="221">
        <v>-8.3514571552849061E-3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45498</v>
      </c>
      <c r="E133" s="217">
        <v>12566.05</v>
      </c>
      <c r="F133" s="217">
        <v>12588.85</v>
      </c>
      <c r="G133" s="219">
        <v>12478.75</v>
      </c>
      <c r="H133" s="219">
        <v>12391.449999999999</v>
      </c>
      <c r="I133" s="219">
        <v>12281.349999999999</v>
      </c>
      <c r="J133" s="219">
        <v>12676.150000000001</v>
      </c>
      <c r="K133" s="219">
        <v>12786.250000000004</v>
      </c>
      <c r="L133" s="219">
        <v>12873.550000000003</v>
      </c>
      <c r="M133" s="220">
        <v>12698.95</v>
      </c>
      <c r="N133" s="220">
        <v>12501.55</v>
      </c>
      <c r="O133" s="220">
        <v>3191100</v>
      </c>
      <c r="P133" s="221">
        <v>9.4424673784104397E-3</v>
      </c>
    </row>
    <row r="134" spans="1:16" ht="12.75" customHeight="1">
      <c r="A134" s="213">
        <v>124</v>
      </c>
      <c r="B134" s="225" t="s">
        <v>57</v>
      </c>
      <c r="C134" s="217" t="s">
        <v>891</v>
      </c>
      <c r="D134" s="218">
        <v>45498</v>
      </c>
      <c r="E134" s="217">
        <v>1290.9000000000001</v>
      </c>
      <c r="F134" s="217">
        <v>1286.8666666666668</v>
      </c>
      <c r="G134" s="219">
        <v>1279.8333333333335</v>
      </c>
      <c r="H134" s="219">
        <v>1268.7666666666667</v>
      </c>
      <c r="I134" s="219">
        <v>1261.7333333333333</v>
      </c>
      <c r="J134" s="219">
        <v>1297.9333333333336</v>
      </c>
      <c r="K134" s="219">
        <v>1304.9666666666669</v>
      </c>
      <c r="L134" s="219">
        <v>1316.0333333333338</v>
      </c>
      <c r="M134" s="220">
        <v>1293.9000000000001</v>
      </c>
      <c r="N134" s="220">
        <v>1275.8</v>
      </c>
      <c r="O134" s="220">
        <v>12961200</v>
      </c>
      <c r="P134" s="221">
        <v>-1.0421677088343755E-2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45498</v>
      </c>
      <c r="E135" s="217">
        <v>3775</v>
      </c>
      <c r="F135" s="217">
        <v>3775.35</v>
      </c>
      <c r="G135" s="219">
        <v>3730.7</v>
      </c>
      <c r="H135" s="219">
        <v>3686.4</v>
      </c>
      <c r="I135" s="219">
        <v>3641.75</v>
      </c>
      <c r="J135" s="219">
        <v>3819.6499999999996</v>
      </c>
      <c r="K135" s="219">
        <v>3864.3</v>
      </c>
      <c r="L135" s="219">
        <v>3908.5999999999995</v>
      </c>
      <c r="M135" s="220">
        <v>3820</v>
      </c>
      <c r="N135" s="220">
        <v>3731.05</v>
      </c>
      <c r="O135" s="220">
        <v>2714600</v>
      </c>
      <c r="P135" s="221">
        <v>-1.129079254079254E-2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45498</v>
      </c>
      <c r="E136" s="217">
        <v>2062.9</v>
      </c>
      <c r="F136" s="217">
        <v>2068.15</v>
      </c>
      <c r="G136" s="219">
        <v>2049.3000000000002</v>
      </c>
      <c r="H136" s="219">
        <v>2035.7000000000003</v>
      </c>
      <c r="I136" s="219">
        <v>2016.8500000000004</v>
      </c>
      <c r="J136" s="219">
        <v>2081.75</v>
      </c>
      <c r="K136" s="219">
        <v>2100.5999999999995</v>
      </c>
      <c r="L136" s="219">
        <v>2114.1999999999998</v>
      </c>
      <c r="M136" s="220">
        <v>2087</v>
      </c>
      <c r="N136" s="220">
        <v>2054.5500000000002</v>
      </c>
      <c r="O136" s="220">
        <v>1568400</v>
      </c>
      <c r="P136" s="221">
        <v>7.6569678407350692E-4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45498</v>
      </c>
      <c r="E137" s="217">
        <v>1018.8</v>
      </c>
      <c r="F137" s="217">
        <v>1024.2666666666667</v>
      </c>
      <c r="G137" s="219">
        <v>1006.6833333333334</v>
      </c>
      <c r="H137" s="219">
        <v>994.56666666666672</v>
      </c>
      <c r="I137" s="219">
        <v>976.98333333333346</v>
      </c>
      <c r="J137" s="219">
        <v>1036.3833333333332</v>
      </c>
      <c r="K137" s="219">
        <v>1053.9666666666667</v>
      </c>
      <c r="L137" s="219">
        <v>1066.0833333333333</v>
      </c>
      <c r="M137" s="220">
        <v>1041.8499999999999</v>
      </c>
      <c r="N137" s="220">
        <v>1012.15</v>
      </c>
      <c r="O137" s="220">
        <v>4241600</v>
      </c>
      <c r="P137" s="221">
        <v>-4.1749502982107355E-2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45498</v>
      </c>
      <c r="E138" s="217">
        <v>1702.25</v>
      </c>
      <c r="F138" s="217">
        <v>1707.7666666666667</v>
      </c>
      <c r="G138" s="219">
        <v>1683.5333333333333</v>
      </c>
      <c r="H138" s="219">
        <v>1664.8166666666666</v>
      </c>
      <c r="I138" s="219">
        <v>1640.5833333333333</v>
      </c>
      <c r="J138" s="219">
        <v>1726.4833333333333</v>
      </c>
      <c r="K138" s="219">
        <v>1750.7166666666665</v>
      </c>
      <c r="L138" s="219">
        <v>1769.4333333333334</v>
      </c>
      <c r="M138" s="220">
        <v>1732</v>
      </c>
      <c r="N138" s="220">
        <v>1689.05</v>
      </c>
      <c r="O138" s="220">
        <v>2567200</v>
      </c>
      <c r="P138" s="221">
        <v>-4.6642899584076053E-2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45498</v>
      </c>
      <c r="E139" s="217">
        <v>197.52</v>
      </c>
      <c r="F139" s="217">
        <v>198.25666666666666</v>
      </c>
      <c r="G139" s="219">
        <v>196.37333333333333</v>
      </c>
      <c r="H139" s="219">
        <v>195.22666666666669</v>
      </c>
      <c r="I139" s="219">
        <v>193.34333333333336</v>
      </c>
      <c r="J139" s="219">
        <v>199.40333333333331</v>
      </c>
      <c r="K139" s="219">
        <v>201.28666666666663</v>
      </c>
      <c r="L139" s="219">
        <v>202.43333333333328</v>
      </c>
      <c r="M139" s="220">
        <v>200.14</v>
      </c>
      <c r="N139" s="220">
        <v>197.11</v>
      </c>
      <c r="O139" s="220">
        <v>115893300</v>
      </c>
      <c r="P139" s="221">
        <v>-9.5867969176627633E-3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45498</v>
      </c>
      <c r="E140" s="217">
        <v>2699.9</v>
      </c>
      <c r="F140" s="217">
        <v>2683.2999999999997</v>
      </c>
      <c r="G140" s="219">
        <v>2618.5999999999995</v>
      </c>
      <c r="H140" s="219">
        <v>2537.2999999999997</v>
      </c>
      <c r="I140" s="219">
        <v>2472.5999999999995</v>
      </c>
      <c r="J140" s="219">
        <v>2764.5999999999995</v>
      </c>
      <c r="K140" s="219">
        <v>2829.2999999999993</v>
      </c>
      <c r="L140" s="219">
        <v>2910.5999999999995</v>
      </c>
      <c r="M140" s="220">
        <v>2748</v>
      </c>
      <c r="N140" s="220">
        <v>2602</v>
      </c>
      <c r="O140" s="220">
        <v>4844675</v>
      </c>
      <c r="P140" s="221">
        <v>7.5978745495633049E-2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45498</v>
      </c>
      <c r="E141" s="217">
        <v>129617.95</v>
      </c>
      <c r="F141" s="217">
        <v>129937.23333333334</v>
      </c>
      <c r="G141" s="219">
        <v>128883.71666666667</v>
      </c>
      <c r="H141" s="219">
        <v>128149.48333333334</v>
      </c>
      <c r="I141" s="219">
        <v>127095.96666666667</v>
      </c>
      <c r="J141" s="219">
        <v>130671.46666666667</v>
      </c>
      <c r="K141" s="219">
        <v>131724.98333333334</v>
      </c>
      <c r="L141" s="219">
        <v>132459.21666666667</v>
      </c>
      <c r="M141" s="220">
        <v>130990.75</v>
      </c>
      <c r="N141" s="220">
        <v>129203</v>
      </c>
      <c r="O141" s="220">
        <v>70015</v>
      </c>
      <c r="P141" s="221">
        <v>4.1037841052709835E-2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45498</v>
      </c>
      <c r="E142" s="217">
        <v>1853.95</v>
      </c>
      <c r="F142" s="217">
        <v>1850.6166666666668</v>
      </c>
      <c r="G142" s="219">
        <v>1831.2333333333336</v>
      </c>
      <c r="H142" s="219">
        <v>1808.5166666666669</v>
      </c>
      <c r="I142" s="219">
        <v>1789.1333333333337</v>
      </c>
      <c r="J142" s="219">
        <v>1873.3333333333335</v>
      </c>
      <c r="K142" s="219">
        <v>1892.7166666666667</v>
      </c>
      <c r="L142" s="219">
        <v>1915.4333333333334</v>
      </c>
      <c r="M142" s="220">
        <v>1870</v>
      </c>
      <c r="N142" s="220">
        <v>1827.9</v>
      </c>
      <c r="O142" s="220">
        <v>4587000</v>
      </c>
      <c r="P142" s="221">
        <v>3.9640987284966345E-2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45498</v>
      </c>
      <c r="E143" s="217">
        <v>197.45</v>
      </c>
      <c r="F143" s="217">
        <v>198.35333333333332</v>
      </c>
      <c r="G143" s="219">
        <v>194.76666666666665</v>
      </c>
      <c r="H143" s="219">
        <v>192.08333333333331</v>
      </c>
      <c r="I143" s="219">
        <v>188.49666666666664</v>
      </c>
      <c r="J143" s="219">
        <v>201.03666666666666</v>
      </c>
      <c r="K143" s="219">
        <v>204.62333333333331</v>
      </c>
      <c r="L143" s="219">
        <v>207.30666666666667</v>
      </c>
      <c r="M143" s="220">
        <v>201.94</v>
      </c>
      <c r="N143" s="220">
        <v>195.67</v>
      </c>
      <c r="O143" s="220">
        <v>61005000</v>
      </c>
      <c r="P143" s="221">
        <v>-1.2684347878861444E-2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45498</v>
      </c>
      <c r="E144" s="217">
        <v>6872.05</v>
      </c>
      <c r="F144" s="217">
        <v>6813.7333333333336</v>
      </c>
      <c r="G144" s="219">
        <v>6699.8666666666668</v>
      </c>
      <c r="H144" s="219">
        <v>6527.6833333333334</v>
      </c>
      <c r="I144" s="219">
        <v>6413.8166666666666</v>
      </c>
      <c r="J144" s="219">
        <v>6985.916666666667</v>
      </c>
      <c r="K144" s="219">
        <v>7099.7833333333338</v>
      </c>
      <c r="L144" s="219">
        <v>7271.9666666666672</v>
      </c>
      <c r="M144" s="220">
        <v>6927.6</v>
      </c>
      <c r="N144" s="220">
        <v>6641.55</v>
      </c>
      <c r="O144" s="220">
        <v>1129500</v>
      </c>
      <c r="P144" s="221">
        <v>-2.7131782945736434E-2</v>
      </c>
    </row>
    <row r="145" spans="1:16" ht="12.75" customHeight="1">
      <c r="A145" s="213">
        <v>135</v>
      </c>
      <c r="B145" s="225" t="s">
        <v>840</v>
      </c>
      <c r="C145" s="217" t="s">
        <v>183</v>
      </c>
      <c r="D145" s="218">
        <v>45498</v>
      </c>
      <c r="E145" s="217">
        <v>3650.65</v>
      </c>
      <c r="F145" s="217">
        <v>3668.4833333333336</v>
      </c>
      <c r="G145" s="219">
        <v>3621.166666666667</v>
      </c>
      <c r="H145" s="219">
        <v>3591.6833333333334</v>
      </c>
      <c r="I145" s="219">
        <v>3544.3666666666668</v>
      </c>
      <c r="J145" s="219">
        <v>3697.9666666666672</v>
      </c>
      <c r="K145" s="219">
        <v>3745.2833333333338</v>
      </c>
      <c r="L145" s="219">
        <v>3774.7666666666673</v>
      </c>
      <c r="M145" s="220">
        <v>3715.8</v>
      </c>
      <c r="N145" s="220">
        <v>3639</v>
      </c>
      <c r="O145" s="220">
        <v>1476650</v>
      </c>
      <c r="P145" s="221">
        <v>-3.7636861313868612E-2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45498</v>
      </c>
      <c r="E146" s="217">
        <v>2598.9</v>
      </c>
      <c r="F146" s="217">
        <v>2594.3166666666671</v>
      </c>
      <c r="G146" s="219">
        <v>2577.1833333333343</v>
      </c>
      <c r="H146" s="219">
        <v>2555.4666666666672</v>
      </c>
      <c r="I146" s="219">
        <v>2538.3333333333344</v>
      </c>
      <c r="J146" s="219">
        <v>2616.0333333333342</v>
      </c>
      <c r="K146" s="219">
        <v>2633.1666666666665</v>
      </c>
      <c r="L146" s="219">
        <v>2654.8833333333341</v>
      </c>
      <c r="M146" s="220">
        <v>2611.4499999999998</v>
      </c>
      <c r="N146" s="220">
        <v>2572.6</v>
      </c>
      <c r="O146" s="220">
        <v>6606400</v>
      </c>
      <c r="P146" s="221">
        <v>4.1460415550020495E-2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45498</v>
      </c>
      <c r="E147" s="217">
        <v>246.95</v>
      </c>
      <c r="F147" s="217">
        <v>247.20666666666668</v>
      </c>
      <c r="G147" s="219">
        <v>244.61333333333334</v>
      </c>
      <c r="H147" s="219">
        <v>242.27666666666667</v>
      </c>
      <c r="I147" s="219">
        <v>239.68333333333334</v>
      </c>
      <c r="J147" s="219">
        <v>249.54333333333335</v>
      </c>
      <c r="K147" s="219">
        <v>252.13666666666666</v>
      </c>
      <c r="L147" s="219">
        <v>254.47333333333336</v>
      </c>
      <c r="M147" s="220">
        <v>249.8</v>
      </c>
      <c r="N147" s="220">
        <v>244.87</v>
      </c>
      <c r="O147" s="220">
        <v>103819500</v>
      </c>
      <c r="P147" s="221">
        <v>7.8080943911855286E-4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45498</v>
      </c>
      <c r="E148" s="217">
        <v>377.4</v>
      </c>
      <c r="F148" s="217">
        <v>376.73333333333329</v>
      </c>
      <c r="G148" s="219">
        <v>373.26666666666659</v>
      </c>
      <c r="H148" s="219">
        <v>369.13333333333333</v>
      </c>
      <c r="I148" s="219">
        <v>365.66666666666663</v>
      </c>
      <c r="J148" s="219">
        <v>380.86666666666656</v>
      </c>
      <c r="K148" s="219">
        <v>384.33333333333326</v>
      </c>
      <c r="L148" s="219">
        <v>388.46666666666653</v>
      </c>
      <c r="M148" s="220">
        <v>380.2</v>
      </c>
      <c r="N148" s="220">
        <v>372.6</v>
      </c>
      <c r="O148" s="220">
        <v>108885000</v>
      </c>
      <c r="P148" s="221">
        <v>8.9231111358203143E-3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45498</v>
      </c>
      <c r="E149" s="217">
        <v>1698.15</v>
      </c>
      <c r="F149" s="217">
        <v>1702.1166666666668</v>
      </c>
      <c r="G149" s="219">
        <v>1683.2333333333336</v>
      </c>
      <c r="H149" s="219">
        <v>1668.3166666666668</v>
      </c>
      <c r="I149" s="219">
        <v>1649.4333333333336</v>
      </c>
      <c r="J149" s="219">
        <v>1717.0333333333335</v>
      </c>
      <c r="K149" s="219">
        <v>1735.9166666666667</v>
      </c>
      <c r="L149" s="219">
        <v>1750.8333333333335</v>
      </c>
      <c r="M149" s="220">
        <v>1721</v>
      </c>
      <c r="N149" s="220">
        <v>1687.2</v>
      </c>
      <c r="O149" s="220">
        <v>8192800</v>
      </c>
      <c r="P149" s="221">
        <v>-4.592617792141521E-3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45498</v>
      </c>
      <c r="E150" s="217">
        <v>10567.1</v>
      </c>
      <c r="F150" s="217">
        <v>10480.699999999999</v>
      </c>
      <c r="G150" s="219">
        <v>10241.399999999998</v>
      </c>
      <c r="H150" s="219">
        <v>9915.6999999999989</v>
      </c>
      <c r="I150" s="219">
        <v>9676.3999999999978</v>
      </c>
      <c r="J150" s="219">
        <v>10806.399999999998</v>
      </c>
      <c r="K150" s="219">
        <v>11045.699999999997</v>
      </c>
      <c r="L150" s="219">
        <v>11371.399999999998</v>
      </c>
      <c r="M150" s="220">
        <v>10720</v>
      </c>
      <c r="N150" s="220">
        <v>10155</v>
      </c>
      <c r="O150" s="220">
        <v>1914000</v>
      </c>
      <c r="P150" s="221">
        <v>4.3553549876685733E-3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45498</v>
      </c>
      <c r="E151" s="217">
        <v>307.45</v>
      </c>
      <c r="F151" s="217">
        <v>307.95</v>
      </c>
      <c r="G151" s="219">
        <v>303.84999999999997</v>
      </c>
      <c r="H151" s="219">
        <v>300.25</v>
      </c>
      <c r="I151" s="219">
        <v>296.14999999999998</v>
      </c>
      <c r="J151" s="219">
        <v>311.54999999999995</v>
      </c>
      <c r="K151" s="219">
        <v>315.64999999999998</v>
      </c>
      <c r="L151" s="219">
        <v>319.24999999999994</v>
      </c>
      <c r="M151" s="220">
        <v>312.05</v>
      </c>
      <c r="N151" s="220">
        <v>304.35000000000002</v>
      </c>
      <c r="O151" s="220">
        <v>91164150</v>
      </c>
      <c r="P151" s="221">
        <v>-2.9767880190940565E-2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45498</v>
      </c>
      <c r="E152" s="217">
        <v>39457.199999999997</v>
      </c>
      <c r="F152" s="217">
        <v>39319.683333333327</v>
      </c>
      <c r="G152" s="219">
        <v>39089.366666666654</v>
      </c>
      <c r="H152" s="219">
        <v>38721.533333333326</v>
      </c>
      <c r="I152" s="219">
        <v>38491.216666666653</v>
      </c>
      <c r="J152" s="219">
        <v>39687.516666666656</v>
      </c>
      <c r="K152" s="219">
        <v>39917.833333333321</v>
      </c>
      <c r="L152" s="219">
        <v>40285.666666666657</v>
      </c>
      <c r="M152" s="220">
        <v>39550</v>
      </c>
      <c r="N152" s="220">
        <v>38951.85</v>
      </c>
      <c r="O152" s="220">
        <v>176895</v>
      </c>
      <c r="P152" s="221">
        <v>1.1059670781893004E-2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45498</v>
      </c>
      <c r="E153" s="217">
        <v>939.9</v>
      </c>
      <c r="F153" s="217">
        <v>939.30000000000007</v>
      </c>
      <c r="G153" s="219">
        <v>930.60000000000014</v>
      </c>
      <c r="H153" s="219">
        <v>921.30000000000007</v>
      </c>
      <c r="I153" s="219">
        <v>912.60000000000014</v>
      </c>
      <c r="J153" s="219">
        <v>948.60000000000014</v>
      </c>
      <c r="K153" s="219">
        <v>957.30000000000018</v>
      </c>
      <c r="L153" s="219">
        <v>966.60000000000014</v>
      </c>
      <c r="M153" s="220">
        <v>948</v>
      </c>
      <c r="N153" s="220">
        <v>930</v>
      </c>
      <c r="O153" s="220">
        <v>14614500</v>
      </c>
      <c r="P153" s="221">
        <v>-2.4138621794871796E-2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45498</v>
      </c>
      <c r="E154" s="217">
        <v>4818.5</v>
      </c>
      <c r="F154" s="217">
        <v>4795.5</v>
      </c>
      <c r="G154" s="219">
        <v>4660.5</v>
      </c>
      <c r="H154" s="219">
        <v>4502.5</v>
      </c>
      <c r="I154" s="219">
        <v>4367.5</v>
      </c>
      <c r="J154" s="219">
        <v>4953.5</v>
      </c>
      <c r="K154" s="219">
        <v>5088.5</v>
      </c>
      <c r="L154" s="219">
        <v>5246.5</v>
      </c>
      <c r="M154" s="220">
        <v>4930.5</v>
      </c>
      <c r="N154" s="220">
        <v>4637.5</v>
      </c>
      <c r="O154" s="220">
        <v>2405800</v>
      </c>
      <c r="P154" s="221">
        <v>8.1064078367933848E-2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45498</v>
      </c>
      <c r="E155" s="217">
        <v>339.4</v>
      </c>
      <c r="F155" s="217">
        <v>339.40000000000003</v>
      </c>
      <c r="G155" s="219">
        <v>336.00000000000006</v>
      </c>
      <c r="H155" s="219">
        <v>332.6</v>
      </c>
      <c r="I155" s="219">
        <v>329.20000000000005</v>
      </c>
      <c r="J155" s="219">
        <v>342.80000000000007</v>
      </c>
      <c r="K155" s="219">
        <v>346.20000000000005</v>
      </c>
      <c r="L155" s="219">
        <v>349.60000000000008</v>
      </c>
      <c r="M155" s="220">
        <v>342.8</v>
      </c>
      <c r="N155" s="220">
        <v>336</v>
      </c>
      <c r="O155" s="220">
        <v>31407000</v>
      </c>
      <c r="P155" s="221">
        <v>-8.2873412176960135E-2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45498</v>
      </c>
      <c r="E156" s="217">
        <v>555.54999999999995</v>
      </c>
      <c r="F156" s="217">
        <v>561.18333333333328</v>
      </c>
      <c r="G156" s="219">
        <v>542.36666666666656</v>
      </c>
      <c r="H156" s="219">
        <v>529.18333333333328</v>
      </c>
      <c r="I156" s="219">
        <v>510.36666666666656</v>
      </c>
      <c r="J156" s="219">
        <v>574.36666666666656</v>
      </c>
      <c r="K156" s="219">
        <v>593.18333333333339</v>
      </c>
      <c r="L156" s="219">
        <v>606.36666666666656</v>
      </c>
      <c r="M156" s="220">
        <v>580</v>
      </c>
      <c r="N156" s="220">
        <v>548</v>
      </c>
      <c r="O156" s="220">
        <v>52845000</v>
      </c>
      <c r="P156" s="221">
        <v>1.131981589749969E-2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45498</v>
      </c>
      <c r="E157" s="217">
        <v>3142.25</v>
      </c>
      <c r="F157" s="217">
        <v>3147.9</v>
      </c>
      <c r="G157" s="219">
        <v>3127.8</v>
      </c>
      <c r="H157" s="219">
        <v>3113.35</v>
      </c>
      <c r="I157" s="219">
        <v>3093.25</v>
      </c>
      <c r="J157" s="219">
        <v>3162.3500000000004</v>
      </c>
      <c r="K157" s="219">
        <v>3182.45</v>
      </c>
      <c r="L157" s="219">
        <v>3196.9000000000005</v>
      </c>
      <c r="M157" s="220">
        <v>3168</v>
      </c>
      <c r="N157" s="220">
        <v>3133.45</v>
      </c>
      <c r="O157" s="220">
        <v>2674500</v>
      </c>
      <c r="P157" s="221">
        <v>-7.9747774480712161E-3</v>
      </c>
    </row>
    <row r="158" spans="1:16" ht="12.75" customHeight="1">
      <c r="A158" s="213">
        <v>148</v>
      </c>
      <c r="B158" s="225" t="s">
        <v>840</v>
      </c>
      <c r="C158" s="217" t="s">
        <v>197</v>
      </c>
      <c r="D158" s="218">
        <v>45498</v>
      </c>
      <c r="E158" s="217">
        <v>3903.8</v>
      </c>
      <c r="F158" s="217">
        <v>3891.9833333333336</v>
      </c>
      <c r="G158" s="219">
        <v>3859.416666666667</v>
      </c>
      <c r="H158" s="219">
        <v>3815.0333333333333</v>
      </c>
      <c r="I158" s="219">
        <v>3782.4666666666667</v>
      </c>
      <c r="J158" s="219">
        <v>3936.3666666666672</v>
      </c>
      <c r="K158" s="219">
        <v>3968.9333333333338</v>
      </c>
      <c r="L158" s="219">
        <v>4013.3166666666675</v>
      </c>
      <c r="M158" s="220">
        <v>3924.55</v>
      </c>
      <c r="N158" s="220">
        <v>3847.6</v>
      </c>
      <c r="O158" s="220">
        <v>1698750</v>
      </c>
      <c r="P158" s="221">
        <v>-2.1879948179070102E-2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45498</v>
      </c>
      <c r="E159" s="217">
        <v>117.88</v>
      </c>
      <c r="F159" s="217">
        <v>118.54666666666667</v>
      </c>
      <c r="G159" s="219">
        <v>116.97333333333333</v>
      </c>
      <c r="H159" s="219">
        <v>116.06666666666666</v>
      </c>
      <c r="I159" s="219">
        <v>114.49333333333333</v>
      </c>
      <c r="J159" s="219">
        <v>119.45333333333333</v>
      </c>
      <c r="K159" s="219">
        <v>121.02666666666669</v>
      </c>
      <c r="L159" s="219">
        <v>121.93333333333334</v>
      </c>
      <c r="M159" s="220">
        <v>120.12</v>
      </c>
      <c r="N159" s="220">
        <v>117.64</v>
      </c>
      <c r="O159" s="220">
        <v>279424000</v>
      </c>
      <c r="P159" s="221">
        <v>3.184638109305761E-2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45498</v>
      </c>
      <c r="E160" s="217">
        <v>6580.9</v>
      </c>
      <c r="F160" s="217">
        <v>6581.8499999999995</v>
      </c>
      <c r="G160" s="219">
        <v>6513.7999999999993</v>
      </c>
      <c r="H160" s="219">
        <v>6446.7</v>
      </c>
      <c r="I160" s="219">
        <v>6378.65</v>
      </c>
      <c r="J160" s="219">
        <v>6648.9499999999989</v>
      </c>
      <c r="K160" s="219">
        <v>6717</v>
      </c>
      <c r="L160" s="219">
        <v>6784.0999999999985</v>
      </c>
      <c r="M160" s="220">
        <v>6649.9</v>
      </c>
      <c r="N160" s="220">
        <v>6514.75</v>
      </c>
      <c r="O160" s="220">
        <v>3977125</v>
      </c>
      <c r="P160" s="221">
        <v>-3.4736969844062861E-2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45498</v>
      </c>
      <c r="E161" s="217">
        <v>343.25</v>
      </c>
      <c r="F161" s="217">
        <v>343.3</v>
      </c>
      <c r="G161" s="219">
        <v>340.15000000000003</v>
      </c>
      <c r="H161" s="219">
        <v>337.05</v>
      </c>
      <c r="I161" s="219">
        <v>333.90000000000003</v>
      </c>
      <c r="J161" s="219">
        <v>346.40000000000003</v>
      </c>
      <c r="K161" s="219">
        <v>349.55</v>
      </c>
      <c r="L161" s="219">
        <v>352.65000000000003</v>
      </c>
      <c r="M161" s="220">
        <v>346.45</v>
      </c>
      <c r="N161" s="220">
        <v>340.2</v>
      </c>
      <c r="O161" s="220">
        <v>66517200</v>
      </c>
      <c r="P161" s="221">
        <v>-6.4903456109037809E-4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45498</v>
      </c>
      <c r="E162" s="217">
        <v>1470.3</v>
      </c>
      <c r="F162" s="217">
        <v>1480.5833333333333</v>
      </c>
      <c r="G162" s="219">
        <v>1452.1666666666665</v>
      </c>
      <c r="H162" s="219">
        <v>1434.0333333333333</v>
      </c>
      <c r="I162" s="219">
        <v>1405.6166666666666</v>
      </c>
      <c r="J162" s="219">
        <v>1498.7166666666665</v>
      </c>
      <c r="K162" s="219">
        <v>1527.133333333333</v>
      </c>
      <c r="L162" s="219">
        <v>1545.2666666666664</v>
      </c>
      <c r="M162" s="220">
        <v>1509</v>
      </c>
      <c r="N162" s="220">
        <v>1462.45</v>
      </c>
      <c r="O162" s="220">
        <v>5282860</v>
      </c>
      <c r="P162" s="221">
        <v>-1.8080036311369996E-2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45498</v>
      </c>
      <c r="E163" s="217">
        <v>795.45</v>
      </c>
      <c r="F163" s="217">
        <v>801.9</v>
      </c>
      <c r="G163" s="219">
        <v>780.84999999999991</v>
      </c>
      <c r="H163" s="219">
        <v>766.24999999999989</v>
      </c>
      <c r="I163" s="219">
        <v>745.19999999999982</v>
      </c>
      <c r="J163" s="219">
        <v>816.5</v>
      </c>
      <c r="K163" s="219">
        <v>837.55</v>
      </c>
      <c r="L163" s="219">
        <v>852.15000000000009</v>
      </c>
      <c r="M163" s="220">
        <v>822.95</v>
      </c>
      <c r="N163" s="220">
        <v>787.3</v>
      </c>
      <c r="O163" s="220">
        <v>10960750</v>
      </c>
      <c r="P163" s="221">
        <v>3.0198929455939921E-2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45498</v>
      </c>
      <c r="E164" s="217">
        <v>245.9</v>
      </c>
      <c r="F164" s="217">
        <v>247</v>
      </c>
      <c r="G164" s="219">
        <v>244</v>
      </c>
      <c r="H164" s="219">
        <v>242.1</v>
      </c>
      <c r="I164" s="219">
        <v>239.1</v>
      </c>
      <c r="J164" s="219">
        <v>248.9</v>
      </c>
      <c r="K164" s="219">
        <v>251.9</v>
      </c>
      <c r="L164" s="219">
        <v>253.8</v>
      </c>
      <c r="M164" s="220">
        <v>250</v>
      </c>
      <c r="N164" s="220">
        <v>245.1</v>
      </c>
      <c r="O164" s="220">
        <v>67112500</v>
      </c>
      <c r="P164" s="221">
        <v>-4.462792270187551E-2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45498</v>
      </c>
      <c r="E165" s="217">
        <v>637.9</v>
      </c>
      <c r="F165" s="217">
        <v>641.25</v>
      </c>
      <c r="G165" s="219">
        <v>627</v>
      </c>
      <c r="H165" s="219">
        <v>616.1</v>
      </c>
      <c r="I165" s="219">
        <v>601.85</v>
      </c>
      <c r="J165" s="219">
        <v>652.15</v>
      </c>
      <c r="K165" s="219">
        <v>666.4</v>
      </c>
      <c r="L165" s="219">
        <v>677.3</v>
      </c>
      <c r="M165" s="220">
        <v>655.5</v>
      </c>
      <c r="N165" s="220">
        <v>630.35</v>
      </c>
      <c r="O165" s="220">
        <v>50132000</v>
      </c>
      <c r="P165" s="221">
        <v>-5.0314465408805034E-2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45498</v>
      </c>
      <c r="E166" s="217">
        <v>3197.95</v>
      </c>
      <c r="F166" s="217">
        <v>3191.0166666666664</v>
      </c>
      <c r="G166" s="219">
        <v>3167.3833333333328</v>
      </c>
      <c r="H166" s="219">
        <v>3136.8166666666662</v>
      </c>
      <c r="I166" s="219">
        <v>3113.1833333333325</v>
      </c>
      <c r="J166" s="219">
        <v>3221.583333333333</v>
      </c>
      <c r="K166" s="219">
        <v>3245.2166666666662</v>
      </c>
      <c r="L166" s="219">
        <v>3275.7833333333333</v>
      </c>
      <c r="M166" s="220">
        <v>3214.65</v>
      </c>
      <c r="N166" s="220">
        <v>3160.45</v>
      </c>
      <c r="O166" s="220">
        <v>34882000</v>
      </c>
      <c r="P166" s="221">
        <v>-2.8843476808285539E-2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45498</v>
      </c>
      <c r="E167" s="217">
        <v>150.44</v>
      </c>
      <c r="F167" s="217">
        <v>151.16333333333333</v>
      </c>
      <c r="G167" s="219">
        <v>148.56666666666666</v>
      </c>
      <c r="H167" s="219">
        <v>146.69333333333333</v>
      </c>
      <c r="I167" s="219">
        <v>144.09666666666666</v>
      </c>
      <c r="J167" s="219">
        <v>153.03666666666666</v>
      </c>
      <c r="K167" s="219">
        <v>155.6333333333333</v>
      </c>
      <c r="L167" s="219">
        <v>157.50666666666666</v>
      </c>
      <c r="M167" s="220">
        <v>153.76</v>
      </c>
      <c r="N167" s="220">
        <v>149.29</v>
      </c>
      <c r="O167" s="220">
        <v>155896000</v>
      </c>
      <c r="P167" s="221">
        <v>-6.3736487864572708E-3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45498</v>
      </c>
      <c r="E168" s="217">
        <v>733.35</v>
      </c>
      <c r="F168" s="217">
        <v>734.94999999999993</v>
      </c>
      <c r="G168" s="219">
        <v>729.39999999999986</v>
      </c>
      <c r="H168" s="219">
        <v>725.44999999999993</v>
      </c>
      <c r="I168" s="219">
        <v>719.89999999999986</v>
      </c>
      <c r="J168" s="219">
        <v>738.89999999999986</v>
      </c>
      <c r="K168" s="219">
        <v>744.44999999999982</v>
      </c>
      <c r="L168" s="219">
        <v>748.39999999999986</v>
      </c>
      <c r="M168" s="220">
        <v>740.5</v>
      </c>
      <c r="N168" s="220">
        <v>731</v>
      </c>
      <c r="O168" s="220">
        <v>22098400</v>
      </c>
      <c r="P168" s="221">
        <v>2.2581719912634659E-2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45498</v>
      </c>
      <c r="E169" s="217">
        <v>1564</v>
      </c>
      <c r="F169" s="217">
        <v>1562.5166666666667</v>
      </c>
      <c r="G169" s="219">
        <v>1554.4833333333333</v>
      </c>
      <c r="H169" s="219">
        <v>1544.9666666666667</v>
      </c>
      <c r="I169" s="219">
        <v>1536.9333333333334</v>
      </c>
      <c r="J169" s="219">
        <v>1572.0333333333333</v>
      </c>
      <c r="K169" s="219">
        <v>1580.0666666666666</v>
      </c>
      <c r="L169" s="219">
        <v>1589.5833333333333</v>
      </c>
      <c r="M169" s="220">
        <v>1570.55</v>
      </c>
      <c r="N169" s="220">
        <v>1553</v>
      </c>
      <c r="O169" s="220">
        <v>8211000</v>
      </c>
      <c r="P169" s="221">
        <v>-6.9841269841269841E-3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45498</v>
      </c>
      <c r="E170" s="217">
        <v>860.8</v>
      </c>
      <c r="F170" s="217">
        <v>860.65</v>
      </c>
      <c r="G170" s="219">
        <v>857.15</v>
      </c>
      <c r="H170" s="219">
        <v>853.5</v>
      </c>
      <c r="I170" s="219">
        <v>850</v>
      </c>
      <c r="J170" s="219">
        <v>864.3</v>
      </c>
      <c r="K170" s="219">
        <v>867.8</v>
      </c>
      <c r="L170" s="219">
        <v>871.44999999999993</v>
      </c>
      <c r="M170" s="220">
        <v>864.15</v>
      </c>
      <c r="N170" s="220">
        <v>857</v>
      </c>
      <c r="O170" s="220">
        <v>96642000</v>
      </c>
      <c r="P170" s="221">
        <v>-2.5457185642328812E-2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45498</v>
      </c>
      <c r="E171" s="217">
        <v>27633.95</v>
      </c>
      <c r="F171" s="217">
        <v>27671.55</v>
      </c>
      <c r="G171" s="219">
        <v>27412.399999999998</v>
      </c>
      <c r="H171" s="219">
        <v>27190.85</v>
      </c>
      <c r="I171" s="219">
        <v>26931.699999999997</v>
      </c>
      <c r="J171" s="219">
        <v>27893.1</v>
      </c>
      <c r="K171" s="219">
        <v>28152.25</v>
      </c>
      <c r="L171" s="219">
        <v>28373.8</v>
      </c>
      <c r="M171" s="220">
        <v>27930.7</v>
      </c>
      <c r="N171" s="220">
        <v>27450</v>
      </c>
      <c r="O171" s="220">
        <v>261675</v>
      </c>
      <c r="P171" s="221">
        <v>-1.6998497370398196E-2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45498</v>
      </c>
      <c r="E172" s="217">
        <v>7638.25</v>
      </c>
      <c r="F172" s="217">
        <v>7699.416666666667</v>
      </c>
      <c r="G172" s="219">
        <v>7558.8333333333339</v>
      </c>
      <c r="H172" s="219">
        <v>7479.416666666667</v>
      </c>
      <c r="I172" s="219">
        <v>7338.8333333333339</v>
      </c>
      <c r="J172" s="219">
        <v>7778.8333333333339</v>
      </c>
      <c r="K172" s="219">
        <v>7919.4166666666679</v>
      </c>
      <c r="L172" s="219">
        <v>7998.8333333333339</v>
      </c>
      <c r="M172" s="220">
        <v>7840</v>
      </c>
      <c r="N172" s="220">
        <v>7620</v>
      </c>
      <c r="O172" s="220">
        <v>1943250</v>
      </c>
      <c r="P172" s="221">
        <v>5.7896455985627961E-2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45498</v>
      </c>
      <c r="E173" s="217">
        <v>2394.3000000000002</v>
      </c>
      <c r="F173" s="217">
        <v>2395.4</v>
      </c>
      <c r="G173" s="219">
        <v>2378.9</v>
      </c>
      <c r="H173" s="219">
        <v>2363.5</v>
      </c>
      <c r="I173" s="219">
        <v>2347</v>
      </c>
      <c r="J173" s="219">
        <v>2410.8000000000002</v>
      </c>
      <c r="K173" s="219">
        <v>2427.3000000000002</v>
      </c>
      <c r="L173" s="219">
        <v>2442.7000000000003</v>
      </c>
      <c r="M173" s="220">
        <v>2411.9</v>
      </c>
      <c r="N173" s="220">
        <v>2380</v>
      </c>
      <c r="O173" s="220">
        <v>4982250</v>
      </c>
      <c r="P173" s="221">
        <v>-9.9113197704746997E-3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45498</v>
      </c>
      <c r="E174" s="217">
        <v>2789.65</v>
      </c>
      <c r="F174" s="217">
        <v>2797.4666666666672</v>
      </c>
      <c r="G174" s="219">
        <v>2740.8833333333341</v>
      </c>
      <c r="H174" s="219">
        <v>2692.1166666666668</v>
      </c>
      <c r="I174" s="219">
        <v>2635.5333333333338</v>
      </c>
      <c r="J174" s="219">
        <v>2846.2333333333345</v>
      </c>
      <c r="K174" s="219">
        <v>2902.8166666666675</v>
      </c>
      <c r="L174" s="219">
        <v>2951.5833333333348</v>
      </c>
      <c r="M174" s="220">
        <v>2854.05</v>
      </c>
      <c r="N174" s="220">
        <v>2748.7</v>
      </c>
      <c r="O174" s="220">
        <v>8135700</v>
      </c>
      <c r="P174" s="221">
        <v>1.6835395575553056E-2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45498</v>
      </c>
      <c r="E175" s="217">
        <v>1576.7</v>
      </c>
      <c r="F175" s="217">
        <v>1570.8999999999999</v>
      </c>
      <c r="G175" s="219">
        <v>1553.7999999999997</v>
      </c>
      <c r="H175" s="219">
        <v>1530.8999999999999</v>
      </c>
      <c r="I175" s="219">
        <v>1513.7999999999997</v>
      </c>
      <c r="J175" s="219">
        <v>1593.7999999999997</v>
      </c>
      <c r="K175" s="219">
        <v>1610.8999999999996</v>
      </c>
      <c r="L175" s="219">
        <v>1633.7999999999997</v>
      </c>
      <c r="M175" s="220">
        <v>1588</v>
      </c>
      <c r="N175" s="220">
        <v>1548</v>
      </c>
      <c r="O175" s="220">
        <v>16967650</v>
      </c>
      <c r="P175" s="221">
        <v>-1.3812604255665405E-2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45498</v>
      </c>
      <c r="E176" s="217">
        <v>809.1</v>
      </c>
      <c r="F176" s="217">
        <v>809.43333333333339</v>
      </c>
      <c r="G176" s="219">
        <v>801.41666666666674</v>
      </c>
      <c r="H176" s="219">
        <v>793.73333333333335</v>
      </c>
      <c r="I176" s="219">
        <v>785.7166666666667</v>
      </c>
      <c r="J176" s="219">
        <v>817.11666666666679</v>
      </c>
      <c r="K176" s="219">
        <v>825.13333333333344</v>
      </c>
      <c r="L176" s="219">
        <v>832.81666666666683</v>
      </c>
      <c r="M176" s="220">
        <v>817.45</v>
      </c>
      <c r="N176" s="220">
        <v>801.75</v>
      </c>
      <c r="O176" s="220">
        <v>6853500</v>
      </c>
      <c r="P176" s="221">
        <v>-2.0788684097728247E-2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45498</v>
      </c>
      <c r="E177" s="217">
        <v>726.4</v>
      </c>
      <c r="F177" s="217">
        <v>727.16666666666663</v>
      </c>
      <c r="G177" s="219">
        <v>721.93333333333328</v>
      </c>
      <c r="H177" s="219">
        <v>717.4666666666667</v>
      </c>
      <c r="I177" s="219">
        <v>712.23333333333335</v>
      </c>
      <c r="J177" s="219">
        <v>731.63333333333321</v>
      </c>
      <c r="K177" s="219">
        <v>736.86666666666656</v>
      </c>
      <c r="L177" s="219">
        <v>741.33333333333314</v>
      </c>
      <c r="M177" s="220">
        <v>732.4</v>
      </c>
      <c r="N177" s="220">
        <v>722.7</v>
      </c>
      <c r="O177" s="220">
        <v>7686000</v>
      </c>
      <c r="P177" s="221">
        <v>9.6746575342465752E-2</v>
      </c>
    </row>
    <row r="178" spans="1:16" ht="12.75" customHeight="1">
      <c r="A178" s="213">
        <v>168</v>
      </c>
      <c r="B178" s="225" t="s">
        <v>840</v>
      </c>
      <c r="C178" s="224" t="s">
        <v>218</v>
      </c>
      <c r="D178" s="218">
        <v>45498</v>
      </c>
      <c r="E178" s="217">
        <v>1067.3499999999999</v>
      </c>
      <c r="F178" s="217">
        <v>1069.3833333333334</v>
      </c>
      <c r="G178" s="219">
        <v>1062.3666666666668</v>
      </c>
      <c r="H178" s="219">
        <v>1057.3833333333334</v>
      </c>
      <c r="I178" s="219">
        <v>1050.3666666666668</v>
      </c>
      <c r="J178" s="219">
        <v>1074.3666666666668</v>
      </c>
      <c r="K178" s="219">
        <v>1081.3833333333337</v>
      </c>
      <c r="L178" s="219">
        <v>1086.3666666666668</v>
      </c>
      <c r="M178" s="220">
        <v>1076.4000000000001</v>
      </c>
      <c r="N178" s="220">
        <v>1064.4000000000001</v>
      </c>
      <c r="O178" s="220">
        <v>12359600</v>
      </c>
      <c r="P178" s="221">
        <v>-1.0697776799471715E-2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45498</v>
      </c>
      <c r="E179" s="217">
        <v>1860.8</v>
      </c>
      <c r="F179" s="217">
        <v>1866.7333333333336</v>
      </c>
      <c r="G179" s="219">
        <v>1851.2166666666672</v>
      </c>
      <c r="H179" s="219">
        <v>1841.6333333333337</v>
      </c>
      <c r="I179" s="219">
        <v>1826.1166666666672</v>
      </c>
      <c r="J179" s="219">
        <v>1876.3166666666671</v>
      </c>
      <c r="K179" s="219">
        <v>1891.8333333333335</v>
      </c>
      <c r="L179" s="219">
        <v>1901.416666666667</v>
      </c>
      <c r="M179" s="220">
        <v>1882.25</v>
      </c>
      <c r="N179" s="220">
        <v>1857.15</v>
      </c>
      <c r="O179" s="220">
        <v>7217500</v>
      </c>
      <c r="P179" s="221">
        <v>-1.6287310890009541E-2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45498</v>
      </c>
      <c r="E180" s="217">
        <v>1153.3</v>
      </c>
      <c r="F180" s="217">
        <v>1146.7333333333333</v>
      </c>
      <c r="G180" s="219">
        <v>1138.5166666666667</v>
      </c>
      <c r="H180" s="219">
        <v>1123.7333333333333</v>
      </c>
      <c r="I180" s="219">
        <v>1115.5166666666667</v>
      </c>
      <c r="J180" s="219">
        <v>1161.5166666666667</v>
      </c>
      <c r="K180" s="219">
        <v>1169.7333333333333</v>
      </c>
      <c r="L180" s="219">
        <v>1184.5166666666667</v>
      </c>
      <c r="M180" s="220">
        <v>1154.95</v>
      </c>
      <c r="N180" s="220">
        <v>1131.95</v>
      </c>
      <c r="O180" s="220">
        <v>11337750</v>
      </c>
      <c r="P180" s="221">
        <v>-1.7279038926593337E-2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45498</v>
      </c>
      <c r="E181" s="217">
        <v>1019.9</v>
      </c>
      <c r="F181" s="217">
        <v>1021.6999999999999</v>
      </c>
      <c r="G181" s="219">
        <v>1015.1999999999998</v>
      </c>
      <c r="H181" s="219">
        <v>1010.4999999999999</v>
      </c>
      <c r="I181" s="219">
        <v>1003.9999999999998</v>
      </c>
      <c r="J181" s="219">
        <v>1026.3999999999999</v>
      </c>
      <c r="K181" s="219">
        <v>1032.9000000000001</v>
      </c>
      <c r="L181" s="219">
        <v>1037.5999999999999</v>
      </c>
      <c r="M181" s="220">
        <v>1028.2</v>
      </c>
      <c r="N181" s="220">
        <v>1017</v>
      </c>
      <c r="O181" s="220">
        <v>60012150</v>
      </c>
      <c r="P181" s="221">
        <v>-2.3448757305361889E-2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45498</v>
      </c>
      <c r="E182" s="217">
        <v>434.4</v>
      </c>
      <c r="F182" s="217">
        <v>436.83333333333331</v>
      </c>
      <c r="G182" s="219">
        <v>430.26666666666665</v>
      </c>
      <c r="H182" s="219">
        <v>426.13333333333333</v>
      </c>
      <c r="I182" s="219">
        <v>419.56666666666666</v>
      </c>
      <c r="J182" s="219">
        <v>440.96666666666664</v>
      </c>
      <c r="K182" s="219">
        <v>447.53333333333336</v>
      </c>
      <c r="L182" s="219">
        <v>451.66666666666663</v>
      </c>
      <c r="M182" s="220">
        <v>443.4</v>
      </c>
      <c r="N182" s="220">
        <v>432.7</v>
      </c>
      <c r="O182" s="220">
        <v>96699150</v>
      </c>
      <c r="P182" s="221">
        <v>6.0111515287706637E-3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45498</v>
      </c>
      <c r="E183" s="217">
        <v>169.22</v>
      </c>
      <c r="F183" s="217">
        <v>169.4</v>
      </c>
      <c r="G183" s="219">
        <v>168.21</v>
      </c>
      <c r="H183" s="219">
        <v>167.2</v>
      </c>
      <c r="I183" s="219">
        <v>166.01</v>
      </c>
      <c r="J183" s="219">
        <v>170.41000000000003</v>
      </c>
      <c r="K183" s="219">
        <v>171.60000000000002</v>
      </c>
      <c r="L183" s="219">
        <v>172.61000000000004</v>
      </c>
      <c r="M183" s="220">
        <v>170.59</v>
      </c>
      <c r="N183" s="220">
        <v>168.39</v>
      </c>
      <c r="O183" s="220">
        <v>250585500</v>
      </c>
      <c r="P183" s="221">
        <v>2.2051236035712685E-2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45498</v>
      </c>
      <c r="E184" s="217">
        <v>4177.55</v>
      </c>
      <c r="F184" s="217">
        <v>4114.5</v>
      </c>
      <c r="G184" s="219">
        <v>4034.05</v>
      </c>
      <c r="H184" s="219">
        <v>3890.55</v>
      </c>
      <c r="I184" s="219">
        <v>3810.1000000000004</v>
      </c>
      <c r="J184" s="219">
        <v>4258</v>
      </c>
      <c r="K184" s="219">
        <v>4338.4500000000007</v>
      </c>
      <c r="L184" s="219">
        <v>4481.95</v>
      </c>
      <c r="M184" s="220">
        <v>4194.95</v>
      </c>
      <c r="N184" s="220">
        <v>3971</v>
      </c>
      <c r="O184" s="220">
        <v>20291600</v>
      </c>
      <c r="P184" s="221">
        <v>-1.0014941302027748E-2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45498</v>
      </c>
      <c r="E185" s="217">
        <v>1509.2</v>
      </c>
      <c r="F185" s="217">
        <v>1496.8666666666668</v>
      </c>
      <c r="G185" s="219">
        <v>1476.3333333333335</v>
      </c>
      <c r="H185" s="219">
        <v>1443.4666666666667</v>
      </c>
      <c r="I185" s="219">
        <v>1422.9333333333334</v>
      </c>
      <c r="J185" s="219">
        <v>1529.7333333333336</v>
      </c>
      <c r="K185" s="219">
        <v>1550.2666666666669</v>
      </c>
      <c r="L185" s="219">
        <v>1583.1333333333337</v>
      </c>
      <c r="M185" s="220">
        <v>1517.4</v>
      </c>
      <c r="N185" s="220">
        <v>1464</v>
      </c>
      <c r="O185" s="220">
        <v>17313000</v>
      </c>
      <c r="P185" s="221">
        <v>-2.2262130658715098E-2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45498</v>
      </c>
      <c r="E186" s="217">
        <v>3235.3</v>
      </c>
      <c r="F186" s="217">
        <v>3235.4333333333329</v>
      </c>
      <c r="G186" s="219">
        <v>3198.8666666666659</v>
      </c>
      <c r="H186" s="219">
        <v>3162.4333333333329</v>
      </c>
      <c r="I186" s="219">
        <v>3125.8666666666659</v>
      </c>
      <c r="J186" s="219">
        <v>3271.8666666666659</v>
      </c>
      <c r="K186" s="219">
        <v>3308.4333333333325</v>
      </c>
      <c r="L186" s="219">
        <v>3344.8666666666659</v>
      </c>
      <c r="M186" s="220">
        <v>3272</v>
      </c>
      <c r="N186" s="220">
        <v>3199</v>
      </c>
      <c r="O186" s="220">
        <v>10140025</v>
      </c>
      <c r="P186" s="221">
        <v>3.3072447707438702E-3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45498</v>
      </c>
      <c r="E187" s="217">
        <v>2952.1</v>
      </c>
      <c r="F187" s="217">
        <v>2947.7666666666664</v>
      </c>
      <c r="G187" s="219">
        <v>2929.4333333333329</v>
      </c>
      <c r="H187" s="219">
        <v>2906.7666666666664</v>
      </c>
      <c r="I187" s="219">
        <v>2888.4333333333329</v>
      </c>
      <c r="J187" s="219">
        <v>2970.4333333333329</v>
      </c>
      <c r="K187" s="219">
        <v>2988.7666666666669</v>
      </c>
      <c r="L187" s="219">
        <v>3011.4333333333329</v>
      </c>
      <c r="M187" s="220">
        <v>2966.1</v>
      </c>
      <c r="N187" s="220">
        <v>2925.1</v>
      </c>
      <c r="O187" s="220">
        <v>1192000</v>
      </c>
      <c r="P187" s="221">
        <v>-1.9535266296524779E-2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45498</v>
      </c>
      <c r="E188" s="217">
        <v>5654.7</v>
      </c>
      <c r="F188" s="217">
        <v>5658.75</v>
      </c>
      <c r="G188" s="219">
        <v>5617.6</v>
      </c>
      <c r="H188" s="219">
        <v>5580.5</v>
      </c>
      <c r="I188" s="219">
        <v>5539.35</v>
      </c>
      <c r="J188" s="219">
        <v>5695.85</v>
      </c>
      <c r="K188" s="219">
        <v>5737</v>
      </c>
      <c r="L188" s="219">
        <v>5774.1</v>
      </c>
      <c r="M188" s="220">
        <v>5699.9</v>
      </c>
      <c r="N188" s="220">
        <v>5621.65</v>
      </c>
      <c r="O188" s="220">
        <v>3213200</v>
      </c>
      <c r="P188" s="221">
        <v>-1.9827954365200413E-2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45498</v>
      </c>
      <c r="E189" s="217">
        <v>2446.85</v>
      </c>
      <c r="F189" s="217">
        <v>2454.7166666666667</v>
      </c>
      <c r="G189" s="219">
        <v>2419.7833333333333</v>
      </c>
      <c r="H189" s="219">
        <v>2392.7166666666667</v>
      </c>
      <c r="I189" s="219">
        <v>2357.7833333333333</v>
      </c>
      <c r="J189" s="219">
        <v>2481.7833333333333</v>
      </c>
      <c r="K189" s="219">
        <v>2516.7166666666667</v>
      </c>
      <c r="L189" s="219">
        <v>2543.7833333333333</v>
      </c>
      <c r="M189" s="220">
        <v>2489.65</v>
      </c>
      <c r="N189" s="220">
        <v>2427.65</v>
      </c>
      <c r="O189" s="220">
        <v>5182450</v>
      </c>
      <c r="P189" s="221">
        <v>-6.4416560424075692E-3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45498</v>
      </c>
      <c r="E190" s="217">
        <v>2045.8</v>
      </c>
      <c r="F190" s="217">
        <v>2051.0499999999997</v>
      </c>
      <c r="G190" s="219">
        <v>2030.7499999999995</v>
      </c>
      <c r="H190" s="219">
        <v>2015.6999999999998</v>
      </c>
      <c r="I190" s="219">
        <v>1995.3999999999996</v>
      </c>
      <c r="J190" s="219">
        <v>2066.0999999999995</v>
      </c>
      <c r="K190" s="219">
        <v>2086.3999999999996</v>
      </c>
      <c r="L190" s="219">
        <v>2101.4499999999994</v>
      </c>
      <c r="M190" s="220">
        <v>2071.35</v>
      </c>
      <c r="N190" s="220">
        <v>2036</v>
      </c>
      <c r="O190" s="220">
        <v>2379600</v>
      </c>
      <c r="P190" s="221">
        <v>-2.057951926243003E-2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45498</v>
      </c>
      <c r="E191" s="217">
        <v>11604.6</v>
      </c>
      <c r="F191" s="217">
        <v>11616.533333333333</v>
      </c>
      <c r="G191" s="219">
        <v>11458.066666666666</v>
      </c>
      <c r="H191" s="219">
        <v>11311.533333333333</v>
      </c>
      <c r="I191" s="219">
        <v>11153.066666666666</v>
      </c>
      <c r="J191" s="219">
        <v>11763.066666666666</v>
      </c>
      <c r="K191" s="219">
        <v>11921.533333333333</v>
      </c>
      <c r="L191" s="219">
        <v>12068.066666666666</v>
      </c>
      <c r="M191" s="220">
        <v>11775</v>
      </c>
      <c r="N191" s="220">
        <v>11470</v>
      </c>
      <c r="O191" s="220">
        <v>2579000</v>
      </c>
      <c r="P191" s="221">
        <v>9.9862933228901506E-3</v>
      </c>
    </row>
    <row r="192" spans="1:16" ht="12.75" customHeight="1">
      <c r="A192" s="213">
        <v>182</v>
      </c>
      <c r="B192" s="225" t="s">
        <v>840</v>
      </c>
      <c r="C192" s="217" t="s">
        <v>232</v>
      </c>
      <c r="D192" s="218">
        <v>45498</v>
      </c>
      <c r="E192" s="217">
        <v>565.25</v>
      </c>
      <c r="F192" s="217">
        <v>565.31666666666672</v>
      </c>
      <c r="G192" s="219">
        <v>559.13333333333344</v>
      </c>
      <c r="H192" s="219">
        <v>553.01666666666677</v>
      </c>
      <c r="I192" s="219">
        <v>546.83333333333348</v>
      </c>
      <c r="J192" s="219">
        <v>571.43333333333339</v>
      </c>
      <c r="K192" s="219">
        <v>577.61666666666656</v>
      </c>
      <c r="L192" s="219">
        <v>583.73333333333335</v>
      </c>
      <c r="M192" s="220">
        <v>571.5</v>
      </c>
      <c r="N192" s="220">
        <v>559.20000000000005</v>
      </c>
      <c r="O192" s="220">
        <v>37388000</v>
      </c>
      <c r="P192" s="221">
        <v>1.0093627092687342E-3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45498</v>
      </c>
      <c r="E193" s="217">
        <v>450</v>
      </c>
      <c r="F193" s="217">
        <v>450.15000000000003</v>
      </c>
      <c r="G193" s="219">
        <v>445.35000000000008</v>
      </c>
      <c r="H193" s="219">
        <v>440.70000000000005</v>
      </c>
      <c r="I193" s="219">
        <v>435.90000000000009</v>
      </c>
      <c r="J193" s="219">
        <v>454.80000000000007</v>
      </c>
      <c r="K193" s="219">
        <v>459.6</v>
      </c>
      <c r="L193" s="219">
        <v>464.25000000000006</v>
      </c>
      <c r="M193" s="220">
        <v>454.95</v>
      </c>
      <c r="N193" s="220">
        <v>445.5</v>
      </c>
      <c r="O193" s="220">
        <v>144465300</v>
      </c>
      <c r="P193" s="221">
        <v>2.4164750770434867E-2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45498</v>
      </c>
      <c r="E194" s="217">
        <v>1522.05</v>
      </c>
      <c r="F194" s="217">
        <v>1519.4333333333334</v>
      </c>
      <c r="G194" s="219">
        <v>1507.1666666666667</v>
      </c>
      <c r="H194" s="219">
        <v>1492.2833333333333</v>
      </c>
      <c r="I194" s="219">
        <v>1480.0166666666667</v>
      </c>
      <c r="J194" s="219">
        <v>1534.3166666666668</v>
      </c>
      <c r="K194" s="219">
        <v>1546.5833333333333</v>
      </c>
      <c r="L194" s="219">
        <v>1561.4666666666669</v>
      </c>
      <c r="M194" s="220">
        <v>1531.7</v>
      </c>
      <c r="N194" s="220">
        <v>1504.55</v>
      </c>
      <c r="O194" s="220">
        <v>8089800</v>
      </c>
      <c r="P194" s="221">
        <v>-4.4571995464852611E-2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45498</v>
      </c>
      <c r="E195" s="217">
        <v>560.45000000000005</v>
      </c>
      <c r="F195" s="217">
        <v>556.18333333333339</v>
      </c>
      <c r="G195" s="219">
        <v>546.41666666666674</v>
      </c>
      <c r="H195" s="219">
        <v>532.38333333333333</v>
      </c>
      <c r="I195" s="219">
        <v>522.61666666666667</v>
      </c>
      <c r="J195" s="219">
        <v>570.21666666666681</v>
      </c>
      <c r="K195" s="219">
        <v>579.98333333333346</v>
      </c>
      <c r="L195" s="219">
        <v>594.01666666666688</v>
      </c>
      <c r="M195" s="220">
        <v>565.95000000000005</v>
      </c>
      <c r="N195" s="220">
        <v>542.15</v>
      </c>
      <c r="O195" s="220">
        <v>62091000</v>
      </c>
      <c r="P195" s="221">
        <v>-3.3947273383893102E-3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45498</v>
      </c>
      <c r="E196" s="217">
        <v>1178.75</v>
      </c>
      <c r="F196" s="217">
        <v>1178.6333333333334</v>
      </c>
      <c r="G196" s="219">
        <v>1168.2666666666669</v>
      </c>
      <c r="H196" s="219">
        <v>1157.7833333333335</v>
      </c>
      <c r="I196" s="219">
        <v>1147.416666666667</v>
      </c>
      <c r="J196" s="219">
        <v>1189.1166666666668</v>
      </c>
      <c r="K196" s="219">
        <v>1199.4833333333331</v>
      </c>
      <c r="L196" s="219">
        <v>1209.9666666666667</v>
      </c>
      <c r="M196" s="220">
        <v>1189</v>
      </c>
      <c r="N196" s="220">
        <v>1168.1500000000001</v>
      </c>
      <c r="O196" s="220">
        <v>17045100</v>
      </c>
      <c r="P196" s="221">
        <v>3.2773475842512813E-2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45488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5" t="s">
        <v>16</v>
      </c>
      <c r="B8" s="357"/>
      <c r="C8" s="360" t="s">
        <v>20</v>
      </c>
      <c r="D8" s="360" t="s">
        <v>21</v>
      </c>
      <c r="E8" s="352" t="s">
        <v>22</v>
      </c>
      <c r="F8" s="353"/>
      <c r="G8" s="354"/>
      <c r="H8" s="352" t="s">
        <v>23</v>
      </c>
      <c r="I8" s="353"/>
      <c r="J8" s="354"/>
      <c r="K8" s="26"/>
      <c r="L8" s="48"/>
      <c r="M8" s="48"/>
      <c r="N8" s="1"/>
      <c r="O8" s="1"/>
    </row>
    <row r="9" spans="1:15" ht="36" customHeight="1">
      <c r="A9" s="356"/>
      <c r="B9" s="359"/>
      <c r="C9" s="359"/>
      <c r="D9" s="35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24502.15</v>
      </c>
      <c r="D10" s="34">
        <v>24475.166666666668</v>
      </c>
      <c r="E10" s="34">
        <v>24358.133333333335</v>
      </c>
      <c r="F10" s="34">
        <v>24214.116666666669</v>
      </c>
      <c r="G10" s="34">
        <v>24097.083333333336</v>
      </c>
      <c r="H10" s="34">
        <v>24619.183333333334</v>
      </c>
      <c r="I10" s="34">
        <v>24736.216666666667</v>
      </c>
      <c r="J10" s="34">
        <v>24880.233333333334</v>
      </c>
      <c r="K10" s="34">
        <v>24592.2</v>
      </c>
      <c r="L10" s="34">
        <v>24331.15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52278.9</v>
      </c>
      <c r="D11" s="34">
        <v>52414.866666666669</v>
      </c>
      <c r="E11" s="34">
        <v>52035.183333333334</v>
      </c>
      <c r="F11" s="34">
        <v>51791.466666666667</v>
      </c>
      <c r="G11" s="34">
        <v>51411.783333333333</v>
      </c>
      <c r="H11" s="34">
        <v>52658.583333333336</v>
      </c>
      <c r="I11" s="34">
        <v>53038.26666666667</v>
      </c>
      <c r="J11" s="34">
        <v>53281.983333333337</v>
      </c>
      <c r="K11" s="34">
        <v>52794.55</v>
      </c>
      <c r="L11" s="34">
        <v>52171.15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7309.1</v>
      </c>
      <c r="D12" s="36">
        <v>7302.1333333333341</v>
      </c>
      <c r="E12" s="36">
        <v>7240.8166666666684</v>
      </c>
      <c r="F12" s="36">
        <v>7172.5333333333347</v>
      </c>
      <c r="G12" s="36">
        <v>7111.216666666669</v>
      </c>
      <c r="H12" s="36">
        <v>7370.4166666666679</v>
      </c>
      <c r="I12" s="36">
        <v>7431.7333333333336</v>
      </c>
      <c r="J12" s="36">
        <v>7500.0166666666673</v>
      </c>
      <c r="K12" s="36">
        <v>7363.45</v>
      </c>
      <c r="L12" s="36">
        <v>7233.85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9276.2999999999993</v>
      </c>
      <c r="D13" s="36">
        <v>9276.7666666666682</v>
      </c>
      <c r="E13" s="36">
        <v>9226.9333333333361</v>
      </c>
      <c r="F13" s="36">
        <v>9177.5666666666675</v>
      </c>
      <c r="G13" s="36">
        <v>9127.7333333333354</v>
      </c>
      <c r="H13" s="36">
        <v>9326.1333333333369</v>
      </c>
      <c r="I13" s="36">
        <v>9375.966666666669</v>
      </c>
      <c r="J13" s="36">
        <v>9425.3333333333376</v>
      </c>
      <c r="K13" s="36">
        <v>9326.6</v>
      </c>
      <c r="L13" s="36">
        <v>9227.4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39023</v>
      </c>
      <c r="D14" s="36">
        <v>38695.316666666666</v>
      </c>
      <c r="E14" s="36">
        <v>38152.933333333334</v>
      </c>
      <c r="F14" s="36">
        <v>37282.866666666669</v>
      </c>
      <c r="G14" s="36">
        <v>36740.483333333337</v>
      </c>
      <c r="H14" s="36">
        <v>39565.383333333331</v>
      </c>
      <c r="I14" s="36">
        <v>40107.766666666663</v>
      </c>
      <c r="J14" s="36">
        <v>40977.833333333328</v>
      </c>
      <c r="K14" s="36">
        <v>39237.699999999997</v>
      </c>
      <c r="L14" s="36">
        <v>37825.25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11374.8</v>
      </c>
      <c r="D15" s="36">
        <v>11378.183333333334</v>
      </c>
      <c r="E15" s="36">
        <v>11257.516666666668</v>
      </c>
      <c r="F15" s="36">
        <v>11140.233333333334</v>
      </c>
      <c r="G15" s="36">
        <v>11019.566666666668</v>
      </c>
      <c r="H15" s="36">
        <v>11495.466666666669</v>
      </c>
      <c r="I15" s="36">
        <v>11616.133333333333</v>
      </c>
      <c r="J15" s="36">
        <v>11733.41666666667</v>
      </c>
      <c r="K15" s="36">
        <v>11498.85</v>
      </c>
      <c r="L15" s="36">
        <v>11260.9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15954.9</v>
      </c>
      <c r="D16" s="36">
        <v>15976.15</v>
      </c>
      <c r="E16" s="36">
        <v>15913.5</v>
      </c>
      <c r="F16" s="36">
        <v>15872.1</v>
      </c>
      <c r="G16" s="36">
        <v>15809.45</v>
      </c>
      <c r="H16" s="36">
        <v>16017.55</v>
      </c>
      <c r="I16" s="36">
        <v>16080.199999999997</v>
      </c>
      <c r="J16" s="36">
        <v>16121.599999999999</v>
      </c>
      <c r="K16" s="36">
        <v>16038.8</v>
      </c>
      <c r="L16" s="36">
        <v>15934.75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8209.25</v>
      </c>
      <c r="D17" s="36">
        <v>8300.0833333333339</v>
      </c>
      <c r="E17" s="36">
        <v>8100.1666666666679</v>
      </c>
      <c r="F17" s="36">
        <v>7991.0833333333339</v>
      </c>
      <c r="G17" s="36">
        <v>7791.1666666666679</v>
      </c>
      <c r="H17" s="36">
        <v>8409.1666666666679</v>
      </c>
      <c r="I17" s="36">
        <v>8609.0833333333358</v>
      </c>
      <c r="J17" s="36">
        <v>8718.1666666666679</v>
      </c>
      <c r="K17" s="31">
        <v>8500</v>
      </c>
      <c r="L17" s="31">
        <v>8191</v>
      </c>
      <c r="M17" s="31">
        <v>4.0619300000000003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2686.15</v>
      </c>
      <c r="D18" s="36">
        <v>2687.0333333333333</v>
      </c>
      <c r="E18" s="36">
        <v>2661.8166666666666</v>
      </c>
      <c r="F18" s="36">
        <v>2637.4833333333331</v>
      </c>
      <c r="G18" s="36">
        <v>2612.2666666666664</v>
      </c>
      <c r="H18" s="36">
        <v>2711.3666666666668</v>
      </c>
      <c r="I18" s="36">
        <v>2736.583333333333</v>
      </c>
      <c r="J18" s="36">
        <v>2760.916666666667</v>
      </c>
      <c r="K18" s="31">
        <v>2712.25</v>
      </c>
      <c r="L18" s="31">
        <v>2662.7</v>
      </c>
      <c r="M18" s="31">
        <v>2.85276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1541.2</v>
      </c>
      <c r="D19" s="36">
        <v>1546.3</v>
      </c>
      <c r="E19" s="36">
        <v>1523.8999999999999</v>
      </c>
      <c r="F19" s="36">
        <v>1506.6</v>
      </c>
      <c r="G19" s="36">
        <v>1484.1999999999998</v>
      </c>
      <c r="H19" s="36">
        <v>1563.6</v>
      </c>
      <c r="I19" s="36">
        <v>1586</v>
      </c>
      <c r="J19" s="36">
        <v>1603.3</v>
      </c>
      <c r="K19" s="31">
        <v>1568.7</v>
      </c>
      <c r="L19" s="31">
        <v>1529</v>
      </c>
      <c r="M19" s="31">
        <v>5.3915600000000001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643.79999999999995</v>
      </c>
      <c r="D20" s="36">
        <v>641.91666666666663</v>
      </c>
      <c r="E20" s="36">
        <v>634.93333333333328</v>
      </c>
      <c r="F20" s="36">
        <v>626.06666666666661</v>
      </c>
      <c r="G20" s="36">
        <v>619.08333333333326</v>
      </c>
      <c r="H20" s="36">
        <v>650.7833333333333</v>
      </c>
      <c r="I20" s="36">
        <v>657.76666666666665</v>
      </c>
      <c r="J20" s="36">
        <v>666.63333333333333</v>
      </c>
      <c r="K20" s="31">
        <v>648.9</v>
      </c>
      <c r="L20" s="31">
        <v>633.04999999999995</v>
      </c>
      <c r="M20" s="31">
        <v>20.443020000000001</v>
      </c>
      <c r="N20" s="1"/>
      <c r="O20" s="1"/>
    </row>
    <row r="21" spans="1:15" ht="12.75" customHeight="1">
      <c r="A21" s="51">
        <v>12</v>
      </c>
      <c r="B21" s="53" t="s">
        <v>825</v>
      </c>
      <c r="C21" s="31">
        <v>1004.8</v>
      </c>
      <c r="D21" s="36">
        <v>1005.1333333333333</v>
      </c>
      <c r="E21" s="36">
        <v>999.66666666666663</v>
      </c>
      <c r="F21" s="36">
        <v>994.5333333333333</v>
      </c>
      <c r="G21" s="36">
        <v>989.06666666666661</v>
      </c>
      <c r="H21" s="36">
        <v>1010.2666666666667</v>
      </c>
      <c r="I21" s="36">
        <v>1015.7333333333333</v>
      </c>
      <c r="J21" s="36">
        <v>1020.8666666666667</v>
      </c>
      <c r="K21" s="31">
        <v>1010.6</v>
      </c>
      <c r="L21" s="31">
        <v>1000</v>
      </c>
      <c r="M21" s="31">
        <v>4.7840800000000003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3065.45</v>
      </c>
      <c r="D22" s="36">
        <v>3074.2000000000003</v>
      </c>
      <c r="E22" s="36">
        <v>3049.6000000000004</v>
      </c>
      <c r="F22" s="36">
        <v>3033.75</v>
      </c>
      <c r="G22" s="36">
        <v>3009.15</v>
      </c>
      <c r="H22" s="36">
        <v>3090.0500000000006</v>
      </c>
      <c r="I22" s="36">
        <v>3114.65</v>
      </c>
      <c r="J22" s="36">
        <v>3130.5000000000009</v>
      </c>
      <c r="K22" s="31">
        <v>3098.8</v>
      </c>
      <c r="L22" s="31">
        <v>3058.35</v>
      </c>
      <c r="M22" s="31">
        <v>7.5603600000000002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1735.25</v>
      </c>
      <c r="D23" s="36">
        <v>1740.3333333333333</v>
      </c>
      <c r="E23" s="36">
        <v>1723.9166666666665</v>
      </c>
      <c r="F23" s="36">
        <v>1712.5833333333333</v>
      </c>
      <c r="G23" s="36">
        <v>1696.1666666666665</v>
      </c>
      <c r="H23" s="36">
        <v>1751.6666666666665</v>
      </c>
      <c r="I23" s="36">
        <v>1768.083333333333</v>
      </c>
      <c r="J23" s="36">
        <v>1779.4166666666665</v>
      </c>
      <c r="K23" s="31">
        <v>1756.75</v>
      </c>
      <c r="L23" s="31">
        <v>1729</v>
      </c>
      <c r="M23" s="31">
        <v>3.6549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1486.7</v>
      </c>
      <c r="D24" s="36">
        <v>1488.2833333333335</v>
      </c>
      <c r="E24" s="36">
        <v>1479.5666666666671</v>
      </c>
      <c r="F24" s="36">
        <v>1472.4333333333336</v>
      </c>
      <c r="G24" s="36">
        <v>1463.7166666666672</v>
      </c>
      <c r="H24" s="36">
        <v>1495.416666666667</v>
      </c>
      <c r="I24" s="36">
        <v>1504.1333333333337</v>
      </c>
      <c r="J24" s="36">
        <v>1511.2666666666669</v>
      </c>
      <c r="K24" s="31">
        <v>1497</v>
      </c>
      <c r="L24" s="31">
        <v>1481.15</v>
      </c>
      <c r="M24" s="31">
        <v>20.189350000000001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709.95</v>
      </c>
      <c r="D25" s="36">
        <v>714.6</v>
      </c>
      <c r="E25" s="36">
        <v>703.35</v>
      </c>
      <c r="F25" s="36">
        <v>696.75</v>
      </c>
      <c r="G25" s="36">
        <v>685.5</v>
      </c>
      <c r="H25" s="36">
        <v>721.2</v>
      </c>
      <c r="I25" s="36">
        <v>732.45</v>
      </c>
      <c r="J25" s="36">
        <v>739.05000000000007</v>
      </c>
      <c r="K25" s="31">
        <v>725.85</v>
      </c>
      <c r="L25" s="31">
        <v>708</v>
      </c>
      <c r="M25" s="31">
        <v>21.67137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893.2</v>
      </c>
      <c r="D26" s="36">
        <v>894.81666666666661</v>
      </c>
      <c r="E26" s="36">
        <v>887.58333333333326</v>
      </c>
      <c r="F26" s="36">
        <v>881.9666666666667</v>
      </c>
      <c r="G26" s="36">
        <v>874.73333333333335</v>
      </c>
      <c r="H26" s="36">
        <v>900.43333333333317</v>
      </c>
      <c r="I26" s="36">
        <v>907.66666666666652</v>
      </c>
      <c r="J26" s="36">
        <v>913.28333333333308</v>
      </c>
      <c r="K26" s="31">
        <v>902.05</v>
      </c>
      <c r="L26" s="31">
        <v>889.2</v>
      </c>
      <c r="M26" s="31">
        <v>20.36664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335.75</v>
      </c>
      <c r="D27" s="36">
        <v>337.58333333333331</v>
      </c>
      <c r="E27" s="36">
        <v>332.16666666666663</v>
      </c>
      <c r="F27" s="36">
        <v>328.58333333333331</v>
      </c>
      <c r="G27" s="36">
        <v>323.16666666666663</v>
      </c>
      <c r="H27" s="36">
        <v>341.16666666666663</v>
      </c>
      <c r="I27" s="36">
        <v>346.58333333333326</v>
      </c>
      <c r="J27" s="36">
        <v>350.16666666666663</v>
      </c>
      <c r="K27" s="31">
        <v>343</v>
      </c>
      <c r="L27" s="31">
        <v>334</v>
      </c>
      <c r="M27" s="31">
        <v>18.943940000000001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224.75</v>
      </c>
      <c r="D28" s="36">
        <v>225.92666666666665</v>
      </c>
      <c r="E28" s="36">
        <v>223.11333333333329</v>
      </c>
      <c r="F28" s="36">
        <v>221.47666666666663</v>
      </c>
      <c r="G28" s="36">
        <v>218.66333333333327</v>
      </c>
      <c r="H28" s="36">
        <v>227.5633333333333</v>
      </c>
      <c r="I28" s="36">
        <v>230.37666666666664</v>
      </c>
      <c r="J28" s="36">
        <v>232.01333333333332</v>
      </c>
      <c r="K28" s="31">
        <v>228.74</v>
      </c>
      <c r="L28" s="31">
        <v>224.29</v>
      </c>
      <c r="M28" s="31">
        <v>25.85896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323.2</v>
      </c>
      <c r="D29" s="36">
        <v>324.03333333333336</v>
      </c>
      <c r="E29" s="36">
        <v>320.26666666666671</v>
      </c>
      <c r="F29" s="36">
        <v>317.33333333333337</v>
      </c>
      <c r="G29" s="36">
        <v>313.56666666666672</v>
      </c>
      <c r="H29" s="36">
        <v>326.9666666666667</v>
      </c>
      <c r="I29" s="36">
        <v>330.73333333333335</v>
      </c>
      <c r="J29" s="36">
        <v>333.66666666666669</v>
      </c>
      <c r="K29" s="31">
        <v>327.8</v>
      </c>
      <c r="L29" s="31">
        <v>321.10000000000002</v>
      </c>
      <c r="M29" s="31">
        <v>85.805019999999999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5198.75</v>
      </c>
      <c r="D30" s="36">
        <v>5210.5</v>
      </c>
      <c r="E30" s="36">
        <v>5153</v>
      </c>
      <c r="F30" s="36">
        <v>5107.25</v>
      </c>
      <c r="G30" s="36">
        <v>5049.75</v>
      </c>
      <c r="H30" s="36">
        <v>5256.25</v>
      </c>
      <c r="I30" s="36">
        <v>5313.75</v>
      </c>
      <c r="J30" s="36">
        <v>5359.5</v>
      </c>
      <c r="K30" s="31">
        <v>5268</v>
      </c>
      <c r="L30" s="31">
        <v>5164.75</v>
      </c>
      <c r="M30" s="31">
        <v>1.55236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676.5</v>
      </c>
      <c r="D31" s="36">
        <v>677.56666666666672</v>
      </c>
      <c r="E31" s="36">
        <v>672.68333333333339</v>
      </c>
      <c r="F31" s="36">
        <v>668.86666666666667</v>
      </c>
      <c r="G31" s="36">
        <v>663.98333333333335</v>
      </c>
      <c r="H31" s="36">
        <v>681.38333333333344</v>
      </c>
      <c r="I31" s="36">
        <v>686.26666666666688</v>
      </c>
      <c r="J31" s="36">
        <v>690.08333333333348</v>
      </c>
      <c r="K31" s="31">
        <v>682.45</v>
      </c>
      <c r="L31" s="31">
        <v>673.75</v>
      </c>
      <c r="M31" s="31">
        <v>18.077439999999999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6353.9</v>
      </c>
      <c r="D32" s="36">
        <v>6364.6166666666659</v>
      </c>
      <c r="E32" s="36">
        <v>6309.2833333333319</v>
      </c>
      <c r="F32" s="36">
        <v>6264.6666666666661</v>
      </c>
      <c r="G32" s="36">
        <v>6209.3333333333321</v>
      </c>
      <c r="H32" s="36">
        <v>6409.2333333333318</v>
      </c>
      <c r="I32" s="36">
        <v>6464.5666666666657</v>
      </c>
      <c r="J32" s="36">
        <v>6509.1833333333316</v>
      </c>
      <c r="K32" s="31">
        <v>6419.95</v>
      </c>
      <c r="L32" s="31">
        <v>6320</v>
      </c>
      <c r="M32" s="31">
        <v>2.1102799999999999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518.79999999999995</v>
      </c>
      <c r="D33" s="36">
        <v>521.48333333333323</v>
      </c>
      <c r="E33" s="36">
        <v>515.31666666666649</v>
      </c>
      <c r="F33" s="36">
        <v>511.83333333333326</v>
      </c>
      <c r="G33" s="36">
        <v>505.66666666666652</v>
      </c>
      <c r="H33" s="36">
        <v>524.96666666666647</v>
      </c>
      <c r="I33" s="36">
        <v>531.13333333333321</v>
      </c>
      <c r="J33" s="36">
        <v>534.61666666666645</v>
      </c>
      <c r="K33" s="31">
        <v>527.65</v>
      </c>
      <c r="L33" s="31">
        <v>518</v>
      </c>
      <c r="M33" s="31">
        <v>11.13874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224.26</v>
      </c>
      <c r="D34" s="36">
        <v>225.40666666666667</v>
      </c>
      <c r="E34" s="36">
        <v>222.81333333333333</v>
      </c>
      <c r="F34" s="36">
        <v>221.36666666666667</v>
      </c>
      <c r="G34" s="36">
        <v>218.77333333333334</v>
      </c>
      <c r="H34" s="36">
        <v>226.85333333333332</v>
      </c>
      <c r="I34" s="36">
        <v>229.44666666666663</v>
      </c>
      <c r="J34" s="36">
        <v>230.89333333333332</v>
      </c>
      <c r="K34" s="31">
        <v>228</v>
      </c>
      <c r="L34" s="31">
        <v>223.96</v>
      </c>
      <c r="M34" s="31">
        <v>93.943309999999997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2999.15</v>
      </c>
      <c r="D35" s="36">
        <v>3007.35</v>
      </c>
      <c r="E35" s="36">
        <v>2962.7</v>
      </c>
      <c r="F35" s="36">
        <v>2926.25</v>
      </c>
      <c r="G35" s="36">
        <v>2881.6</v>
      </c>
      <c r="H35" s="36">
        <v>3043.7999999999997</v>
      </c>
      <c r="I35" s="36">
        <v>3088.4500000000003</v>
      </c>
      <c r="J35" s="36">
        <v>3124.8999999999996</v>
      </c>
      <c r="K35" s="31">
        <v>3052</v>
      </c>
      <c r="L35" s="31">
        <v>2970.9</v>
      </c>
      <c r="M35" s="31">
        <v>18.799299999999999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2302.35</v>
      </c>
      <c r="D36" s="36">
        <v>2311.2666666666664</v>
      </c>
      <c r="E36" s="36">
        <v>2276.083333333333</v>
      </c>
      <c r="F36" s="36">
        <v>2249.8166666666666</v>
      </c>
      <c r="G36" s="36">
        <v>2214.6333333333332</v>
      </c>
      <c r="H36" s="36">
        <v>2337.5333333333328</v>
      </c>
      <c r="I36" s="36">
        <v>2372.7166666666662</v>
      </c>
      <c r="J36" s="36">
        <v>2398.9833333333327</v>
      </c>
      <c r="K36" s="31">
        <v>2346.4499999999998</v>
      </c>
      <c r="L36" s="31">
        <v>2285</v>
      </c>
      <c r="M36" s="31">
        <v>2.1419100000000002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1326.85</v>
      </c>
      <c r="D37" s="36">
        <v>1322.6166666666666</v>
      </c>
      <c r="E37" s="36">
        <v>1315.2333333333331</v>
      </c>
      <c r="F37" s="36">
        <v>1303.6166666666666</v>
      </c>
      <c r="G37" s="36">
        <v>1296.2333333333331</v>
      </c>
      <c r="H37" s="36">
        <v>1334.2333333333331</v>
      </c>
      <c r="I37" s="36">
        <v>1341.6166666666668</v>
      </c>
      <c r="J37" s="36">
        <v>1353.2333333333331</v>
      </c>
      <c r="K37" s="31">
        <v>1330</v>
      </c>
      <c r="L37" s="31">
        <v>1311</v>
      </c>
      <c r="M37" s="31">
        <v>4.7984299999999998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4943.6499999999996</v>
      </c>
      <c r="D38" s="36">
        <v>4956.5333333333328</v>
      </c>
      <c r="E38" s="36">
        <v>4896.1166666666659</v>
      </c>
      <c r="F38" s="36">
        <v>4848.583333333333</v>
      </c>
      <c r="G38" s="36">
        <v>4788.1666666666661</v>
      </c>
      <c r="H38" s="36">
        <v>5004.0666666666657</v>
      </c>
      <c r="I38" s="36">
        <v>5064.4833333333336</v>
      </c>
      <c r="J38" s="36">
        <v>5112.0166666666655</v>
      </c>
      <c r="K38" s="31">
        <v>5016.95</v>
      </c>
      <c r="L38" s="31">
        <v>4909</v>
      </c>
      <c r="M38" s="31">
        <v>5.9809000000000001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1317.3</v>
      </c>
      <c r="D39" s="36">
        <v>1316.95</v>
      </c>
      <c r="E39" s="36">
        <v>1294.25</v>
      </c>
      <c r="F39" s="36">
        <v>1271.2</v>
      </c>
      <c r="G39" s="36">
        <v>1248.5</v>
      </c>
      <c r="H39" s="36">
        <v>1340</v>
      </c>
      <c r="I39" s="36">
        <v>1362.7000000000003</v>
      </c>
      <c r="J39" s="36">
        <v>1385.75</v>
      </c>
      <c r="K39" s="31">
        <v>1339.65</v>
      </c>
      <c r="L39" s="31">
        <v>1293.9000000000001</v>
      </c>
      <c r="M39" s="31">
        <v>112.78986999999999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9430.75</v>
      </c>
      <c r="D40" s="36">
        <v>9465.6999999999989</v>
      </c>
      <c r="E40" s="36">
        <v>9377.0499999999975</v>
      </c>
      <c r="F40" s="36">
        <v>9323.3499999999985</v>
      </c>
      <c r="G40" s="36">
        <v>9234.6999999999971</v>
      </c>
      <c r="H40" s="36">
        <v>9519.3999999999978</v>
      </c>
      <c r="I40" s="36">
        <v>9608.0499999999993</v>
      </c>
      <c r="J40" s="36">
        <v>9661.7499999999982</v>
      </c>
      <c r="K40" s="31">
        <v>9554.35</v>
      </c>
      <c r="L40" s="31">
        <v>9412</v>
      </c>
      <c r="M40" s="31">
        <v>1.7158100000000001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7004.3</v>
      </c>
      <c r="D41" s="36">
        <v>6988.1166666666659</v>
      </c>
      <c r="E41" s="36">
        <v>6931.2333333333318</v>
      </c>
      <c r="F41" s="36">
        <v>6858.1666666666661</v>
      </c>
      <c r="G41" s="36">
        <v>6801.2833333333319</v>
      </c>
      <c r="H41" s="36">
        <v>7061.1833333333316</v>
      </c>
      <c r="I41" s="36">
        <v>7118.0666666666648</v>
      </c>
      <c r="J41" s="36">
        <v>7191.1333333333314</v>
      </c>
      <c r="K41" s="31">
        <v>7045</v>
      </c>
      <c r="L41" s="31">
        <v>6915.05</v>
      </c>
      <c r="M41" s="31">
        <v>10.688330000000001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1597.25</v>
      </c>
      <c r="D42" s="36">
        <v>1595.75</v>
      </c>
      <c r="E42" s="36">
        <v>1586.65</v>
      </c>
      <c r="F42" s="36">
        <v>1576.0500000000002</v>
      </c>
      <c r="G42" s="36">
        <v>1566.9500000000003</v>
      </c>
      <c r="H42" s="36">
        <v>1606.35</v>
      </c>
      <c r="I42" s="36">
        <v>1615.4499999999998</v>
      </c>
      <c r="J42" s="36">
        <v>1626.0499999999997</v>
      </c>
      <c r="K42" s="31">
        <v>1604.85</v>
      </c>
      <c r="L42" s="31">
        <v>1585.15</v>
      </c>
      <c r="M42" s="31">
        <v>10.036989999999999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9903.35</v>
      </c>
      <c r="D43" s="36">
        <v>9856.7833333333328</v>
      </c>
      <c r="E43" s="36">
        <v>9739.5666666666657</v>
      </c>
      <c r="F43" s="36">
        <v>9575.7833333333328</v>
      </c>
      <c r="G43" s="36">
        <v>9458.5666666666657</v>
      </c>
      <c r="H43" s="36">
        <v>10020.566666666666</v>
      </c>
      <c r="I43" s="36">
        <v>10137.783333333333</v>
      </c>
      <c r="J43" s="36">
        <v>10301.566666666666</v>
      </c>
      <c r="K43" s="31">
        <v>9974</v>
      </c>
      <c r="L43" s="31">
        <v>9693</v>
      </c>
      <c r="M43" s="31">
        <v>0.38090000000000002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3122.9</v>
      </c>
      <c r="D44" s="36">
        <v>3138</v>
      </c>
      <c r="E44" s="36">
        <v>3096</v>
      </c>
      <c r="F44" s="36">
        <v>3069.1</v>
      </c>
      <c r="G44" s="36">
        <v>3027.1</v>
      </c>
      <c r="H44" s="36">
        <v>3164.9</v>
      </c>
      <c r="I44" s="36">
        <v>3206.9</v>
      </c>
      <c r="J44" s="36">
        <v>3233.8</v>
      </c>
      <c r="K44" s="31">
        <v>3180</v>
      </c>
      <c r="L44" s="31">
        <v>3111.1</v>
      </c>
      <c r="M44" s="31">
        <v>1.96245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192.6</v>
      </c>
      <c r="D45" s="36">
        <v>194.23666666666668</v>
      </c>
      <c r="E45" s="36">
        <v>190.58333333333337</v>
      </c>
      <c r="F45" s="36">
        <v>188.56666666666669</v>
      </c>
      <c r="G45" s="36">
        <v>184.91333333333338</v>
      </c>
      <c r="H45" s="36">
        <v>196.25333333333336</v>
      </c>
      <c r="I45" s="36">
        <v>199.90666666666667</v>
      </c>
      <c r="J45" s="36">
        <v>201.92333333333335</v>
      </c>
      <c r="K45" s="31">
        <v>197.89</v>
      </c>
      <c r="L45" s="31">
        <v>192.22</v>
      </c>
      <c r="M45" s="31">
        <v>104.46563999999999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250.6</v>
      </c>
      <c r="D46" s="36">
        <v>253.25</v>
      </c>
      <c r="E46" s="36">
        <v>247.39999999999998</v>
      </c>
      <c r="F46" s="36">
        <v>244.2</v>
      </c>
      <c r="G46" s="36">
        <v>238.34999999999997</v>
      </c>
      <c r="H46" s="36">
        <v>256.45</v>
      </c>
      <c r="I46" s="36">
        <v>262.3</v>
      </c>
      <c r="J46" s="36">
        <v>265.5</v>
      </c>
      <c r="K46" s="31">
        <v>259.10000000000002</v>
      </c>
      <c r="L46" s="31">
        <v>250.05</v>
      </c>
      <c r="M46" s="31">
        <v>195.38619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120.29</v>
      </c>
      <c r="D47" s="36">
        <v>121.38</v>
      </c>
      <c r="E47" s="36">
        <v>118.55999999999999</v>
      </c>
      <c r="F47" s="36">
        <v>116.83</v>
      </c>
      <c r="G47" s="36">
        <v>114.00999999999999</v>
      </c>
      <c r="H47" s="36">
        <v>123.10999999999999</v>
      </c>
      <c r="I47" s="36">
        <v>125.92999999999998</v>
      </c>
      <c r="J47" s="36">
        <v>127.65999999999998</v>
      </c>
      <c r="K47" s="31">
        <v>124.2</v>
      </c>
      <c r="L47" s="31">
        <v>119.65</v>
      </c>
      <c r="M47" s="31">
        <v>74.708470000000005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1516.1</v>
      </c>
      <c r="D48" s="36">
        <v>1526.9666666666665</v>
      </c>
      <c r="E48" s="36">
        <v>1501.7333333333329</v>
      </c>
      <c r="F48" s="36">
        <v>1487.3666666666663</v>
      </c>
      <c r="G48" s="36">
        <v>1462.1333333333328</v>
      </c>
      <c r="H48" s="36">
        <v>1541.333333333333</v>
      </c>
      <c r="I48" s="36">
        <v>1566.5666666666666</v>
      </c>
      <c r="J48" s="36">
        <v>1580.9333333333332</v>
      </c>
      <c r="K48" s="31">
        <v>1552.2</v>
      </c>
      <c r="L48" s="31">
        <v>1512.6</v>
      </c>
      <c r="M48" s="31">
        <v>3.3256299999999999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526</v>
      </c>
      <c r="D49" s="36">
        <v>527.01666666666665</v>
      </c>
      <c r="E49" s="36">
        <v>521.5333333333333</v>
      </c>
      <c r="F49" s="36">
        <v>517.06666666666661</v>
      </c>
      <c r="G49" s="36">
        <v>511.58333333333326</v>
      </c>
      <c r="H49" s="36">
        <v>531.48333333333335</v>
      </c>
      <c r="I49" s="36">
        <v>536.9666666666667</v>
      </c>
      <c r="J49" s="36">
        <v>541.43333333333339</v>
      </c>
      <c r="K49" s="31">
        <v>532.5</v>
      </c>
      <c r="L49" s="31">
        <v>522.54999999999995</v>
      </c>
      <c r="M49" s="31">
        <v>11.189579999999999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1665.55</v>
      </c>
      <c r="D50" s="36">
        <v>1661.8666666666668</v>
      </c>
      <c r="E50" s="36">
        <v>1624.7333333333336</v>
      </c>
      <c r="F50" s="36">
        <v>1583.9166666666667</v>
      </c>
      <c r="G50" s="36">
        <v>1546.7833333333335</v>
      </c>
      <c r="H50" s="36">
        <v>1702.6833333333336</v>
      </c>
      <c r="I50" s="36">
        <v>1739.8166666666668</v>
      </c>
      <c r="J50" s="36">
        <v>1780.6333333333337</v>
      </c>
      <c r="K50" s="31">
        <v>1699</v>
      </c>
      <c r="L50" s="31">
        <v>1621.05</v>
      </c>
      <c r="M50" s="31">
        <v>26.967359999999999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333.1</v>
      </c>
      <c r="D51" s="36">
        <v>332.90000000000003</v>
      </c>
      <c r="E51" s="36">
        <v>328.30000000000007</v>
      </c>
      <c r="F51" s="36">
        <v>323.50000000000006</v>
      </c>
      <c r="G51" s="36">
        <v>318.90000000000009</v>
      </c>
      <c r="H51" s="36">
        <v>337.70000000000005</v>
      </c>
      <c r="I51" s="36">
        <v>342.30000000000007</v>
      </c>
      <c r="J51" s="36">
        <v>347.1</v>
      </c>
      <c r="K51" s="31">
        <v>337.5</v>
      </c>
      <c r="L51" s="31">
        <v>328.1</v>
      </c>
      <c r="M51" s="31">
        <v>245.17961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1618.95</v>
      </c>
      <c r="D52" s="36">
        <v>1627.1666666666667</v>
      </c>
      <c r="E52" s="36">
        <v>1605.7333333333336</v>
      </c>
      <c r="F52" s="36">
        <v>1592.5166666666669</v>
      </c>
      <c r="G52" s="36">
        <v>1571.0833333333337</v>
      </c>
      <c r="H52" s="36">
        <v>1640.3833333333334</v>
      </c>
      <c r="I52" s="36">
        <v>1661.8166666666664</v>
      </c>
      <c r="J52" s="36">
        <v>1675.0333333333333</v>
      </c>
      <c r="K52" s="31">
        <v>1648.6</v>
      </c>
      <c r="L52" s="31">
        <v>1613.95</v>
      </c>
      <c r="M52" s="31">
        <v>11.086819999999999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325.89999999999998</v>
      </c>
      <c r="D53" s="36">
        <v>326.95</v>
      </c>
      <c r="E53" s="36">
        <v>320.25</v>
      </c>
      <c r="F53" s="36">
        <v>314.60000000000002</v>
      </c>
      <c r="G53" s="36">
        <v>307.90000000000003</v>
      </c>
      <c r="H53" s="36">
        <v>332.59999999999997</v>
      </c>
      <c r="I53" s="36">
        <v>339.2999999999999</v>
      </c>
      <c r="J53" s="36">
        <v>344.94999999999993</v>
      </c>
      <c r="K53" s="31">
        <v>333.65</v>
      </c>
      <c r="L53" s="31">
        <v>321.3</v>
      </c>
      <c r="M53" s="31">
        <v>194.11215000000001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304.55</v>
      </c>
      <c r="D54" s="36">
        <v>306.41666666666669</v>
      </c>
      <c r="E54" s="36">
        <v>301.88333333333338</v>
      </c>
      <c r="F54" s="36">
        <v>299.2166666666667</v>
      </c>
      <c r="G54" s="36">
        <v>294.68333333333339</v>
      </c>
      <c r="H54" s="36">
        <v>309.08333333333337</v>
      </c>
      <c r="I54" s="36">
        <v>313.61666666666667</v>
      </c>
      <c r="J54" s="36">
        <v>316.28333333333336</v>
      </c>
      <c r="K54" s="31">
        <v>310.95</v>
      </c>
      <c r="L54" s="31">
        <v>303.75</v>
      </c>
      <c r="M54" s="31">
        <v>104.26157000000001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1433.25</v>
      </c>
      <c r="D55" s="36">
        <v>1434.1000000000001</v>
      </c>
      <c r="E55" s="36">
        <v>1420.6000000000004</v>
      </c>
      <c r="F55" s="36">
        <v>1407.9500000000003</v>
      </c>
      <c r="G55" s="36">
        <v>1394.4500000000005</v>
      </c>
      <c r="H55" s="36">
        <v>1446.7500000000002</v>
      </c>
      <c r="I55" s="36">
        <v>1460.2499999999998</v>
      </c>
      <c r="J55" s="36">
        <v>1472.9</v>
      </c>
      <c r="K55" s="31">
        <v>1447.6</v>
      </c>
      <c r="L55" s="31">
        <v>1421.45</v>
      </c>
      <c r="M55" s="31">
        <v>63.421349999999997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350.75</v>
      </c>
      <c r="D56" s="36">
        <v>351.95</v>
      </c>
      <c r="E56" s="36">
        <v>347.9</v>
      </c>
      <c r="F56" s="36">
        <v>345.05</v>
      </c>
      <c r="G56" s="36">
        <v>341</v>
      </c>
      <c r="H56" s="36">
        <v>354.79999999999995</v>
      </c>
      <c r="I56" s="36">
        <v>358.85</v>
      </c>
      <c r="J56" s="36">
        <v>361.69999999999993</v>
      </c>
      <c r="K56" s="31">
        <v>356</v>
      </c>
      <c r="L56" s="31">
        <v>349.1</v>
      </c>
      <c r="M56" s="31">
        <v>40.58531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35139.050000000003</v>
      </c>
      <c r="D57" s="36">
        <v>35246.566666666673</v>
      </c>
      <c r="E57" s="36">
        <v>34794.633333333346</v>
      </c>
      <c r="F57" s="36">
        <v>34450.216666666674</v>
      </c>
      <c r="G57" s="36">
        <v>33998.283333333347</v>
      </c>
      <c r="H57" s="36">
        <v>35590.983333333344</v>
      </c>
      <c r="I57" s="36">
        <v>36042.916666666679</v>
      </c>
      <c r="J57" s="36">
        <v>36387.333333333343</v>
      </c>
      <c r="K57" s="31">
        <v>35698.5</v>
      </c>
      <c r="L57" s="31">
        <v>34902.15</v>
      </c>
      <c r="M57" s="31">
        <v>0.21287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5787.05</v>
      </c>
      <c r="D58" s="36">
        <v>5768.416666666667</v>
      </c>
      <c r="E58" s="36">
        <v>5731.8333333333339</v>
      </c>
      <c r="F58" s="36">
        <v>5676.6166666666668</v>
      </c>
      <c r="G58" s="36">
        <v>5640.0333333333338</v>
      </c>
      <c r="H58" s="36">
        <v>5823.6333333333341</v>
      </c>
      <c r="I58" s="36">
        <v>5860.2166666666681</v>
      </c>
      <c r="J58" s="36">
        <v>5915.4333333333343</v>
      </c>
      <c r="K58" s="31">
        <v>5805</v>
      </c>
      <c r="L58" s="31">
        <v>5713.2</v>
      </c>
      <c r="M58" s="31">
        <v>2.22315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726.65</v>
      </c>
      <c r="D59" s="36">
        <v>731.51666666666677</v>
      </c>
      <c r="E59" s="36">
        <v>712.03333333333353</v>
      </c>
      <c r="F59" s="36">
        <v>697.41666666666674</v>
      </c>
      <c r="G59" s="36">
        <v>677.93333333333351</v>
      </c>
      <c r="H59" s="36">
        <v>746.13333333333355</v>
      </c>
      <c r="I59" s="36">
        <v>765.6166666666669</v>
      </c>
      <c r="J59" s="36">
        <v>780.23333333333358</v>
      </c>
      <c r="K59" s="31">
        <v>751</v>
      </c>
      <c r="L59" s="31">
        <v>716.9</v>
      </c>
      <c r="M59" s="31">
        <v>24.712540000000001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112.72</v>
      </c>
      <c r="D60" s="36">
        <v>113.27333333333333</v>
      </c>
      <c r="E60" s="36">
        <v>111.74666666666666</v>
      </c>
      <c r="F60" s="36">
        <v>110.77333333333333</v>
      </c>
      <c r="G60" s="36">
        <v>109.24666666666666</v>
      </c>
      <c r="H60" s="36">
        <v>114.24666666666666</v>
      </c>
      <c r="I60" s="36">
        <v>115.77333333333333</v>
      </c>
      <c r="J60" s="36">
        <v>116.74666666666666</v>
      </c>
      <c r="K60" s="31">
        <v>114.8</v>
      </c>
      <c r="L60" s="31">
        <v>112.3</v>
      </c>
      <c r="M60" s="31">
        <v>223.97084000000001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1380.7</v>
      </c>
      <c r="D61" s="36">
        <v>1396.1000000000001</v>
      </c>
      <c r="E61" s="36">
        <v>1362.3500000000004</v>
      </c>
      <c r="F61" s="36">
        <v>1344.0000000000002</v>
      </c>
      <c r="G61" s="36">
        <v>1310.2500000000005</v>
      </c>
      <c r="H61" s="36">
        <v>1414.4500000000003</v>
      </c>
      <c r="I61" s="36">
        <v>1448.1999999999998</v>
      </c>
      <c r="J61" s="36">
        <v>1466.5500000000002</v>
      </c>
      <c r="K61" s="31">
        <v>1429.85</v>
      </c>
      <c r="L61" s="31">
        <v>1377.75</v>
      </c>
      <c r="M61" s="31">
        <v>10.83813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1512.05</v>
      </c>
      <c r="D62" s="36">
        <v>1509.8166666666668</v>
      </c>
      <c r="E62" s="36">
        <v>1504.6333333333337</v>
      </c>
      <c r="F62" s="36">
        <v>1497.2166666666669</v>
      </c>
      <c r="G62" s="36">
        <v>1492.0333333333338</v>
      </c>
      <c r="H62" s="36">
        <v>1517.2333333333336</v>
      </c>
      <c r="I62" s="36">
        <v>1522.4166666666665</v>
      </c>
      <c r="J62" s="36">
        <v>1529.8333333333335</v>
      </c>
      <c r="K62" s="31">
        <v>1515</v>
      </c>
      <c r="L62" s="31">
        <v>1502.4</v>
      </c>
      <c r="M62" s="31">
        <v>11.92685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496.2</v>
      </c>
      <c r="D63" s="36">
        <v>500.09999999999997</v>
      </c>
      <c r="E63" s="36">
        <v>491.59999999999991</v>
      </c>
      <c r="F63" s="36">
        <v>486.99999999999994</v>
      </c>
      <c r="G63" s="36">
        <v>478.49999999999989</v>
      </c>
      <c r="H63" s="36">
        <v>504.69999999999993</v>
      </c>
      <c r="I63" s="36">
        <v>513.20000000000005</v>
      </c>
      <c r="J63" s="36">
        <v>517.79999999999995</v>
      </c>
      <c r="K63" s="31">
        <v>508.6</v>
      </c>
      <c r="L63" s="31">
        <v>495.5</v>
      </c>
      <c r="M63" s="31">
        <v>81.983890000000002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5977.65</v>
      </c>
      <c r="D64" s="36">
        <v>5883.2333333333336</v>
      </c>
      <c r="E64" s="36">
        <v>5726.4666666666672</v>
      </c>
      <c r="F64" s="36">
        <v>5475.2833333333338</v>
      </c>
      <c r="G64" s="36">
        <v>5318.5166666666673</v>
      </c>
      <c r="H64" s="36">
        <v>6134.416666666667</v>
      </c>
      <c r="I64" s="36">
        <v>6291.1833333333334</v>
      </c>
      <c r="J64" s="36">
        <v>6542.3666666666668</v>
      </c>
      <c r="K64" s="31">
        <v>6040</v>
      </c>
      <c r="L64" s="31">
        <v>5632.05</v>
      </c>
      <c r="M64" s="31">
        <v>21.725020000000001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3034.8</v>
      </c>
      <c r="D65" s="36">
        <v>3024.5833333333335</v>
      </c>
      <c r="E65" s="36">
        <v>2992.2166666666672</v>
      </c>
      <c r="F65" s="36">
        <v>2949.6333333333337</v>
      </c>
      <c r="G65" s="36">
        <v>2917.2666666666673</v>
      </c>
      <c r="H65" s="36">
        <v>3067.166666666667</v>
      </c>
      <c r="I65" s="36">
        <v>3099.5333333333328</v>
      </c>
      <c r="J65" s="36">
        <v>3142.1166666666668</v>
      </c>
      <c r="K65" s="31">
        <v>3056.95</v>
      </c>
      <c r="L65" s="31">
        <v>2982</v>
      </c>
      <c r="M65" s="31">
        <v>3.2027000000000001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1057.45</v>
      </c>
      <c r="D66" s="36">
        <v>1055.3166666666666</v>
      </c>
      <c r="E66" s="36">
        <v>1043.6833333333332</v>
      </c>
      <c r="F66" s="36">
        <v>1029.9166666666665</v>
      </c>
      <c r="G66" s="36">
        <v>1018.2833333333331</v>
      </c>
      <c r="H66" s="36">
        <v>1069.0833333333333</v>
      </c>
      <c r="I66" s="36">
        <v>1080.7166666666665</v>
      </c>
      <c r="J66" s="36">
        <v>1094.4833333333333</v>
      </c>
      <c r="K66" s="31">
        <v>1066.95</v>
      </c>
      <c r="L66" s="31">
        <v>1041.55</v>
      </c>
      <c r="M66" s="31">
        <v>21.744240000000001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1602</v>
      </c>
      <c r="D67" s="36">
        <v>1610.3999999999999</v>
      </c>
      <c r="E67" s="36">
        <v>1589.0499999999997</v>
      </c>
      <c r="F67" s="36">
        <v>1576.1</v>
      </c>
      <c r="G67" s="36">
        <v>1554.7499999999998</v>
      </c>
      <c r="H67" s="36">
        <v>1623.3499999999997</v>
      </c>
      <c r="I67" s="36">
        <v>1644.6999999999996</v>
      </c>
      <c r="J67" s="36">
        <v>1657.6499999999996</v>
      </c>
      <c r="K67" s="31">
        <v>1631.75</v>
      </c>
      <c r="L67" s="31">
        <v>1597.45</v>
      </c>
      <c r="M67" s="31">
        <v>2.0866799999999999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431.75</v>
      </c>
      <c r="D68" s="36">
        <v>431.55</v>
      </c>
      <c r="E68" s="36">
        <v>425.15000000000003</v>
      </c>
      <c r="F68" s="36">
        <v>418.55</v>
      </c>
      <c r="G68" s="36">
        <v>412.15000000000003</v>
      </c>
      <c r="H68" s="36">
        <v>438.15000000000003</v>
      </c>
      <c r="I68" s="36">
        <v>444.55</v>
      </c>
      <c r="J68" s="36">
        <v>451.15000000000003</v>
      </c>
      <c r="K68" s="31">
        <v>437.95</v>
      </c>
      <c r="L68" s="31">
        <v>424.95</v>
      </c>
      <c r="M68" s="31">
        <v>71.559939999999997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3954.05</v>
      </c>
      <c r="D69" s="36">
        <v>3964.75</v>
      </c>
      <c r="E69" s="36">
        <v>3931.5</v>
      </c>
      <c r="F69" s="36">
        <v>3908.95</v>
      </c>
      <c r="G69" s="36">
        <v>3875.7</v>
      </c>
      <c r="H69" s="36">
        <v>3987.3</v>
      </c>
      <c r="I69" s="36">
        <v>4020.55</v>
      </c>
      <c r="J69" s="36">
        <v>4043.1000000000004</v>
      </c>
      <c r="K69" s="31">
        <v>3998</v>
      </c>
      <c r="L69" s="31">
        <v>3942.2</v>
      </c>
      <c r="M69" s="31">
        <v>6.6953399999999998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821.7</v>
      </c>
      <c r="D70" s="36">
        <v>826.38333333333321</v>
      </c>
      <c r="E70" s="36">
        <v>814.86666666666645</v>
      </c>
      <c r="F70" s="36">
        <v>808.03333333333319</v>
      </c>
      <c r="G70" s="36">
        <v>796.51666666666642</v>
      </c>
      <c r="H70" s="36">
        <v>833.21666666666647</v>
      </c>
      <c r="I70" s="36">
        <v>844.73333333333335</v>
      </c>
      <c r="J70" s="36">
        <v>851.56666666666649</v>
      </c>
      <c r="K70" s="31">
        <v>837.9</v>
      </c>
      <c r="L70" s="31">
        <v>819.55</v>
      </c>
      <c r="M70" s="31">
        <v>25.430479999999999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630</v>
      </c>
      <c r="D71" s="36">
        <v>629.9666666666667</v>
      </c>
      <c r="E71" s="36">
        <v>626.03333333333342</v>
      </c>
      <c r="F71" s="36">
        <v>622.06666666666672</v>
      </c>
      <c r="G71" s="36">
        <v>618.13333333333344</v>
      </c>
      <c r="H71" s="36">
        <v>633.93333333333339</v>
      </c>
      <c r="I71" s="36">
        <v>637.86666666666679</v>
      </c>
      <c r="J71" s="36">
        <v>641.83333333333337</v>
      </c>
      <c r="K71" s="31">
        <v>633.9</v>
      </c>
      <c r="L71" s="31">
        <v>626</v>
      </c>
      <c r="M71" s="31">
        <v>16.300429999999999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1933.6</v>
      </c>
      <c r="D72" s="36">
        <v>1914.6333333333332</v>
      </c>
      <c r="E72" s="36">
        <v>1881.9666666666665</v>
      </c>
      <c r="F72" s="36">
        <v>1830.3333333333333</v>
      </c>
      <c r="G72" s="36">
        <v>1797.6666666666665</v>
      </c>
      <c r="H72" s="36">
        <v>1966.2666666666664</v>
      </c>
      <c r="I72" s="36">
        <v>1998.9333333333334</v>
      </c>
      <c r="J72" s="36">
        <v>2050.5666666666666</v>
      </c>
      <c r="K72" s="31">
        <v>1947.3</v>
      </c>
      <c r="L72" s="31">
        <v>1863</v>
      </c>
      <c r="M72" s="31">
        <v>9.3589099999999998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2774.6</v>
      </c>
      <c r="D73" s="36">
        <v>2771.9500000000003</v>
      </c>
      <c r="E73" s="36">
        <v>2740.1500000000005</v>
      </c>
      <c r="F73" s="36">
        <v>2705.7000000000003</v>
      </c>
      <c r="G73" s="36">
        <v>2673.9000000000005</v>
      </c>
      <c r="H73" s="36">
        <v>2806.4000000000005</v>
      </c>
      <c r="I73" s="36">
        <v>2838.2000000000007</v>
      </c>
      <c r="J73" s="36">
        <v>2872.6500000000005</v>
      </c>
      <c r="K73" s="31">
        <v>2803.75</v>
      </c>
      <c r="L73" s="31">
        <v>2737.5</v>
      </c>
      <c r="M73" s="31">
        <v>4.6703400000000004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378.4</v>
      </c>
      <c r="D74" s="36">
        <v>377.86666666666662</v>
      </c>
      <c r="E74" s="36">
        <v>375.78333333333325</v>
      </c>
      <c r="F74" s="36">
        <v>373.16666666666663</v>
      </c>
      <c r="G74" s="36">
        <v>371.08333333333326</v>
      </c>
      <c r="H74" s="36">
        <v>380.48333333333323</v>
      </c>
      <c r="I74" s="36">
        <v>382.56666666666661</v>
      </c>
      <c r="J74" s="36">
        <v>385.18333333333322</v>
      </c>
      <c r="K74" s="31">
        <v>379.95</v>
      </c>
      <c r="L74" s="31">
        <v>375.25</v>
      </c>
      <c r="M74" s="31">
        <v>19.856269999999999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163.03</v>
      </c>
      <c r="D75" s="36">
        <v>162.84333333333333</v>
      </c>
      <c r="E75" s="36">
        <v>161.68666666666667</v>
      </c>
      <c r="F75" s="36">
        <v>160.34333333333333</v>
      </c>
      <c r="G75" s="36">
        <v>159.18666666666667</v>
      </c>
      <c r="H75" s="36">
        <v>164.18666666666667</v>
      </c>
      <c r="I75" s="36">
        <v>165.34333333333336</v>
      </c>
      <c r="J75" s="36">
        <v>166.68666666666667</v>
      </c>
      <c r="K75" s="31">
        <v>164</v>
      </c>
      <c r="L75" s="31">
        <v>161.5</v>
      </c>
      <c r="M75" s="31">
        <v>47.375410000000002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4539.3</v>
      </c>
      <c r="D76" s="36">
        <v>4539.7333333333336</v>
      </c>
      <c r="E76" s="36">
        <v>4484.8666666666668</v>
      </c>
      <c r="F76" s="36">
        <v>4430.4333333333334</v>
      </c>
      <c r="G76" s="36">
        <v>4375.5666666666666</v>
      </c>
      <c r="H76" s="36">
        <v>4594.166666666667</v>
      </c>
      <c r="I76" s="36">
        <v>4649.0333333333338</v>
      </c>
      <c r="J76" s="36">
        <v>4703.4666666666672</v>
      </c>
      <c r="K76" s="31">
        <v>4594.6000000000004</v>
      </c>
      <c r="L76" s="31">
        <v>4485.3</v>
      </c>
      <c r="M76" s="31">
        <v>6.6103800000000001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12410</v>
      </c>
      <c r="D77" s="36">
        <v>12493.133333333333</v>
      </c>
      <c r="E77" s="36">
        <v>12296.866666666667</v>
      </c>
      <c r="F77" s="36">
        <v>12183.733333333334</v>
      </c>
      <c r="G77" s="36">
        <v>11987.466666666667</v>
      </c>
      <c r="H77" s="36">
        <v>12606.266666666666</v>
      </c>
      <c r="I77" s="36">
        <v>12802.533333333333</v>
      </c>
      <c r="J77" s="36">
        <v>12915.666666666666</v>
      </c>
      <c r="K77" s="31">
        <v>12689.4</v>
      </c>
      <c r="L77" s="31">
        <v>12380</v>
      </c>
      <c r="M77" s="31">
        <v>2.4918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2950.85</v>
      </c>
      <c r="D78" s="36">
        <v>2946.5666666666671</v>
      </c>
      <c r="E78" s="36">
        <v>2930.3833333333341</v>
      </c>
      <c r="F78" s="36">
        <v>2909.916666666667</v>
      </c>
      <c r="G78" s="36">
        <v>2893.733333333334</v>
      </c>
      <c r="H78" s="36">
        <v>2967.0333333333342</v>
      </c>
      <c r="I78" s="36">
        <v>2983.2166666666676</v>
      </c>
      <c r="J78" s="36">
        <v>3003.6833333333343</v>
      </c>
      <c r="K78" s="31">
        <v>2962.75</v>
      </c>
      <c r="L78" s="31">
        <v>2926.1</v>
      </c>
      <c r="M78" s="31">
        <v>1.1247400000000001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6719.45</v>
      </c>
      <c r="D79" s="36">
        <v>6676.3833333333341</v>
      </c>
      <c r="E79" s="36">
        <v>6607.7666666666682</v>
      </c>
      <c r="F79" s="36">
        <v>6496.0833333333339</v>
      </c>
      <c r="G79" s="36">
        <v>6427.4666666666681</v>
      </c>
      <c r="H79" s="36">
        <v>6788.0666666666684</v>
      </c>
      <c r="I79" s="36">
        <v>6856.6833333333352</v>
      </c>
      <c r="J79" s="36">
        <v>6968.3666666666686</v>
      </c>
      <c r="K79" s="31">
        <v>6745</v>
      </c>
      <c r="L79" s="31">
        <v>6564.7</v>
      </c>
      <c r="M79" s="31">
        <v>5.8887999999999998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4860.7</v>
      </c>
      <c r="D80" s="36">
        <v>4851.6333333333332</v>
      </c>
      <c r="E80" s="36">
        <v>4824.0666666666666</v>
      </c>
      <c r="F80" s="36">
        <v>4787.4333333333334</v>
      </c>
      <c r="G80" s="36">
        <v>4759.8666666666668</v>
      </c>
      <c r="H80" s="36">
        <v>4888.2666666666664</v>
      </c>
      <c r="I80" s="36">
        <v>4915.8333333333321</v>
      </c>
      <c r="J80" s="36">
        <v>4952.4666666666662</v>
      </c>
      <c r="K80" s="31">
        <v>4879.2</v>
      </c>
      <c r="L80" s="31">
        <v>4815</v>
      </c>
      <c r="M80" s="31">
        <v>2.9082300000000001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3915.6</v>
      </c>
      <c r="D81" s="36">
        <v>3941.4833333333336</v>
      </c>
      <c r="E81" s="36">
        <v>3876.8166666666671</v>
      </c>
      <c r="F81" s="36">
        <v>3838.0333333333333</v>
      </c>
      <c r="G81" s="36">
        <v>3773.3666666666668</v>
      </c>
      <c r="H81" s="36">
        <v>3980.2666666666673</v>
      </c>
      <c r="I81" s="36">
        <v>4044.9333333333334</v>
      </c>
      <c r="J81" s="36">
        <v>4083.7166666666676</v>
      </c>
      <c r="K81" s="31">
        <v>4006.15</v>
      </c>
      <c r="L81" s="31">
        <v>3902.7</v>
      </c>
      <c r="M81" s="31">
        <v>1.6079399999999999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180.29</v>
      </c>
      <c r="D82" s="36">
        <v>179.52999999999997</v>
      </c>
      <c r="E82" s="36">
        <v>178.05999999999995</v>
      </c>
      <c r="F82" s="36">
        <v>175.82999999999998</v>
      </c>
      <c r="G82" s="36">
        <v>174.35999999999996</v>
      </c>
      <c r="H82" s="36">
        <v>181.75999999999993</v>
      </c>
      <c r="I82" s="36">
        <v>183.22999999999996</v>
      </c>
      <c r="J82" s="36">
        <v>185.45999999999992</v>
      </c>
      <c r="K82" s="31">
        <v>181</v>
      </c>
      <c r="L82" s="31">
        <v>177.3</v>
      </c>
      <c r="M82" s="31">
        <v>86.121960000000001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195.48</v>
      </c>
      <c r="D83" s="36">
        <v>195.46</v>
      </c>
      <c r="E83" s="36">
        <v>193.73000000000002</v>
      </c>
      <c r="F83" s="36">
        <v>191.98000000000002</v>
      </c>
      <c r="G83" s="36">
        <v>190.25000000000003</v>
      </c>
      <c r="H83" s="36">
        <v>197.21</v>
      </c>
      <c r="I83" s="36">
        <v>198.93999999999997</v>
      </c>
      <c r="J83" s="36">
        <v>200.69</v>
      </c>
      <c r="K83" s="31">
        <v>197.19</v>
      </c>
      <c r="L83" s="31">
        <v>193.71</v>
      </c>
      <c r="M83" s="31">
        <v>241.95858999999999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1089.75</v>
      </c>
      <c r="D84" s="36">
        <v>1088.9666666666667</v>
      </c>
      <c r="E84" s="36">
        <v>1051.9333333333334</v>
      </c>
      <c r="F84" s="36">
        <v>1014.1166666666668</v>
      </c>
      <c r="G84" s="36">
        <v>977.08333333333348</v>
      </c>
      <c r="H84" s="36">
        <v>1126.7833333333333</v>
      </c>
      <c r="I84" s="36">
        <v>1163.8166666666666</v>
      </c>
      <c r="J84" s="36">
        <v>1201.6333333333332</v>
      </c>
      <c r="K84" s="31">
        <v>1126</v>
      </c>
      <c r="L84" s="31">
        <v>1051.1500000000001</v>
      </c>
      <c r="M84" s="31">
        <v>18.005179999999999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480.4</v>
      </c>
      <c r="D85" s="36">
        <v>479.7166666666667</v>
      </c>
      <c r="E85" s="36">
        <v>470.03333333333342</v>
      </c>
      <c r="F85" s="36">
        <v>459.66666666666674</v>
      </c>
      <c r="G85" s="36">
        <v>449.98333333333346</v>
      </c>
      <c r="H85" s="36">
        <v>490.08333333333337</v>
      </c>
      <c r="I85" s="36">
        <v>499.76666666666665</v>
      </c>
      <c r="J85" s="36">
        <v>510.13333333333333</v>
      </c>
      <c r="K85" s="31">
        <v>489.4</v>
      </c>
      <c r="L85" s="31">
        <v>469.35</v>
      </c>
      <c r="M85" s="31">
        <v>24.57854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228.71</v>
      </c>
      <c r="D86" s="36">
        <v>229.07000000000002</v>
      </c>
      <c r="E86" s="36">
        <v>224.34000000000003</v>
      </c>
      <c r="F86" s="36">
        <v>219.97</v>
      </c>
      <c r="G86" s="36">
        <v>215.24</v>
      </c>
      <c r="H86" s="36">
        <v>233.44000000000005</v>
      </c>
      <c r="I86" s="36">
        <v>238.17000000000002</v>
      </c>
      <c r="J86" s="36">
        <v>242.54000000000008</v>
      </c>
      <c r="K86" s="31">
        <v>233.8</v>
      </c>
      <c r="L86" s="31">
        <v>224.7</v>
      </c>
      <c r="M86" s="31">
        <v>266.31707999999998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2031.7</v>
      </c>
      <c r="D87" s="36">
        <v>2041.3166666666666</v>
      </c>
      <c r="E87" s="36">
        <v>2002.6333333333332</v>
      </c>
      <c r="F87" s="36">
        <v>1973.5666666666666</v>
      </c>
      <c r="G87" s="36">
        <v>1934.8833333333332</v>
      </c>
      <c r="H87" s="36">
        <v>2070.3833333333332</v>
      </c>
      <c r="I87" s="36">
        <v>2109.0666666666666</v>
      </c>
      <c r="J87" s="36">
        <v>2138.1333333333332</v>
      </c>
      <c r="K87" s="31">
        <v>2080</v>
      </c>
      <c r="L87" s="31">
        <v>2012.25</v>
      </c>
      <c r="M87" s="31">
        <v>2.5951499999999998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1443.9</v>
      </c>
      <c r="D88" s="36">
        <v>1446.4833333333333</v>
      </c>
      <c r="E88" s="36">
        <v>1434.4666666666667</v>
      </c>
      <c r="F88" s="36">
        <v>1425.0333333333333</v>
      </c>
      <c r="G88" s="36">
        <v>1413.0166666666667</v>
      </c>
      <c r="H88" s="36">
        <v>1455.9166666666667</v>
      </c>
      <c r="I88" s="36">
        <v>1467.9333333333336</v>
      </c>
      <c r="J88" s="36">
        <v>1477.3666666666668</v>
      </c>
      <c r="K88" s="31">
        <v>1458.5</v>
      </c>
      <c r="L88" s="31">
        <v>1437.05</v>
      </c>
      <c r="M88" s="31">
        <v>6.9741099999999996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3262</v>
      </c>
      <c r="D89" s="36">
        <v>3275.5333333333333</v>
      </c>
      <c r="E89" s="36">
        <v>3231.4666666666667</v>
      </c>
      <c r="F89" s="36">
        <v>3200.9333333333334</v>
      </c>
      <c r="G89" s="36">
        <v>3156.8666666666668</v>
      </c>
      <c r="H89" s="36">
        <v>3306.0666666666666</v>
      </c>
      <c r="I89" s="36">
        <v>3350.1333333333332</v>
      </c>
      <c r="J89" s="36">
        <v>3380.6666666666665</v>
      </c>
      <c r="K89" s="31">
        <v>3319.6</v>
      </c>
      <c r="L89" s="31">
        <v>3245</v>
      </c>
      <c r="M89" s="31">
        <v>4.8891200000000001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2843.75</v>
      </c>
      <c r="D90" s="36">
        <v>2831.7833333333333</v>
      </c>
      <c r="E90" s="36">
        <v>2813.5666666666666</v>
      </c>
      <c r="F90" s="36">
        <v>2783.3833333333332</v>
      </c>
      <c r="G90" s="36">
        <v>2765.1666666666665</v>
      </c>
      <c r="H90" s="36">
        <v>2861.9666666666667</v>
      </c>
      <c r="I90" s="36">
        <v>2880.1833333333329</v>
      </c>
      <c r="J90" s="36">
        <v>2910.3666666666668</v>
      </c>
      <c r="K90" s="31">
        <v>2850</v>
      </c>
      <c r="L90" s="31">
        <v>2801.6</v>
      </c>
      <c r="M90" s="31">
        <v>14.576040000000001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3254.75</v>
      </c>
      <c r="D91" s="36">
        <v>3267.9166666666665</v>
      </c>
      <c r="E91" s="36">
        <v>3211.833333333333</v>
      </c>
      <c r="F91" s="36">
        <v>3168.9166666666665</v>
      </c>
      <c r="G91" s="36">
        <v>3112.833333333333</v>
      </c>
      <c r="H91" s="36">
        <v>3310.833333333333</v>
      </c>
      <c r="I91" s="36">
        <v>3366.9166666666661</v>
      </c>
      <c r="J91" s="36">
        <v>3409.833333333333</v>
      </c>
      <c r="K91" s="31">
        <v>3324</v>
      </c>
      <c r="L91" s="31">
        <v>3225</v>
      </c>
      <c r="M91" s="31">
        <v>0.70289000000000001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634.70000000000005</v>
      </c>
      <c r="D92" s="36">
        <v>639.6</v>
      </c>
      <c r="E92" s="36">
        <v>628.70000000000005</v>
      </c>
      <c r="F92" s="36">
        <v>622.70000000000005</v>
      </c>
      <c r="G92" s="36">
        <v>611.80000000000007</v>
      </c>
      <c r="H92" s="36">
        <v>645.6</v>
      </c>
      <c r="I92" s="36">
        <v>656.49999999999989</v>
      </c>
      <c r="J92" s="36">
        <v>662.5</v>
      </c>
      <c r="K92" s="31">
        <v>650.5</v>
      </c>
      <c r="L92" s="31">
        <v>633.6</v>
      </c>
      <c r="M92" s="31">
        <v>9.4489300000000007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1560.2</v>
      </c>
      <c r="D93" s="36">
        <v>1545.5666666666666</v>
      </c>
      <c r="E93" s="36">
        <v>1525.1333333333332</v>
      </c>
      <c r="F93" s="36">
        <v>1490.0666666666666</v>
      </c>
      <c r="G93" s="36">
        <v>1469.6333333333332</v>
      </c>
      <c r="H93" s="36">
        <v>1580.6333333333332</v>
      </c>
      <c r="I93" s="36">
        <v>1601.0666666666666</v>
      </c>
      <c r="J93" s="36">
        <v>1636.1333333333332</v>
      </c>
      <c r="K93" s="31">
        <v>1566</v>
      </c>
      <c r="L93" s="31">
        <v>1510.5</v>
      </c>
      <c r="M93" s="31">
        <v>64.306470000000004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4168.95</v>
      </c>
      <c r="D94" s="36">
        <v>4169.6500000000005</v>
      </c>
      <c r="E94" s="36">
        <v>4139.3000000000011</v>
      </c>
      <c r="F94" s="36">
        <v>4109.6500000000005</v>
      </c>
      <c r="G94" s="36">
        <v>4079.3000000000011</v>
      </c>
      <c r="H94" s="36">
        <v>4199.3000000000011</v>
      </c>
      <c r="I94" s="36">
        <v>4229.6500000000015</v>
      </c>
      <c r="J94" s="36">
        <v>4259.3000000000011</v>
      </c>
      <c r="K94" s="31">
        <v>4200</v>
      </c>
      <c r="L94" s="31">
        <v>4140</v>
      </c>
      <c r="M94" s="31">
        <v>3.3442500000000002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1622.7</v>
      </c>
      <c r="D95" s="36">
        <v>1624.0833333333333</v>
      </c>
      <c r="E95" s="36">
        <v>1609.7666666666664</v>
      </c>
      <c r="F95" s="36">
        <v>1596.8333333333333</v>
      </c>
      <c r="G95" s="36">
        <v>1582.5166666666664</v>
      </c>
      <c r="H95" s="36">
        <v>1637.0166666666664</v>
      </c>
      <c r="I95" s="36">
        <v>1651.3333333333335</v>
      </c>
      <c r="J95" s="36">
        <v>1664.2666666666664</v>
      </c>
      <c r="K95" s="31">
        <v>1638.4</v>
      </c>
      <c r="L95" s="31">
        <v>1611.15</v>
      </c>
      <c r="M95" s="31">
        <v>280.24979999999999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635.54999999999995</v>
      </c>
      <c r="D96" s="36">
        <v>633.01666666666654</v>
      </c>
      <c r="E96" s="36">
        <v>629.6333333333331</v>
      </c>
      <c r="F96" s="36">
        <v>623.71666666666658</v>
      </c>
      <c r="G96" s="36">
        <v>620.33333333333314</v>
      </c>
      <c r="H96" s="36">
        <v>638.93333333333305</v>
      </c>
      <c r="I96" s="36">
        <v>642.31666666666649</v>
      </c>
      <c r="J96" s="36">
        <v>648.23333333333301</v>
      </c>
      <c r="K96" s="31">
        <v>636.4</v>
      </c>
      <c r="L96" s="31">
        <v>627.1</v>
      </c>
      <c r="M96" s="31">
        <v>26.43647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1908.45</v>
      </c>
      <c r="D97" s="36">
        <v>1911.7666666666664</v>
      </c>
      <c r="E97" s="36">
        <v>1894.5333333333328</v>
      </c>
      <c r="F97" s="36">
        <v>1880.6166666666663</v>
      </c>
      <c r="G97" s="36">
        <v>1863.3833333333328</v>
      </c>
      <c r="H97" s="36">
        <v>1925.6833333333329</v>
      </c>
      <c r="I97" s="36">
        <v>1942.9166666666665</v>
      </c>
      <c r="J97" s="36">
        <v>1956.833333333333</v>
      </c>
      <c r="K97" s="31">
        <v>1929</v>
      </c>
      <c r="L97" s="31">
        <v>1897.85</v>
      </c>
      <c r="M97" s="31">
        <v>5.2519999999999998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5546.9</v>
      </c>
      <c r="D98" s="36">
        <v>5550.6833333333334</v>
      </c>
      <c r="E98" s="36">
        <v>5501.3666666666668</v>
      </c>
      <c r="F98" s="36">
        <v>5455.833333333333</v>
      </c>
      <c r="G98" s="36">
        <v>5406.5166666666664</v>
      </c>
      <c r="H98" s="36">
        <v>5596.2166666666672</v>
      </c>
      <c r="I98" s="36">
        <v>5645.5333333333347</v>
      </c>
      <c r="J98" s="36">
        <v>5691.0666666666675</v>
      </c>
      <c r="K98" s="31">
        <v>5600</v>
      </c>
      <c r="L98" s="31">
        <v>5505.15</v>
      </c>
      <c r="M98" s="31">
        <v>2.6568100000000001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692.05</v>
      </c>
      <c r="D99" s="36">
        <v>693.5333333333333</v>
      </c>
      <c r="E99" s="36">
        <v>684.61666666666656</v>
      </c>
      <c r="F99" s="36">
        <v>677.18333333333328</v>
      </c>
      <c r="G99" s="36">
        <v>668.26666666666654</v>
      </c>
      <c r="H99" s="36">
        <v>700.96666666666658</v>
      </c>
      <c r="I99" s="36">
        <v>709.88333333333333</v>
      </c>
      <c r="J99" s="36">
        <v>717.31666666666661</v>
      </c>
      <c r="K99" s="31">
        <v>702.45</v>
      </c>
      <c r="L99" s="31">
        <v>686.1</v>
      </c>
      <c r="M99" s="31">
        <v>38.399529999999999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5489.2</v>
      </c>
      <c r="D100" s="36">
        <v>5504.55</v>
      </c>
      <c r="E100" s="36">
        <v>5430.6500000000005</v>
      </c>
      <c r="F100" s="36">
        <v>5372.1</v>
      </c>
      <c r="G100" s="36">
        <v>5298.2000000000007</v>
      </c>
      <c r="H100" s="36">
        <v>5563.1</v>
      </c>
      <c r="I100" s="36">
        <v>5637</v>
      </c>
      <c r="J100" s="36">
        <v>5695.55</v>
      </c>
      <c r="K100" s="31">
        <v>5578.45</v>
      </c>
      <c r="L100" s="31">
        <v>5446</v>
      </c>
      <c r="M100" s="31">
        <v>13.87762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342.15</v>
      </c>
      <c r="D101" s="36">
        <v>345.75</v>
      </c>
      <c r="E101" s="36">
        <v>337.6</v>
      </c>
      <c r="F101" s="36">
        <v>333.05</v>
      </c>
      <c r="G101" s="36">
        <v>324.90000000000003</v>
      </c>
      <c r="H101" s="36">
        <v>350.3</v>
      </c>
      <c r="I101" s="36">
        <v>358.45</v>
      </c>
      <c r="J101" s="36">
        <v>363</v>
      </c>
      <c r="K101" s="31">
        <v>353.9</v>
      </c>
      <c r="L101" s="31">
        <v>341.2</v>
      </c>
      <c r="M101" s="31">
        <v>86.246679999999998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2622.25</v>
      </c>
      <c r="D102" s="36">
        <v>2620.9166666666665</v>
      </c>
      <c r="E102" s="36">
        <v>2602.333333333333</v>
      </c>
      <c r="F102" s="36">
        <v>2582.4166666666665</v>
      </c>
      <c r="G102" s="36">
        <v>2563.833333333333</v>
      </c>
      <c r="H102" s="36">
        <v>2640.833333333333</v>
      </c>
      <c r="I102" s="36">
        <v>2659.4166666666661</v>
      </c>
      <c r="J102" s="36">
        <v>2679.333333333333</v>
      </c>
      <c r="K102" s="31">
        <v>2639.5</v>
      </c>
      <c r="L102" s="31">
        <v>2601</v>
      </c>
      <c r="M102" s="31">
        <v>19.12642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1232.9000000000001</v>
      </c>
      <c r="D103" s="36">
        <v>1238.6333333333334</v>
      </c>
      <c r="E103" s="36">
        <v>1224.3666666666668</v>
      </c>
      <c r="F103" s="36">
        <v>1215.8333333333333</v>
      </c>
      <c r="G103" s="36">
        <v>1201.5666666666666</v>
      </c>
      <c r="H103" s="36">
        <v>1247.166666666667</v>
      </c>
      <c r="I103" s="36">
        <v>1261.4333333333338</v>
      </c>
      <c r="J103" s="36">
        <v>1269.9666666666672</v>
      </c>
      <c r="K103" s="31">
        <v>1252.9000000000001</v>
      </c>
      <c r="L103" s="31">
        <v>1230.0999999999999</v>
      </c>
      <c r="M103" s="31">
        <v>122.0829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1865.3</v>
      </c>
      <c r="D104" s="36">
        <v>1867.2833333333335</v>
      </c>
      <c r="E104" s="36">
        <v>1856.2666666666671</v>
      </c>
      <c r="F104" s="36">
        <v>1847.2333333333336</v>
      </c>
      <c r="G104" s="36">
        <v>1836.2166666666672</v>
      </c>
      <c r="H104" s="36">
        <v>1876.3166666666671</v>
      </c>
      <c r="I104" s="36">
        <v>1887.3333333333335</v>
      </c>
      <c r="J104" s="36">
        <v>1896.366666666667</v>
      </c>
      <c r="K104" s="31">
        <v>1878.3</v>
      </c>
      <c r="L104" s="31">
        <v>1858.25</v>
      </c>
      <c r="M104" s="31">
        <v>1.26088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651.15</v>
      </c>
      <c r="D105" s="36">
        <v>652.6</v>
      </c>
      <c r="E105" s="36">
        <v>648</v>
      </c>
      <c r="F105" s="36">
        <v>644.85</v>
      </c>
      <c r="G105" s="36">
        <v>640.25</v>
      </c>
      <c r="H105" s="36">
        <v>655.75</v>
      </c>
      <c r="I105" s="36">
        <v>660.35000000000014</v>
      </c>
      <c r="J105" s="36">
        <v>663.5</v>
      </c>
      <c r="K105" s="31">
        <v>657.2</v>
      </c>
      <c r="L105" s="31">
        <v>649.45000000000005</v>
      </c>
      <c r="M105" s="31">
        <v>6.9976399999999996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78.27</v>
      </c>
      <c r="D106" s="36">
        <v>78.576666666666668</v>
      </c>
      <c r="E106" s="36">
        <v>77.803333333333342</v>
      </c>
      <c r="F106" s="36">
        <v>77.336666666666673</v>
      </c>
      <c r="G106" s="36">
        <v>76.563333333333347</v>
      </c>
      <c r="H106" s="36">
        <v>79.043333333333337</v>
      </c>
      <c r="I106" s="36">
        <v>79.816666666666677</v>
      </c>
      <c r="J106" s="36">
        <v>80.283333333333331</v>
      </c>
      <c r="K106" s="31">
        <v>79.349999999999994</v>
      </c>
      <c r="L106" s="31">
        <v>78.11</v>
      </c>
      <c r="M106" s="31">
        <v>173.19739000000001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459.05</v>
      </c>
      <c r="D107" s="36">
        <v>459.38333333333338</v>
      </c>
      <c r="E107" s="36">
        <v>455.51666666666677</v>
      </c>
      <c r="F107" s="36">
        <v>451.98333333333341</v>
      </c>
      <c r="G107" s="36">
        <v>448.11666666666679</v>
      </c>
      <c r="H107" s="36">
        <v>462.91666666666674</v>
      </c>
      <c r="I107" s="36">
        <v>466.78333333333342</v>
      </c>
      <c r="J107" s="36">
        <v>470.31666666666672</v>
      </c>
      <c r="K107" s="31">
        <v>463.25</v>
      </c>
      <c r="L107" s="31">
        <v>455.85</v>
      </c>
      <c r="M107" s="31">
        <v>189.62799999999999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558.75</v>
      </c>
      <c r="D108" s="36">
        <v>554.2166666666667</v>
      </c>
      <c r="E108" s="36">
        <v>548.43333333333339</v>
      </c>
      <c r="F108" s="36">
        <v>538.11666666666667</v>
      </c>
      <c r="G108" s="36">
        <v>532.33333333333337</v>
      </c>
      <c r="H108" s="36">
        <v>564.53333333333342</v>
      </c>
      <c r="I108" s="36">
        <v>570.31666666666672</v>
      </c>
      <c r="J108" s="36">
        <v>580.63333333333344</v>
      </c>
      <c r="K108" s="31">
        <v>560</v>
      </c>
      <c r="L108" s="31">
        <v>543.9</v>
      </c>
      <c r="M108" s="31">
        <v>13.87907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594.04999999999995</v>
      </c>
      <c r="D109" s="36">
        <v>597.18333333333328</v>
      </c>
      <c r="E109" s="36">
        <v>589.16666666666652</v>
      </c>
      <c r="F109" s="36">
        <v>584.28333333333319</v>
      </c>
      <c r="G109" s="36">
        <v>576.26666666666642</v>
      </c>
      <c r="H109" s="36">
        <v>602.06666666666661</v>
      </c>
      <c r="I109" s="36">
        <v>610.08333333333326</v>
      </c>
      <c r="J109" s="36">
        <v>614.9666666666667</v>
      </c>
      <c r="K109" s="31">
        <v>605.20000000000005</v>
      </c>
      <c r="L109" s="31">
        <v>592.29999999999995</v>
      </c>
      <c r="M109" s="31">
        <v>17.470379999999999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167.04</v>
      </c>
      <c r="D110" s="36">
        <v>167.46666666666667</v>
      </c>
      <c r="E110" s="36">
        <v>165.68333333333334</v>
      </c>
      <c r="F110" s="36">
        <v>164.32666666666668</v>
      </c>
      <c r="G110" s="36">
        <v>162.54333333333335</v>
      </c>
      <c r="H110" s="36">
        <v>168.82333333333332</v>
      </c>
      <c r="I110" s="36">
        <v>170.60666666666668</v>
      </c>
      <c r="J110" s="36">
        <v>171.96333333333331</v>
      </c>
      <c r="K110" s="31">
        <v>169.25</v>
      </c>
      <c r="L110" s="31">
        <v>166.11</v>
      </c>
      <c r="M110" s="31">
        <v>353.55790999999999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1043.05</v>
      </c>
      <c r="D111" s="36">
        <v>1041.5833333333333</v>
      </c>
      <c r="E111" s="36">
        <v>1023.7166666666665</v>
      </c>
      <c r="F111" s="36">
        <v>1004.3833333333332</v>
      </c>
      <c r="G111" s="36">
        <v>986.51666666666642</v>
      </c>
      <c r="H111" s="36">
        <v>1060.9166666666665</v>
      </c>
      <c r="I111" s="36">
        <v>1078.7833333333333</v>
      </c>
      <c r="J111" s="36">
        <v>1098.1166666666666</v>
      </c>
      <c r="K111" s="31">
        <v>1059.45</v>
      </c>
      <c r="L111" s="31">
        <v>1022.25</v>
      </c>
      <c r="M111" s="31">
        <v>49.977629999999998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217.43</v>
      </c>
      <c r="D112" s="36">
        <v>215.41</v>
      </c>
      <c r="E112" s="36">
        <v>206.42</v>
      </c>
      <c r="F112" s="36">
        <v>195.41</v>
      </c>
      <c r="G112" s="36">
        <v>186.42</v>
      </c>
      <c r="H112" s="36">
        <v>226.42</v>
      </c>
      <c r="I112" s="36">
        <v>235.41</v>
      </c>
      <c r="J112" s="36">
        <v>246.42</v>
      </c>
      <c r="K112" s="31">
        <v>224.4</v>
      </c>
      <c r="L112" s="31">
        <v>204.4</v>
      </c>
      <c r="M112" s="31">
        <v>3006.0945999999999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525.5</v>
      </c>
      <c r="D113" s="36">
        <v>527.88333333333333</v>
      </c>
      <c r="E113" s="36">
        <v>521.16666666666663</v>
      </c>
      <c r="F113" s="36">
        <v>516.83333333333326</v>
      </c>
      <c r="G113" s="36">
        <v>510.11666666666656</v>
      </c>
      <c r="H113" s="36">
        <v>532.2166666666667</v>
      </c>
      <c r="I113" s="36">
        <v>538.93333333333339</v>
      </c>
      <c r="J113" s="36">
        <v>543.26666666666677</v>
      </c>
      <c r="K113" s="31">
        <v>534.6</v>
      </c>
      <c r="L113" s="31">
        <v>523.54999999999995</v>
      </c>
      <c r="M113" s="31">
        <v>15.14123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392</v>
      </c>
      <c r="D114" s="36">
        <v>393.2166666666667</v>
      </c>
      <c r="E114" s="36">
        <v>387.88333333333338</v>
      </c>
      <c r="F114" s="36">
        <v>383.76666666666671</v>
      </c>
      <c r="G114" s="36">
        <v>378.43333333333339</v>
      </c>
      <c r="H114" s="36">
        <v>397.33333333333337</v>
      </c>
      <c r="I114" s="36">
        <v>402.66666666666663</v>
      </c>
      <c r="J114" s="36">
        <v>406.78333333333336</v>
      </c>
      <c r="K114" s="31">
        <v>398.55</v>
      </c>
      <c r="L114" s="31">
        <v>389.1</v>
      </c>
      <c r="M114" s="31">
        <v>107.18103000000001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1434.55</v>
      </c>
      <c r="D115" s="36">
        <v>1437.6166666666668</v>
      </c>
      <c r="E115" s="36">
        <v>1424.2833333333335</v>
      </c>
      <c r="F115" s="36">
        <v>1414.0166666666667</v>
      </c>
      <c r="G115" s="36">
        <v>1400.6833333333334</v>
      </c>
      <c r="H115" s="36">
        <v>1447.8833333333337</v>
      </c>
      <c r="I115" s="36">
        <v>1461.2166666666667</v>
      </c>
      <c r="J115" s="36">
        <v>1471.4833333333338</v>
      </c>
      <c r="K115" s="31">
        <v>1450.95</v>
      </c>
      <c r="L115" s="31">
        <v>1427.35</v>
      </c>
      <c r="M115" s="31">
        <v>33.40305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6861.5</v>
      </c>
      <c r="D116" s="36">
        <v>6807.1833333333334</v>
      </c>
      <c r="E116" s="36">
        <v>6694.8166666666666</v>
      </c>
      <c r="F116" s="36">
        <v>6528.1333333333332</v>
      </c>
      <c r="G116" s="36">
        <v>6415.7666666666664</v>
      </c>
      <c r="H116" s="36">
        <v>6973.8666666666668</v>
      </c>
      <c r="I116" s="36">
        <v>7086.2333333333336</v>
      </c>
      <c r="J116" s="36">
        <v>7252.916666666667</v>
      </c>
      <c r="K116" s="31">
        <v>6919.55</v>
      </c>
      <c r="L116" s="31">
        <v>6640.5</v>
      </c>
      <c r="M116" s="31">
        <v>6.24064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1711.75</v>
      </c>
      <c r="D117" s="36">
        <v>1699.3833333333332</v>
      </c>
      <c r="E117" s="36">
        <v>1679.0166666666664</v>
      </c>
      <c r="F117" s="36">
        <v>1646.2833333333333</v>
      </c>
      <c r="G117" s="36">
        <v>1625.9166666666665</v>
      </c>
      <c r="H117" s="36">
        <v>1732.1166666666663</v>
      </c>
      <c r="I117" s="36">
        <v>1752.4833333333331</v>
      </c>
      <c r="J117" s="36">
        <v>1785.2166666666662</v>
      </c>
      <c r="K117" s="31">
        <v>1719.75</v>
      </c>
      <c r="L117" s="31">
        <v>1666.65</v>
      </c>
      <c r="M117" s="31">
        <v>170.78316000000001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4331.6499999999996</v>
      </c>
      <c r="D118" s="36">
        <v>4328.5166666666664</v>
      </c>
      <c r="E118" s="36">
        <v>4288.1333333333332</v>
      </c>
      <c r="F118" s="36">
        <v>4244.6166666666668</v>
      </c>
      <c r="G118" s="36">
        <v>4204.2333333333336</v>
      </c>
      <c r="H118" s="36">
        <v>4372.0333333333328</v>
      </c>
      <c r="I118" s="36">
        <v>4412.4166666666661</v>
      </c>
      <c r="J118" s="36">
        <v>4455.9333333333325</v>
      </c>
      <c r="K118" s="31">
        <v>4368.8999999999996</v>
      </c>
      <c r="L118" s="31">
        <v>4285</v>
      </c>
      <c r="M118" s="31">
        <v>10.56812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1223.55</v>
      </c>
      <c r="D119" s="36">
        <v>1216.8499999999999</v>
      </c>
      <c r="E119" s="36">
        <v>1203.7999999999997</v>
      </c>
      <c r="F119" s="36">
        <v>1184.0499999999997</v>
      </c>
      <c r="G119" s="36">
        <v>1170.9999999999995</v>
      </c>
      <c r="H119" s="36">
        <v>1236.5999999999999</v>
      </c>
      <c r="I119" s="36">
        <v>1249.6500000000001</v>
      </c>
      <c r="J119" s="36">
        <v>1269.4000000000001</v>
      </c>
      <c r="K119" s="31">
        <v>1229.9000000000001</v>
      </c>
      <c r="L119" s="31">
        <v>1197.0999999999999</v>
      </c>
      <c r="M119" s="31">
        <v>2.4019499999999998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713.15</v>
      </c>
      <c r="D120" s="36">
        <v>714.68333333333339</v>
      </c>
      <c r="E120" s="36">
        <v>706.46666666666681</v>
      </c>
      <c r="F120" s="36">
        <v>699.78333333333342</v>
      </c>
      <c r="G120" s="36">
        <v>691.56666666666683</v>
      </c>
      <c r="H120" s="36">
        <v>721.36666666666679</v>
      </c>
      <c r="I120" s="36">
        <v>729.58333333333348</v>
      </c>
      <c r="J120" s="36">
        <v>736.26666666666677</v>
      </c>
      <c r="K120" s="31">
        <v>722.9</v>
      </c>
      <c r="L120" s="31">
        <v>708</v>
      </c>
      <c r="M120" s="31">
        <v>15.42953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934.4</v>
      </c>
      <c r="D121" s="36">
        <v>932.05000000000007</v>
      </c>
      <c r="E121" s="36">
        <v>926.35000000000014</v>
      </c>
      <c r="F121" s="36">
        <v>918.30000000000007</v>
      </c>
      <c r="G121" s="36">
        <v>912.60000000000014</v>
      </c>
      <c r="H121" s="36">
        <v>940.10000000000014</v>
      </c>
      <c r="I121" s="36">
        <v>945.80000000000018</v>
      </c>
      <c r="J121" s="36">
        <v>953.85000000000014</v>
      </c>
      <c r="K121" s="31">
        <v>937.75</v>
      </c>
      <c r="L121" s="31">
        <v>924</v>
      </c>
      <c r="M121" s="31">
        <v>14.9878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1013.9</v>
      </c>
      <c r="D122" s="36">
        <v>1012.8666666666668</v>
      </c>
      <c r="E122" s="36">
        <v>1006.7333333333336</v>
      </c>
      <c r="F122" s="36">
        <v>999.56666666666683</v>
      </c>
      <c r="G122" s="36">
        <v>993.43333333333362</v>
      </c>
      <c r="H122" s="36">
        <v>1020.0333333333335</v>
      </c>
      <c r="I122" s="36">
        <v>1026.1666666666667</v>
      </c>
      <c r="J122" s="36">
        <v>1033.3333333333335</v>
      </c>
      <c r="K122" s="31">
        <v>1019</v>
      </c>
      <c r="L122" s="31">
        <v>1005.7</v>
      </c>
      <c r="M122" s="31">
        <v>9.0779999999999994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582.04999999999995</v>
      </c>
      <c r="D123" s="36">
        <v>581.23333333333323</v>
      </c>
      <c r="E123" s="36">
        <v>575.46666666666647</v>
      </c>
      <c r="F123" s="36">
        <v>568.88333333333321</v>
      </c>
      <c r="G123" s="36">
        <v>563.11666666666645</v>
      </c>
      <c r="H123" s="36">
        <v>587.81666666666649</v>
      </c>
      <c r="I123" s="36">
        <v>593.58333333333314</v>
      </c>
      <c r="J123" s="36">
        <v>600.16666666666652</v>
      </c>
      <c r="K123" s="31">
        <v>587</v>
      </c>
      <c r="L123" s="31">
        <v>574.65</v>
      </c>
      <c r="M123" s="31">
        <v>25.429500000000001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1865.55</v>
      </c>
      <c r="D124" s="36">
        <v>1832.3833333333332</v>
      </c>
      <c r="E124" s="36">
        <v>1736.0666666666664</v>
      </c>
      <c r="F124" s="36">
        <v>1606.5833333333333</v>
      </c>
      <c r="G124" s="36">
        <v>1510.2666666666664</v>
      </c>
      <c r="H124" s="36">
        <v>1961.8666666666663</v>
      </c>
      <c r="I124" s="36">
        <v>2058.1833333333329</v>
      </c>
      <c r="J124" s="36">
        <v>2187.6666666666661</v>
      </c>
      <c r="K124" s="31">
        <v>1928.7</v>
      </c>
      <c r="L124" s="31">
        <v>1702.9</v>
      </c>
      <c r="M124" s="31">
        <v>62.549489999999999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1832.85</v>
      </c>
      <c r="D125" s="36">
        <v>1836.7</v>
      </c>
      <c r="E125" s="36">
        <v>1822.4</v>
      </c>
      <c r="F125" s="36">
        <v>1811.95</v>
      </c>
      <c r="G125" s="36">
        <v>1797.65</v>
      </c>
      <c r="H125" s="36">
        <v>1847.15</v>
      </c>
      <c r="I125" s="36">
        <v>1861.4499999999998</v>
      </c>
      <c r="J125" s="36">
        <v>1871.9</v>
      </c>
      <c r="K125" s="31">
        <v>1851</v>
      </c>
      <c r="L125" s="31">
        <v>1826.25</v>
      </c>
      <c r="M125" s="31">
        <v>42.408549999999998</v>
      </c>
      <c r="N125" s="1"/>
      <c r="O125" s="1"/>
    </row>
    <row r="126" spans="1:15" ht="12.75" customHeight="1">
      <c r="A126" s="51">
        <v>117</v>
      </c>
      <c r="B126" s="53" t="s">
        <v>843</v>
      </c>
      <c r="C126" s="31">
        <v>182.26</v>
      </c>
      <c r="D126" s="36">
        <v>182.1933333333333</v>
      </c>
      <c r="E126" s="36">
        <v>179.3866666666666</v>
      </c>
      <c r="F126" s="36">
        <v>176.51333333333329</v>
      </c>
      <c r="G126" s="36">
        <v>173.70666666666659</v>
      </c>
      <c r="H126" s="36">
        <v>185.06666666666661</v>
      </c>
      <c r="I126" s="36">
        <v>187.87333333333328</v>
      </c>
      <c r="J126" s="36">
        <v>190.74666666666661</v>
      </c>
      <c r="K126" s="31">
        <v>185</v>
      </c>
      <c r="L126" s="31">
        <v>179.32</v>
      </c>
      <c r="M126" s="31">
        <v>83.361699999999999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5056.3</v>
      </c>
      <c r="D127" s="36">
        <v>5053.3666666666677</v>
      </c>
      <c r="E127" s="36">
        <v>4970.133333333335</v>
      </c>
      <c r="F127" s="36">
        <v>4883.9666666666672</v>
      </c>
      <c r="G127" s="36">
        <v>4800.7333333333345</v>
      </c>
      <c r="H127" s="36">
        <v>5139.5333333333356</v>
      </c>
      <c r="I127" s="36">
        <v>5222.7666666666673</v>
      </c>
      <c r="J127" s="36">
        <v>5308.9333333333361</v>
      </c>
      <c r="K127" s="31">
        <v>5136.6000000000004</v>
      </c>
      <c r="L127" s="31">
        <v>4967.2</v>
      </c>
      <c r="M127" s="31">
        <v>2.8961600000000001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779.7</v>
      </c>
      <c r="D128" s="36">
        <v>784</v>
      </c>
      <c r="E128" s="36">
        <v>772</v>
      </c>
      <c r="F128" s="36">
        <v>764.3</v>
      </c>
      <c r="G128" s="36">
        <v>752.3</v>
      </c>
      <c r="H128" s="36">
        <v>791.7</v>
      </c>
      <c r="I128" s="36">
        <v>803.7</v>
      </c>
      <c r="J128" s="36">
        <v>811.40000000000009</v>
      </c>
      <c r="K128" s="31">
        <v>796</v>
      </c>
      <c r="L128" s="31">
        <v>776.3</v>
      </c>
      <c r="M128" s="31">
        <v>16.472529999999999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5572.65</v>
      </c>
      <c r="D129" s="36">
        <v>5567.4833333333327</v>
      </c>
      <c r="E129" s="36">
        <v>5475.2666666666655</v>
      </c>
      <c r="F129" s="36">
        <v>5377.8833333333332</v>
      </c>
      <c r="G129" s="36">
        <v>5285.6666666666661</v>
      </c>
      <c r="H129" s="36">
        <v>5664.866666666665</v>
      </c>
      <c r="I129" s="36">
        <v>5757.0833333333321</v>
      </c>
      <c r="J129" s="36">
        <v>5854.4666666666644</v>
      </c>
      <c r="K129" s="31">
        <v>5659.7</v>
      </c>
      <c r="L129" s="31">
        <v>5470.1</v>
      </c>
      <c r="M129" s="31">
        <v>11.748620000000001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3649.35</v>
      </c>
      <c r="D130" s="36">
        <v>3643.25</v>
      </c>
      <c r="E130" s="36">
        <v>3618.8</v>
      </c>
      <c r="F130" s="36">
        <v>3588.25</v>
      </c>
      <c r="G130" s="36">
        <v>3563.8</v>
      </c>
      <c r="H130" s="36">
        <v>3673.8</v>
      </c>
      <c r="I130" s="36">
        <v>3698.25</v>
      </c>
      <c r="J130" s="36">
        <v>3728.8</v>
      </c>
      <c r="K130" s="31">
        <v>3667.7</v>
      </c>
      <c r="L130" s="31">
        <v>3612.7</v>
      </c>
      <c r="M130" s="31">
        <v>20.011849999999999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463.4</v>
      </c>
      <c r="D131" s="36">
        <v>466.43333333333334</v>
      </c>
      <c r="E131" s="36">
        <v>458.86666666666667</v>
      </c>
      <c r="F131" s="36">
        <v>454.33333333333331</v>
      </c>
      <c r="G131" s="36">
        <v>446.76666666666665</v>
      </c>
      <c r="H131" s="36">
        <v>470.9666666666667</v>
      </c>
      <c r="I131" s="36">
        <v>478.53333333333342</v>
      </c>
      <c r="J131" s="36">
        <v>483.06666666666672</v>
      </c>
      <c r="K131" s="31">
        <v>474</v>
      </c>
      <c r="L131" s="31">
        <v>461.9</v>
      </c>
      <c r="M131" s="31">
        <v>9.1955100000000005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1051.55</v>
      </c>
      <c r="D132" s="36">
        <v>1054.3666666666666</v>
      </c>
      <c r="E132" s="36">
        <v>1042.7833333333331</v>
      </c>
      <c r="F132" s="36">
        <v>1034.0166666666664</v>
      </c>
      <c r="G132" s="36">
        <v>1022.4333333333329</v>
      </c>
      <c r="H132" s="36">
        <v>1063.1333333333332</v>
      </c>
      <c r="I132" s="36">
        <v>1074.7166666666667</v>
      </c>
      <c r="J132" s="36">
        <v>1083.4833333333333</v>
      </c>
      <c r="K132" s="31">
        <v>1065.95</v>
      </c>
      <c r="L132" s="31">
        <v>1045.5999999999999</v>
      </c>
      <c r="M132" s="31">
        <v>26.62257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1797.75</v>
      </c>
      <c r="D133" s="36">
        <v>1805.75</v>
      </c>
      <c r="E133" s="36">
        <v>1786.5</v>
      </c>
      <c r="F133" s="36">
        <v>1775.25</v>
      </c>
      <c r="G133" s="36">
        <v>1756</v>
      </c>
      <c r="H133" s="36">
        <v>1817</v>
      </c>
      <c r="I133" s="36">
        <v>1836.25</v>
      </c>
      <c r="J133" s="36">
        <v>1847.5</v>
      </c>
      <c r="K133" s="31">
        <v>1825</v>
      </c>
      <c r="L133" s="31">
        <v>1794.5</v>
      </c>
      <c r="M133" s="31">
        <v>5.2704399999999998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129690.9</v>
      </c>
      <c r="D134" s="36">
        <v>129970.66666666667</v>
      </c>
      <c r="E134" s="36">
        <v>128941.38333333335</v>
      </c>
      <c r="F134" s="36">
        <v>128191.86666666667</v>
      </c>
      <c r="G134" s="36">
        <v>127162.58333333334</v>
      </c>
      <c r="H134" s="36">
        <v>130720.18333333335</v>
      </c>
      <c r="I134" s="36">
        <v>131749.46666666667</v>
      </c>
      <c r="J134" s="36">
        <v>132498.98333333334</v>
      </c>
      <c r="K134" s="31">
        <v>130999.95</v>
      </c>
      <c r="L134" s="31">
        <v>129221.15</v>
      </c>
      <c r="M134" s="31">
        <v>4.3119999999999999E-2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1395.8</v>
      </c>
      <c r="D135" s="36">
        <v>1421.1833333333332</v>
      </c>
      <c r="E135" s="36">
        <v>1362.5166666666664</v>
      </c>
      <c r="F135" s="36">
        <v>1329.2333333333333</v>
      </c>
      <c r="G135" s="36">
        <v>1270.5666666666666</v>
      </c>
      <c r="H135" s="36">
        <v>1454.4666666666662</v>
      </c>
      <c r="I135" s="36">
        <v>1513.1333333333328</v>
      </c>
      <c r="J135" s="36">
        <v>1546.4166666666661</v>
      </c>
      <c r="K135" s="31">
        <v>1479.85</v>
      </c>
      <c r="L135" s="31">
        <v>1387.9</v>
      </c>
      <c r="M135" s="31">
        <v>16.997520000000002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298.2</v>
      </c>
      <c r="D136" s="36">
        <v>300.55</v>
      </c>
      <c r="E136" s="36">
        <v>295.10000000000002</v>
      </c>
      <c r="F136" s="36">
        <v>292</v>
      </c>
      <c r="G136" s="36">
        <v>286.55</v>
      </c>
      <c r="H136" s="36">
        <v>303.65000000000003</v>
      </c>
      <c r="I136" s="36">
        <v>309.09999999999997</v>
      </c>
      <c r="J136" s="36">
        <v>312.20000000000005</v>
      </c>
      <c r="K136" s="31">
        <v>306</v>
      </c>
      <c r="L136" s="31">
        <v>297.45</v>
      </c>
      <c r="M136" s="31">
        <v>17.663720000000001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2703.95</v>
      </c>
      <c r="D137" s="36">
        <v>2704.4666666666667</v>
      </c>
      <c r="E137" s="36">
        <v>2686.6333333333332</v>
      </c>
      <c r="F137" s="36">
        <v>2669.3166666666666</v>
      </c>
      <c r="G137" s="36">
        <v>2651.4833333333331</v>
      </c>
      <c r="H137" s="36">
        <v>2721.7833333333333</v>
      </c>
      <c r="I137" s="36">
        <v>2739.6166666666663</v>
      </c>
      <c r="J137" s="36">
        <v>2756.9333333333334</v>
      </c>
      <c r="K137" s="31">
        <v>2722.3</v>
      </c>
      <c r="L137" s="31">
        <v>2687.15</v>
      </c>
      <c r="M137" s="31">
        <v>33.987319999999997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2152.4499999999998</v>
      </c>
      <c r="D138" s="36">
        <v>2138.8166666666666</v>
      </c>
      <c r="E138" s="36">
        <v>2117.833333333333</v>
      </c>
      <c r="F138" s="36">
        <v>2083.2166666666662</v>
      </c>
      <c r="G138" s="36">
        <v>2062.2333333333327</v>
      </c>
      <c r="H138" s="36">
        <v>2173.4333333333334</v>
      </c>
      <c r="I138" s="36">
        <v>2194.416666666667</v>
      </c>
      <c r="J138" s="36">
        <v>2229.0333333333338</v>
      </c>
      <c r="K138" s="31">
        <v>2159.8000000000002</v>
      </c>
      <c r="L138" s="31">
        <v>2104.1999999999998</v>
      </c>
      <c r="M138" s="31">
        <v>4.9492799999999999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650.1</v>
      </c>
      <c r="D139" s="36">
        <v>646.9</v>
      </c>
      <c r="E139" s="36">
        <v>639.19999999999993</v>
      </c>
      <c r="F139" s="36">
        <v>628.29999999999995</v>
      </c>
      <c r="G139" s="36">
        <v>620.59999999999991</v>
      </c>
      <c r="H139" s="36">
        <v>657.8</v>
      </c>
      <c r="I139" s="36">
        <v>665.5</v>
      </c>
      <c r="J139" s="36">
        <v>676.4</v>
      </c>
      <c r="K139" s="31">
        <v>654.6</v>
      </c>
      <c r="L139" s="31">
        <v>636</v>
      </c>
      <c r="M139" s="31">
        <v>47.848260000000003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12562.5</v>
      </c>
      <c r="D140" s="36">
        <v>12569.133333333333</v>
      </c>
      <c r="E140" s="36">
        <v>12468.366666666667</v>
      </c>
      <c r="F140" s="36">
        <v>12374.233333333334</v>
      </c>
      <c r="G140" s="36">
        <v>12273.466666666667</v>
      </c>
      <c r="H140" s="36">
        <v>12663.266666666666</v>
      </c>
      <c r="I140" s="36">
        <v>12764.033333333333</v>
      </c>
      <c r="J140" s="36">
        <v>12858.166666666666</v>
      </c>
      <c r="K140" s="31">
        <v>12669.9</v>
      </c>
      <c r="L140" s="31">
        <v>12475</v>
      </c>
      <c r="M140" s="31">
        <v>6.7474600000000002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1018.25</v>
      </c>
      <c r="D141" s="36">
        <v>1023.35</v>
      </c>
      <c r="E141" s="36">
        <v>1007.3500000000001</v>
      </c>
      <c r="F141" s="36">
        <v>996.45000000000016</v>
      </c>
      <c r="G141" s="36">
        <v>980.45000000000027</v>
      </c>
      <c r="H141" s="36">
        <v>1034.25</v>
      </c>
      <c r="I141" s="36">
        <v>1050.2499999999998</v>
      </c>
      <c r="J141" s="36">
        <v>1061.1499999999999</v>
      </c>
      <c r="K141" s="31">
        <v>1039.3499999999999</v>
      </c>
      <c r="L141" s="31">
        <v>1012.45</v>
      </c>
      <c r="M141" s="31">
        <v>2.53573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900.5</v>
      </c>
      <c r="D142" s="36">
        <v>900.15</v>
      </c>
      <c r="E142" s="36">
        <v>893.34999999999991</v>
      </c>
      <c r="F142" s="36">
        <v>886.19999999999993</v>
      </c>
      <c r="G142" s="36">
        <v>879.39999999999986</v>
      </c>
      <c r="H142" s="36">
        <v>907.3</v>
      </c>
      <c r="I142" s="36">
        <v>914.09999999999991</v>
      </c>
      <c r="J142" s="36">
        <v>921.25</v>
      </c>
      <c r="K142" s="31">
        <v>906.95</v>
      </c>
      <c r="L142" s="31">
        <v>893</v>
      </c>
      <c r="M142" s="31">
        <v>8.2567699999999995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5553.2</v>
      </c>
      <c r="D143" s="36">
        <v>5621.0333333333328</v>
      </c>
      <c r="E143" s="36">
        <v>5464.1666666666661</v>
      </c>
      <c r="F143" s="36">
        <v>5375.1333333333332</v>
      </c>
      <c r="G143" s="36">
        <v>5218.2666666666664</v>
      </c>
      <c r="H143" s="36">
        <v>5710.0666666666657</v>
      </c>
      <c r="I143" s="36">
        <v>5866.9333333333325</v>
      </c>
      <c r="J143" s="36">
        <v>5955.9666666666653</v>
      </c>
      <c r="K143" s="31">
        <v>5777.9</v>
      </c>
      <c r="L143" s="31">
        <v>5532</v>
      </c>
      <c r="M143" s="31">
        <v>23.39424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74.09</v>
      </c>
      <c r="D144" s="36">
        <v>73.936666666666667</v>
      </c>
      <c r="E144" s="36">
        <v>73.13333333333334</v>
      </c>
      <c r="F144" s="36">
        <v>72.176666666666677</v>
      </c>
      <c r="G144" s="36">
        <v>71.373333333333349</v>
      </c>
      <c r="H144" s="36">
        <v>74.893333333333331</v>
      </c>
      <c r="I144" s="36">
        <v>75.696666666666673</v>
      </c>
      <c r="J144" s="36">
        <v>76.653333333333322</v>
      </c>
      <c r="K144" s="31">
        <v>74.739999999999995</v>
      </c>
      <c r="L144" s="31">
        <v>72.98</v>
      </c>
      <c r="M144" s="31">
        <v>115.40057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2690.7</v>
      </c>
      <c r="D145" s="36">
        <v>2681.7833333333333</v>
      </c>
      <c r="E145" s="36">
        <v>2618.5666666666666</v>
      </c>
      <c r="F145" s="36">
        <v>2546.4333333333334</v>
      </c>
      <c r="G145" s="36">
        <v>2483.2166666666667</v>
      </c>
      <c r="H145" s="36">
        <v>2753.9166666666665</v>
      </c>
      <c r="I145" s="36">
        <v>2817.1333333333328</v>
      </c>
      <c r="J145" s="36">
        <v>2889.2666666666664</v>
      </c>
      <c r="K145" s="31">
        <v>2745</v>
      </c>
      <c r="L145" s="31">
        <v>2609.65</v>
      </c>
      <c r="M145" s="31">
        <v>27.176169999999999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1846.75</v>
      </c>
      <c r="D146" s="36">
        <v>1845.0166666666664</v>
      </c>
      <c r="E146" s="36">
        <v>1825.3333333333328</v>
      </c>
      <c r="F146" s="36">
        <v>1803.9166666666663</v>
      </c>
      <c r="G146" s="36">
        <v>1784.2333333333327</v>
      </c>
      <c r="H146" s="36">
        <v>1866.4333333333329</v>
      </c>
      <c r="I146" s="36">
        <v>1886.1166666666663</v>
      </c>
      <c r="J146" s="36">
        <v>1907.5333333333331</v>
      </c>
      <c r="K146" s="31">
        <v>1864.7</v>
      </c>
      <c r="L146" s="31">
        <v>1823.6</v>
      </c>
      <c r="M146" s="31">
        <v>6.5878500000000004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113.02</v>
      </c>
      <c r="D147" s="36">
        <v>114.17333333333333</v>
      </c>
      <c r="E147" s="36">
        <v>111.39666666666666</v>
      </c>
      <c r="F147" s="36">
        <v>109.77333333333333</v>
      </c>
      <c r="G147" s="36">
        <v>106.99666666666666</v>
      </c>
      <c r="H147" s="36">
        <v>115.79666666666667</v>
      </c>
      <c r="I147" s="36">
        <v>118.57333333333334</v>
      </c>
      <c r="J147" s="36">
        <v>120.19666666666667</v>
      </c>
      <c r="K147" s="31">
        <v>116.95</v>
      </c>
      <c r="L147" s="31">
        <v>112.55</v>
      </c>
      <c r="M147" s="31">
        <v>1586.1591900000001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246.26</v>
      </c>
      <c r="D148" s="36">
        <v>246.44666666666663</v>
      </c>
      <c r="E148" s="36">
        <v>244.01333333333326</v>
      </c>
      <c r="F148" s="36">
        <v>241.76666666666662</v>
      </c>
      <c r="G148" s="36">
        <v>239.33333333333326</v>
      </c>
      <c r="H148" s="36">
        <v>248.69333333333327</v>
      </c>
      <c r="I148" s="36">
        <v>251.12666666666661</v>
      </c>
      <c r="J148" s="36">
        <v>253.37333333333328</v>
      </c>
      <c r="K148" s="31">
        <v>248.88</v>
      </c>
      <c r="L148" s="31">
        <v>244.2</v>
      </c>
      <c r="M148" s="31">
        <v>48.462919999999997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377.15</v>
      </c>
      <c r="D149" s="36">
        <v>376.18333333333334</v>
      </c>
      <c r="E149" s="36">
        <v>372.9666666666667</v>
      </c>
      <c r="F149" s="36">
        <v>368.78333333333336</v>
      </c>
      <c r="G149" s="36">
        <v>365.56666666666672</v>
      </c>
      <c r="H149" s="36">
        <v>380.36666666666667</v>
      </c>
      <c r="I149" s="36">
        <v>383.58333333333326</v>
      </c>
      <c r="J149" s="36">
        <v>387.76666666666665</v>
      </c>
      <c r="K149" s="31">
        <v>379.4</v>
      </c>
      <c r="L149" s="31">
        <v>372</v>
      </c>
      <c r="M149" s="31">
        <v>161.51582999999999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3657.2</v>
      </c>
      <c r="D150" s="36">
        <v>3669.0833333333335</v>
      </c>
      <c r="E150" s="36">
        <v>3621.2166666666672</v>
      </c>
      <c r="F150" s="36">
        <v>3585.2333333333336</v>
      </c>
      <c r="G150" s="36">
        <v>3537.3666666666672</v>
      </c>
      <c r="H150" s="36">
        <v>3705.0666666666671</v>
      </c>
      <c r="I150" s="36">
        <v>3752.9333333333329</v>
      </c>
      <c r="J150" s="36">
        <v>3788.916666666667</v>
      </c>
      <c r="K150" s="31">
        <v>3716.95</v>
      </c>
      <c r="L150" s="31">
        <v>3633.1</v>
      </c>
      <c r="M150" s="31">
        <v>1.2059200000000001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2609</v>
      </c>
      <c r="D151" s="36">
        <v>2604.9</v>
      </c>
      <c r="E151" s="36">
        <v>2589.9500000000003</v>
      </c>
      <c r="F151" s="36">
        <v>2570.9</v>
      </c>
      <c r="G151" s="36">
        <v>2555.9500000000003</v>
      </c>
      <c r="H151" s="36">
        <v>2623.9500000000003</v>
      </c>
      <c r="I151" s="36">
        <v>2638.9</v>
      </c>
      <c r="J151" s="36">
        <v>2657.9500000000003</v>
      </c>
      <c r="K151" s="31">
        <v>2619.85</v>
      </c>
      <c r="L151" s="31">
        <v>2585.85</v>
      </c>
      <c r="M151" s="31">
        <v>7.2589300000000003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1697.7</v>
      </c>
      <c r="D152" s="36">
        <v>1703.1666666666667</v>
      </c>
      <c r="E152" s="36">
        <v>1681.3333333333335</v>
      </c>
      <c r="F152" s="36">
        <v>1664.9666666666667</v>
      </c>
      <c r="G152" s="36">
        <v>1643.1333333333334</v>
      </c>
      <c r="H152" s="36">
        <v>1719.5333333333335</v>
      </c>
      <c r="I152" s="36">
        <v>1741.366666666667</v>
      </c>
      <c r="J152" s="36">
        <v>1757.7333333333336</v>
      </c>
      <c r="K152" s="31">
        <v>1725</v>
      </c>
      <c r="L152" s="31">
        <v>1686.8</v>
      </c>
      <c r="M152" s="31">
        <v>6.8213400000000002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307.10000000000002</v>
      </c>
      <c r="D153" s="36">
        <v>307.68333333333334</v>
      </c>
      <c r="E153" s="36">
        <v>303.61666666666667</v>
      </c>
      <c r="F153" s="36">
        <v>300.13333333333333</v>
      </c>
      <c r="G153" s="36">
        <v>296.06666666666666</v>
      </c>
      <c r="H153" s="36">
        <v>311.16666666666669</v>
      </c>
      <c r="I153" s="36">
        <v>315.23333333333341</v>
      </c>
      <c r="J153" s="36">
        <v>318.7166666666667</v>
      </c>
      <c r="K153" s="31">
        <v>311.75</v>
      </c>
      <c r="L153" s="31">
        <v>304.2</v>
      </c>
      <c r="M153" s="31">
        <v>317.88101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614.45000000000005</v>
      </c>
      <c r="D154" s="36">
        <v>609.81666666666672</v>
      </c>
      <c r="E154" s="36">
        <v>566.63333333333344</v>
      </c>
      <c r="F154" s="36">
        <v>518.81666666666672</v>
      </c>
      <c r="G154" s="36">
        <v>475.63333333333344</v>
      </c>
      <c r="H154" s="36">
        <v>657.63333333333344</v>
      </c>
      <c r="I154" s="36">
        <v>700.81666666666661</v>
      </c>
      <c r="J154" s="36">
        <v>748.63333333333344</v>
      </c>
      <c r="K154" s="31">
        <v>653</v>
      </c>
      <c r="L154" s="31">
        <v>562</v>
      </c>
      <c r="M154" s="31">
        <v>289.89089000000001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465.95</v>
      </c>
      <c r="D155" s="36">
        <v>469.91666666666669</v>
      </c>
      <c r="E155" s="36">
        <v>457.03333333333336</v>
      </c>
      <c r="F155" s="36">
        <v>448.11666666666667</v>
      </c>
      <c r="G155" s="36">
        <v>435.23333333333335</v>
      </c>
      <c r="H155" s="36">
        <v>478.83333333333337</v>
      </c>
      <c r="I155" s="36">
        <v>491.7166666666667</v>
      </c>
      <c r="J155" s="36">
        <v>500.63333333333338</v>
      </c>
      <c r="K155" s="31">
        <v>482.8</v>
      </c>
      <c r="L155" s="31">
        <v>461</v>
      </c>
      <c r="M155" s="31">
        <v>24.412500000000001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1464.2</v>
      </c>
      <c r="D156" s="36">
        <v>1452.4833333333333</v>
      </c>
      <c r="E156" s="36">
        <v>1430.9666666666667</v>
      </c>
      <c r="F156" s="36">
        <v>1397.7333333333333</v>
      </c>
      <c r="G156" s="36">
        <v>1376.2166666666667</v>
      </c>
      <c r="H156" s="36">
        <v>1485.7166666666667</v>
      </c>
      <c r="I156" s="36">
        <v>1507.2333333333336</v>
      </c>
      <c r="J156" s="36">
        <v>1540.4666666666667</v>
      </c>
      <c r="K156" s="31">
        <v>1474</v>
      </c>
      <c r="L156" s="31">
        <v>1419.25</v>
      </c>
      <c r="M156" s="31">
        <v>6.9774500000000002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3901.3</v>
      </c>
      <c r="D157" s="36">
        <v>3889.3666666666668</v>
      </c>
      <c r="E157" s="36">
        <v>3856.5333333333338</v>
      </c>
      <c r="F157" s="36">
        <v>3811.7666666666669</v>
      </c>
      <c r="G157" s="36">
        <v>3778.9333333333338</v>
      </c>
      <c r="H157" s="36">
        <v>3934.1333333333337</v>
      </c>
      <c r="I157" s="36">
        <v>3966.9666666666667</v>
      </c>
      <c r="J157" s="36">
        <v>4011.7333333333336</v>
      </c>
      <c r="K157" s="31">
        <v>3922.2</v>
      </c>
      <c r="L157" s="31">
        <v>3844.6</v>
      </c>
      <c r="M157" s="31">
        <v>4.5917500000000002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39754.6</v>
      </c>
      <c r="D158" s="36">
        <v>39568.65</v>
      </c>
      <c r="E158" s="36">
        <v>39248.75</v>
      </c>
      <c r="F158" s="36">
        <v>38742.9</v>
      </c>
      <c r="G158" s="36">
        <v>38423</v>
      </c>
      <c r="H158" s="36">
        <v>40074.5</v>
      </c>
      <c r="I158" s="36">
        <v>40394.400000000009</v>
      </c>
      <c r="J158" s="36">
        <v>40900.25</v>
      </c>
      <c r="K158" s="31">
        <v>39888.550000000003</v>
      </c>
      <c r="L158" s="31">
        <v>39062.800000000003</v>
      </c>
      <c r="M158" s="31">
        <v>0.11026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1592.9</v>
      </c>
      <c r="D159" s="36">
        <v>1605.8333333333333</v>
      </c>
      <c r="E159" s="36">
        <v>1573.0666666666666</v>
      </c>
      <c r="F159" s="36">
        <v>1553.2333333333333</v>
      </c>
      <c r="G159" s="36">
        <v>1520.4666666666667</v>
      </c>
      <c r="H159" s="36">
        <v>1625.6666666666665</v>
      </c>
      <c r="I159" s="36">
        <v>1658.4333333333334</v>
      </c>
      <c r="J159" s="36">
        <v>1678.2666666666664</v>
      </c>
      <c r="K159" s="31">
        <v>1638.6</v>
      </c>
      <c r="L159" s="31">
        <v>1586</v>
      </c>
      <c r="M159" s="31">
        <v>3.4692799999999999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4808.5</v>
      </c>
      <c r="D160" s="36">
        <v>4788.8833333333341</v>
      </c>
      <c r="E160" s="36">
        <v>4648.8166666666684</v>
      </c>
      <c r="F160" s="36">
        <v>4489.1333333333341</v>
      </c>
      <c r="G160" s="36">
        <v>4349.0666666666684</v>
      </c>
      <c r="H160" s="36">
        <v>4948.5666666666684</v>
      </c>
      <c r="I160" s="36">
        <v>5088.6333333333341</v>
      </c>
      <c r="J160" s="36">
        <v>5248.3166666666684</v>
      </c>
      <c r="K160" s="31">
        <v>4928.95</v>
      </c>
      <c r="L160" s="31">
        <v>4629.2</v>
      </c>
      <c r="M160" s="31">
        <v>13.680720000000001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339.05</v>
      </c>
      <c r="D161" s="36">
        <v>339.08333333333331</v>
      </c>
      <c r="E161" s="36">
        <v>335.61666666666662</v>
      </c>
      <c r="F161" s="36">
        <v>332.18333333333328</v>
      </c>
      <c r="G161" s="36">
        <v>328.71666666666658</v>
      </c>
      <c r="H161" s="36">
        <v>342.51666666666665</v>
      </c>
      <c r="I161" s="36">
        <v>345.98333333333335</v>
      </c>
      <c r="J161" s="36">
        <v>349.41666666666669</v>
      </c>
      <c r="K161" s="31">
        <v>342.55</v>
      </c>
      <c r="L161" s="31">
        <v>335.65</v>
      </c>
      <c r="M161" s="31">
        <v>69.702849999999998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3147.65</v>
      </c>
      <c r="D162" s="36">
        <v>3152.7333333333336</v>
      </c>
      <c r="E162" s="36">
        <v>3131.5666666666671</v>
      </c>
      <c r="F162" s="36">
        <v>3115.4833333333336</v>
      </c>
      <c r="G162" s="36">
        <v>3094.3166666666671</v>
      </c>
      <c r="H162" s="36">
        <v>3168.8166666666671</v>
      </c>
      <c r="I162" s="36">
        <v>3189.9833333333331</v>
      </c>
      <c r="J162" s="36">
        <v>3206.0666666666671</v>
      </c>
      <c r="K162" s="31">
        <v>3173.9</v>
      </c>
      <c r="L162" s="31">
        <v>3136.65</v>
      </c>
      <c r="M162" s="31">
        <v>2.2191000000000001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938</v>
      </c>
      <c r="D163" s="36">
        <v>937.56666666666661</v>
      </c>
      <c r="E163" s="36">
        <v>927.43333333333317</v>
      </c>
      <c r="F163" s="36">
        <v>916.86666666666656</v>
      </c>
      <c r="G163" s="36">
        <v>906.73333333333312</v>
      </c>
      <c r="H163" s="36">
        <v>948.13333333333321</v>
      </c>
      <c r="I163" s="36">
        <v>958.26666666666665</v>
      </c>
      <c r="J163" s="36">
        <v>968.83333333333326</v>
      </c>
      <c r="K163" s="31">
        <v>947.7</v>
      </c>
      <c r="L163" s="31">
        <v>927</v>
      </c>
      <c r="M163" s="31">
        <v>12.324170000000001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6581</v>
      </c>
      <c r="D164" s="36">
        <v>6579.0333333333328</v>
      </c>
      <c r="E164" s="36">
        <v>6512.9666666666653</v>
      </c>
      <c r="F164" s="36">
        <v>6444.9333333333325</v>
      </c>
      <c r="G164" s="36">
        <v>6378.866666666665</v>
      </c>
      <c r="H164" s="36">
        <v>6647.0666666666657</v>
      </c>
      <c r="I164" s="36">
        <v>6713.1333333333332</v>
      </c>
      <c r="J164" s="36">
        <v>6781.1666666666661</v>
      </c>
      <c r="K164" s="31">
        <v>6645.1</v>
      </c>
      <c r="L164" s="31">
        <v>6511</v>
      </c>
      <c r="M164" s="31">
        <v>4.9904700000000002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404.35</v>
      </c>
      <c r="D165" s="36">
        <v>406</v>
      </c>
      <c r="E165" s="36">
        <v>401.55</v>
      </c>
      <c r="F165" s="36">
        <v>398.75</v>
      </c>
      <c r="G165" s="36">
        <v>394.3</v>
      </c>
      <c r="H165" s="36">
        <v>408.8</v>
      </c>
      <c r="I165" s="36">
        <v>413.25000000000006</v>
      </c>
      <c r="J165" s="36">
        <v>416.05</v>
      </c>
      <c r="K165" s="31">
        <v>410.45</v>
      </c>
      <c r="L165" s="31">
        <v>403.2</v>
      </c>
      <c r="M165" s="31">
        <v>30.752520000000001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555.15</v>
      </c>
      <c r="D166" s="36">
        <v>561.06666666666672</v>
      </c>
      <c r="E166" s="36">
        <v>542.13333333333344</v>
      </c>
      <c r="F166" s="36">
        <v>529.11666666666667</v>
      </c>
      <c r="G166" s="36">
        <v>510.18333333333339</v>
      </c>
      <c r="H166" s="36">
        <v>574.08333333333348</v>
      </c>
      <c r="I166" s="36">
        <v>593.01666666666665</v>
      </c>
      <c r="J166" s="36">
        <v>606.03333333333353</v>
      </c>
      <c r="K166" s="31">
        <v>580</v>
      </c>
      <c r="L166" s="31">
        <v>548.04999999999995</v>
      </c>
      <c r="M166" s="31">
        <v>138.31120999999999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343.1</v>
      </c>
      <c r="D167" s="36">
        <v>343.0333333333333</v>
      </c>
      <c r="E167" s="36">
        <v>340.16666666666663</v>
      </c>
      <c r="F167" s="36">
        <v>337.23333333333335</v>
      </c>
      <c r="G167" s="36">
        <v>334.36666666666667</v>
      </c>
      <c r="H167" s="36">
        <v>345.96666666666658</v>
      </c>
      <c r="I167" s="36">
        <v>348.83333333333326</v>
      </c>
      <c r="J167" s="36">
        <v>351.76666666666654</v>
      </c>
      <c r="K167" s="31">
        <v>345.9</v>
      </c>
      <c r="L167" s="31">
        <v>340.1</v>
      </c>
      <c r="M167" s="31">
        <v>113.8057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1765.15</v>
      </c>
      <c r="D168" s="36">
        <v>1775.5666666666666</v>
      </c>
      <c r="E168" s="36">
        <v>1740.6333333333332</v>
      </c>
      <c r="F168" s="36">
        <v>1716.1166666666666</v>
      </c>
      <c r="G168" s="36">
        <v>1681.1833333333332</v>
      </c>
      <c r="H168" s="36">
        <v>1800.0833333333333</v>
      </c>
      <c r="I168" s="36">
        <v>1835.0166666666667</v>
      </c>
      <c r="J168" s="36">
        <v>1859.5333333333333</v>
      </c>
      <c r="K168" s="31">
        <v>1810.5</v>
      </c>
      <c r="L168" s="31">
        <v>1751.05</v>
      </c>
      <c r="M168" s="31">
        <v>7.9646400000000002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16965.150000000001</v>
      </c>
      <c r="D169" s="36">
        <v>16954.483333333334</v>
      </c>
      <c r="E169" s="36">
        <v>16874.166666666668</v>
      </c>
      <c r="F169" s="36">
        <v>16783.183333333334</v>
      </c>
      <c r="G169" s="36">
        <v>16702.866666666669</v>
      </c>
      <c r="H169" s="36">
        <v>17045.466666666667</v>
      </c>
      <c r="I169" s="36">
        <v>17125.783333333333</v>
      </c>
      <c r="J169" s="36">
        <v>17216.766666666666</v>
      </c>
      <c r="K169" s="31">
        <v>17034.8</v>
      </c>
      <c r="L169" s="31">
        <v>16863.5</v>
      </c>
      <c r="M169" s="31">
        <v>8.7650000000000006E-2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117.74</v>
      </c>
      <c r="D170" s="36">
        <v>118.34666666666665</v>
      </c>
      <c r="E170" s="36">
        <v>116.8933333333333</v>
      </c>
      <c r="F170" s="36">
        <v>116.04666666666665</v>
      </c>
      <c r="G170" s="36">
        <v>114.59333333333331</v>
      </c>
      <c r="H170" s="36">
        <v>119.1933333333333</v>
      </c>
      <c r="I170" s="36">
        <v>120.64666666666665</v>
      </c>
      <c r="J170" s="36">
        <v>121.4933333333333</v>
      </c>
      <c r="K170" s="31">
        <v>119.8</v>
      </c>
      <c r="L170" s="31">
        <v>117.5</v>
      </c>
      <c r="M170" s="31">
        <v>268.96471000000003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637.35</v>
      </c>
      <c r="D171" s="36">
        <v>640.33333333333337</v>
      </c>
      <c r="E171" s="36">
        <v>626.66666666666674</v>
      </c>
      <c r="F171" s="36">
        <v>615.98333333333335</v>
      </c>
      <c r="G171" s="36">
        <v>602.31666666666672</v>
      </c>
      <c r="H171" s="36">
        <v>651.01666666666677</v>
      </c>
      <c r="I171" s="36">
        <v>664.68333333333351</v>
      </c>
      <c r="J171" s="36">
        <v>675.36666666666679</v>
      </c>
      <c r="K171" s="31">
        <v>654</v>
      </c>
      <c r="L171" s="31">
        <v>629.65</v>
      </c>
      <c r="M171" s="31">
        <v>129.73355000000001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626.75</v>
      </c>
      <c r="D172" s="36">
        <v>627.30000000000007</v>
      </c>
      <c r="E172" s="36">
        <v>609.60000000000014</v>
      </c>
      <c r="F172" s="36">
        <v>592.45000000000005</v>
      </c>
      <c r="G172" s="36">
        <v>574.75000000000011</v>
      </c>
      <c r="H172" s="36">
        <v>644.45000000000016</v>
      </c>
      <c r="I172" s="36">
        <v>662.1500000000002</v>
      </c>
      <c r="J172" s="36">
        <v>679.30000000000018</v>
      </c>
      <c r="K172" s="31">
        <v>645</v>
      </c>
      <c r="L172" s="31">
        <v>610.15</v>
      </c>
      <c r="M172" s="31">
        <v>561.53728999999998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3193.45</v>
      </c>
      <c r="D173" s="36">
        <v>3184.25</v>
      </c>
      <c r="E173" s="36">
        <v>3158.2</v>
      </c>
      <c r="F173" s="36">
        <v>3122.95</v>
      </c>
      <c r="G173" s="36">
        <v>3096.8999999999996</v>
      </c>
      <c r="H173" s="36">
        <v>3219.5</v>
      </c>
      <c r="I173" s="36">
        <v>3245.55</v>
      </c>
      <c r="J173" s="36">
        <v>3280.8</v>
      </c>
      <c r="K173" s="31">
        <v>3210.3</v>
      </c>
      <c r="L173" s="31">
        <v>3149</v>
      </c>
      <c r="M173" s="31">
        <v>64.623919999999998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738.65</v>
      </c>
      <c r="D174" s="36">
        <v>740.19999999999993</v>
      </c>
      <c r="E174" s="36">
        <v>734.49999999999989</v>
      </c>
      <c r="F174" s="36">
        <v>730.34999999999991</v>
      </c>
      <c r="G174" s="36">
        <v>724.64999999999986</v>
      </c>
      <c r="H174" s="36">
        <v>744.34999999999991</v>
      </c>
      <c r="I174" s="36">
        <v>750.05</v>
      </c>
      <c r="J174" s="36">
        <v>754.19999999999993</v>
      </c>
      <c r="K174" s="31">
        <v>745.9</v>
      </c>
      <c r="L174" s="31">
        <v>736.05</v>
      </c>
      <c r="M174" s="31">
        <v>8.5800199999999993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1562.85</v>
      </c>
      <c r="D175" s="36">
        <v>1560.0666666666666</v>
      </c>
      <c r="E175" s="36">
        <v>1550.1333333333332</v>
      </c>
      <c r="F175" s="36">
        <v>1537.4166666666665</v>
      </c>
      <c r="G175" s="36">
        <v>1527.4833333333331</v>
      </c>
      <c r="H175" s="36">
        <v>1572.7833333333333</v>
      </c>
      <c r="I175" s="36">
        <v>1582.7166666666667</v>
      </c>
      <c r="J175" s="36">
        <v>1595.4333333333334</v>
      </c>
      <c r="K175" s="31">
        <v>1570</v>
      </c>
      <c r="L175" s="31">
        <v>1547.35</v>
      </c>
      <c r="M175" s="31">
        <v>5.89534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2390.25</v>
      </c>
      <c r="D176" s="36">
        <v>2389.85</v>
      </c>
      <c r="E176" s="36">
        <v>2375.6999999999998</v>
      </c>
      <c r="F176" s="36">
        <v>2361.15</v>
      </c>
      <c r="G176" s="36">
        <v>2347</v>
      </c>
      <c r="H176" s="36">
        <v>2404.3999999999996</v>
      </c>
      <c r="I176" s="36">
        <v>2418.5500000000002</v>
      </c>
      <c r="J176" s="36">
        <v>2433.0999999999995</v>
      </c>
      <c r="K176" s="31">
        <v>2404</v>
      </c>
      <c r="L176" s="31">
        <v>2375.3000000000002</v>
      </c>
      <c r="M176" s="31">
        <v>2.6880600000000001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196.82</v>
      </c>
      <c r="D177" s="36">
        <v>197.68333333333331</v>
      </c>
      <c r="E177" s="36">
        <v>195.60666666666663</v>
      </c>
      <c r="F177" s="36">
        <v>194.39333333333332</v>
      </c>
      <c r="G177" s="36">
        <v>192.31666666666663</v>
      </c>
      <c r="H177" s="36">
        <v>198.89666666666662</v>
      </c>
      <c r="I177" s="36">
        <v>200.97333333333327</v>
      </c>
      <c r="J177" s="36">
        <v>202.18666666666661</v>
      </c>
      <c r="K177" s="31">
        <v>199.76</v>
      </c>
      <c r="L177" s="31">
        <v>196.47</v>
      </c>
      <c r="M177" s="31">
        <v>77.482330000000005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27665.5</v>
      </c>
      <c r="D178" s="36">
        <v>27672.166666666668</v>
      </c>
      <c r="E178" s="36">
        <v>27459.333333333336</v>
      </c>
      <c r="F178" s="36">
        <v>27253.166666666668</v>
      </c>
      <c r="G178" s="36">
        <v>27040.333333333336</v>
      </c>
      <c r="H178" s="36">
        <v>27878.333333333336</v>
      </c>
      <c r="I178" s="36">
        <v>28091.166666666672</v>
      </c>
      <c r="J178" s="36">
        <v>28297.333333333336</v>
      </c>
      <c r="K178" s="31">
        <v>27885</v>
      </c>
      <c r="L178" s="31">
        <v>27466</v>
      </c>
      <c r="M178" s="31">
        <v>0.17752000000000001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2794.4</v>
      </c>
      <c r="D179" s="36">
        <v>2801.4666666666667</v>
      </c>
      <c r="E179" s="36">
        <v>2742.9333333333334</v>
      </c>
      <c r="F179" s="36">
        <v>2691.4666666666667</v>
      </c>
      <c r="G179" s="36">
        <v>2632.9333333333334</v>
      </c>
      <c r="H179" s="36">
        <v>2852.9333333333334</v>
      </c>
      <c r="I179" s="36">
        <v>2911.4666666666672</v>
      </c>
      <c r="J179" s="36">
        <v>2962.9333333333334</v>
      </c>
      <c r="K179" s="31">
        <v>2860</v>
      </c>
      <c r="L179" s="31">
        <v>2750</v>
      </c>
      <c r="M179" s="31">
        <v>18.061610000000002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7613.55</v>
      </c>
      <c r="D180" s="36">
        <v>7679.8</v>
      </c>
      <c r="E180" s="36">
        <v>7534.6</v>
      </c>
      <c r="F180" s="36">
        <v>7455.6500000000005</v>
      </c>
      <c r="G180" s="36">
        <v>7310.4500000000007</v>
      </c>
      <c r="H180" s="36">
        <v>7758.75</v>
      </c>
      <c r="I180" s="36">
        <v>7903.9499999999989</v>
      </c>
      <c r="J180" s="36">
        <v>7982.9</v>
      </c>
      <c r="K180" s="31">
        <v>7825</v>
      </c>
      <c r="L180" s="31">
        <v>7600.85</v>
      </c>
      <c r="M180" s="31">
        <v>4.2628899999999996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724.4</v>
      </c>
      <c r="D181" s="36">
        <v>726.06666666666661</v>
      </c>
      <c r="E181" s="36">
        <v>713.88333333333321</v>
      </c>
      <c r="F181" s="36">
        <v>703.36666666666656</v>
      </c>
      <c r="G181" s="36">
        <v>691.18333333333317</v>
      </c>
      <c r="H181" s="36">
        <v>736.58333333333326</v>
      </c>
      <c r="I181" s="36">
        <v>748.76666666666665</v>
      </c>
      <c r="J181" s="36">
        <v>759.2833333333333</v>
      </c>
      <c r="K181" s="31">
        <v>738.25</v>
      </c>
      <c r="L181" s="31">
        <v>715.55</v>
      </c>
      <c r="M181" s="31">
        <v>26.120539999999998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859.7</v>
      </c>
      <c r="D182" s="36">
        <v>859.33333333333337</v>
      </c>
      <c r="E182" s="36">
        <v>855.66666666666674</v>
      </c>
      <c r="F182" s="36">
        <v>851.63333333333333</v>
      </c>
      <c r="G182" s="36">
        <v>847.9666666666667</v>
      </c>
      <c r="H182" s="36">
        <v>863.36666666666679</v>
      </c>
      <c r="I182" s="36">
        <v>867.03333333333353</v>
      </c>
      <c r="J182" s="36">
        <v>871.06666666666683</v>
      </c>
      <c r="K182" s="31">
        <v>863</v>
      </c>
      <c r="L182" s="31">
        <v>855.3</v>
      </c>
      <c r="M182" s="31">
        <v>114.46064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150.41999999999999</v>
      </c>
      <c r="D183" s="36">
        <v>150.97333333333333</v>
      </c>
      <c r="E183" s="36">
        <v>148.61666666666665</v>
      </c>
      <c r="F183" s="36">
        <v>146.8133333333333</v>
      </c>
      <c r="G183" s="36">
        <v>144.45666666666662</v>
      </c>
      <c r="H183" s="36">
        <v>152.77666666666667</v>
      </c>
      <c r="I183" s="36">
        <v>155.13333333333335</v>
      </c>
      <c r="J183" s="36">
        <v>156.9366666666667</v>
      </c>
      <c r="K183" s="31">
        <v>153.33000000000001</v>
      </c>
      <c r="L183" s="31">
        <v>149.16999999999999</v>
      </c>
      <c r="M183" s="31">
        <v>163.53263000000001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1577.3</v>
      </c>
      <c r="D184" s="36">
        <v>1571.55</v>
      </c>
      <c r="E184" s="36">
        <v>1555.75</v>
      </c>
      <c r="F184" s="36">
        <v>1534.2</v>
      </c>
      <c r="G184" s="36">
        <v>1518.4</v>
      </c>
      <c r="H184" s="36">
        <v>1593.1</v>
      </c>
      <c r="I184" s="36">
        <v>1608.8999999999996</v>
      </c>
      <c r="J184" s="36">
        <v>1630.4499999999998</v>
      </c>
      <c r="K184" s="31">
        <v>1587.35</v>
      </c>
      <c r="L184" s="31">
        <v>1550</v>
      </c>
      <c r="M184" s="31">
        <v>14.265980000000001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808.3</v>
      </c>
      <c r="D185" s="36">
        <v>808.56666666666661</v>
      </c>
      <c r="E185" s="36">
        <v>800.33333333333326</v>
      </c>
      <c r="F185" s="36">
        <v>792.36666666666667</v>
      </c>
      <c r="G185" s="36">
        <v>784.13333333333333</v>
      </c>
      <c r="H185" s="36">
        <v>816.53333333333319</v>
      </c>
      <c r="I185" s="36">
        <v>824.76666666666654</v>
      </c>
      <c r="J185" s="36">
        <v>832.73333333333312</v>
      </c>
      <c r="K185" s="31">
        <v>816.8</v>
      </c>
      <c r="L185" s="31">
        <v>800.6</v>
      </c>
      <c r="M185" s="31">
        <v>42.120190000000001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742.2</v>
      </c>
      <c r="D186" s="36">
        <v>742.55000000000007</v>
      </c>
      <c r="E186" s="36">
        <v>736.65000000000009</v>
      </c>
      <c r="F186" s="36">
        <v>731.1</v>
      </c>
      <c r="G186" s="36">
        <v>725.2</v>
      </c>
      <c r="H186" s="36">
        <v>748.10000000000014</v>
      </c>
      <c r="I186" s="36">
        <v>754</v>
      </c>
      <c r="J186" s="36">
        <v>759.55000000000018</v>
      </c>
      <c r="K186" s="31">
        <v>748.45</v>
      </c>
      <c r="L186" s="31">
        <v>737</v>
      </c>
      <c r="M186" s="31">
        <v>17.33127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2439.4499999999998</v>
      </c>
      <c r="D187" s="36">
        <v>2451.85</v>
      </c>
      <c r="E187" s="36">
        <v>2412.6999999999998</v>
      </c>
      <c r="F187" s="36">
        <v>2385.9499999999998</v>
      </c>
      <c r="G187" s="36">
        <v>2346.7999999999997</v>
      </c>
      <c r="H187" s="36">
        <v>2478.6</v>
      </c>
      <c r="I187" s="36">
        <v>2517.7500000000005</v>
      </c>
      <c r="J187" s="36">
        <v>2544.5</v>
      </c>
      <c r="K187" s="31">
        <v>2491</v>
      </c>
      <c r="L187" s="31">
        <v>2425.1</v>
      </c>
      <c r="M187" s="31">
        <v>7.4262800000000002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1065.7</v>
      </c>
      <c r="D188" s="36">
        <v>1067.0333333333333</v>
      </c>
      <c r="E188" s="36">
        <v>1060.0666666666666</v>
      </c>
      <c r="F188" s="36">
        <v>1054.4333333333334</v>
      </c>
      <c r="G188" s="36">
        <v>1047.4666666666667</v>
      </c>
      <c r="H188" s="36">
        <v>1072.6666666666665</v>
      </c>
      <c r="I188" s="36">
        <v>1079.6333333333332</v>
      </c>
      <c r="J188" s="36">
        <v>1085.2666666666664</v>
      </c>
      <c r="K188" s="31">
        <v>1074</v>
      </c>
      <c r="L188" s="31">
        <v>1061.4000000000001</v>
      </c>
      <c r="M188" s="31">
        <v>6.1763899999999996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1859.5</v>
      </c>
      <c r="D189" s="36">
        <v>1863.1666666666667</v>
      </c>
      <c r="E189" s="36">
        <v>1851.3333333333335</v>
      </c>
      <c r="F189" s="36">
        <v>1843.1666666666667</v>
      </c>
      <c r="G189" s="36">
        <v>1831.3333333333335</v>
      </c>
      <c r="H189" s="36">
        <v>1871.3333333333335</v>
      </c>
      <c r="I189" s="36">
        <v>1883.166666666667</v>
      </c>
      <c r="J189" s="36">
        <v>1891.3333333333335</v>
      </c>
      <c r="K189" s="31">
        <v>1875</v>
      </c>
      <c r="L189" s="31">
        <v>1855</v>
      </c>
      <c r="M189" s="31">
        <v>1.72882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4183.95</v>
      </c>
      <c r="D190" s="36">
        <v>4118.4000000000005</v>
      </c>
      <c r="E190" s="36">
        <v>4036.8500000000013</v>
      </c>
      <c r="F190" s="36">
        <v>3889.7500000000009</v>
      </c>
      <c r="G190" s="36">
        <v>3808.2000000000016</v>
      </c>
      <c r="H190" s="36">
        <v>4265.5000000000009</v>
      </c>
      <c r="I190" s="36">
        <v>4347.05</v>
      </c>
      <c r="J190" s="36">
        <v>4494.1500000000005</v>
      </c>
      <c r="K190" s="31">
        <v>4199.95</v>
      </c>
      <c r="L190" s="31">
        <v>3971.3</v>
      </c>
      <c r="M190" s="31">
        <v>135.09164000000001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1152.25</v>
      </c>
      <c r="D191" s="36">
        <v>1145.4333333333334</v>
      </c>
      <c r="E191" s="36">
        <v>1136.8666666666668</v>
      </c>
      <c r="F191" s="36">
        <v>1121.4833333333333</v>
      </c>
      <c r="G191" s="36">
        <v>1112.9166666666667</v>
      </c>
      <c r="H191" s="36">
        <v>1160.8166666666668</v>
      </c>
      <c r="I191" s="36">
        <v>1169.3833333333334</v>
      </c>
      <c r="J191" s="36">
        <v>1184.7666666666669</v>
      </c>
      <c r="K191" s="31">
        <v>1154</v>
      </c>
      <c r="L191" s="31">
        <v>1130.05</v>
      </c>
      <c r="M191" s="31">
        <v>10.927490000000001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7065.55</v>
      </c>
      <c r="D192" s="36">
        <v>7050.0999999999995</v>
      </c>
      <c r="E192" s="36">
        <v>6965.4999999999991</v>
      </c>
      <c r="F192" s="36">
        <v>6865.45</v>
      </c>
      <c r="G192" s="36">
        <v>6780.8499999999995</v>
      </c>
      <c r="H192" s="36">
        <v>7150.1499999999987</v>
      </c>
      <c r="I192" s="36">
        <v>7234.7499999999991</v>
      </c>
      <c r="J192" s="36">
        <v>7334.7999999999984</v>
      </c>
      <c r="K192" s="31">
        <v>7134.7</v>
      </c>
      <c r="L192" s="31">
        <v>6950.05</v>
      </c>
      <c r="M192" s="31">
        <v>2.7100599999999999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693.95</v>
      </c>
      <c r="D193" s="36">
        <v>693.33333333333337</v>
      </c>
      <c r="E193" s="36">
        <v>689.66666666666674</v>
      </c>
      <c r="F193" s="36">
        <v>685.38333333333333</v>
      </c>
      <c r="G193" s="36">
        <v>681.7166666666667</v>
      </c>
      <c r="H193" s="36">
        <v>697.61666666666679</v>
      </c>
      <c r="I193" s="36">
        <v>701.28333333333353</v>
      </c>
      <c r="J193" s="36">
        <v>705.56666666666683</v>
      </c>
      <c r="K193" s="31">
        <v>697</v>
      </c>
      <c r="L193" s="31">
        <v>689.05</v>
      </c>
      <c r="M193" s="31">
        <v>9.7206799999999998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1016.75</v>
      </c>
      <c r="D194" s="36">
        <v>1019.2166666666667</v>
      </c>
      <c r="E194" s="36">
        <v>1012.5333333333333</v>
      </c>
      <c r="F194" s="36">
        <v>1008.3166666666666</v>
      </c>
      <c r="G194" s="36">
        <v>1001.6333333333332</v>
      </c>
      <c r="H194" s="36">
        <v>1023.4333333333334</v>
      </c>
      <c r="I194" s="36">
        <v>1030.1166666666668</v>
      </c>
      <c r="J194" s="36">
        <v>1034.3333333333335</v>
      </c>
      <c r="K194" s="31">
        <v>1025.9000000000001</v>
      </c>
      <c r="L194" s="31">
        <v>1015</v>
      </c>
      <c r="M194" s="31">
        <v>73.396439999999998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434.05</v>
      </c>
      <c r="D195" s="36">
        <v>436.18333333333339</v>
      </c>
      <c r="E195" s="36">
        <v>430.21666666666681</v>
      </c>
      <c r="F195" s="36">
        <v>426.38333333333344</v>
      </c>
      <c r="G195" s="36">
        <v>420.41666666666686</v>
      </c>
      <c r="H195" s="36">
        <v>440.01666666666677</v>
      </c>
      <c r="I195" s="36">
        <v>445.98333333333335</v>
      </c>
      <c r="J195" s="36">
        <v>449.81666666666672</v>
      </c>
      <c r="K195" s="31">
        <v>442.15</v>
      </c>
      <c r="L195" s="31">
        <v>432.35</v>
      </c>
      <c r="M195" s="31">
        <v>68.262889999999999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168.69</v>
      </c>
      <c r="D196" s="36">
        <v>169.03</v>
      </c>
      <c r="E196" s="36">
        <v>167.67000000000002</v>
      </c>
      <c r="F196" s="36">
        <v>166.65</v>
      </c>
      <c r="G196" s="36">
        <v>165.29000000000002</v>
      </c>
      <c r="H196" s="36">
        <v>170.05</v>
      </c>
      <c r="I196" s="36">
        <v>171.40999999999997</v>
      </c>
      <c r="J196" s="36">
        <v>172.43</v>
      </c>
      <c r="K196" s="31">
        <v>170.39</v>
      </c>
      <c r="L196" s="31">
        <v>168.01</v>
      </c>
      <c r="M196" s="31">
        <v>333.11401999999998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1505.05</v>
      </c>
      <c r="D197" s="36">
        <v>1492.6333333333332</v>
      </c>
      <c r="E197" s="36">
        <v>1473.4666666666665</v>
      </c>
      <c r="F197" s="36">
        <v>1441.8833333333332</v>
      </c>
      <c r="G197" s="36">
        <v>1422.7166666666665</v>
      </c>
      <c r="H197" s="36">
        <v>1524.2166666666665</v>
      </c>
      <c r="I197" s="36">
        <v>1543.3833333333334</v>
      </c>
      <c r="J197" s="36">
        <v>1574.9666666666665</v>
      </c>
      <c r="K197" s="31">
        <v>1511.8</v>
      </c>
      <c r="L197" s="31">
        <v>1461.05</v>
      </c>
      <c r="M197" s="31">
        <v>43.721559999999997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793.9</v>
      </c>
      <c r="D198" s="36">
        <v>795.91666666666663</v>
      </c>
      <c r="E198" s="36">
        <v>782.83333333333326</v>
      </c>
      <c r="F198" s="36">
        <v>771.76666666666665</v>
      </c>
      <c r="G198" s="36">
        <v>758.68333333333328</v>
      </c>
      <c r="H198" s="36">
        <v>806.98333333333323</v>
      </c>
      <c r="I198" s="36">
        <v>820.06666666666649</v>
      </c>
      <c r="J198" s="36">
        <v>831.13333333333321</v>
      </c>
      <c r="K198" s="31">
        <v>809</v>
      </c>
      <c r="L198" s="31">
        <v>784.85</v>
      </c>
      <c r="M198" s="31">
        <v>12.016120000000001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3229.85</v>
      </c>
      <c r="D199" s="36">
        <v>3239.6333333333337</v>
      </c>
      <c r="E199" s="36">
        <v>3210.2666666666673</v>
      </c>
      <c r="F199" s="36">
        <v>3190.6833333333338</v>
      </c>
      <c r="G199" s="36">
        <v>3161.3166666666675</v>
      </c>
      <c r="H199" s="36">
        <v>3259.2166666666672</v>
      </c>
      <c r="I199" s="36">
        <v>3288.583333333333</v>
      </c>
      <c r="J199" s="36">
        <v>3308.166666666667</v>
      </c>
      <c r="K199" s="31">
        <v>3269</v>
      </c>
      <c r="L199" s="31">
        <v>3220.05</v>
      </c>
      <c r="M199" s="31">
        <v>14.96692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2948.45</v>
      </c>
      <c r="D200" s="36">
        <v>2953.8333333333335</v>
      </c>
      <c r="E200" s="36">
        <v>2923.666666666667</v>
      </c>
      <c r="F200" s="36">
        <v>2898.8833333333337</v>
      </c>
      <c r="G200" s="36">
        <v>2868.7166666666672</v>
      </c>
      <c r="H200" s="36">
        <v>2978.6166666666668</v>
      </c>
      <c r="I200" s="36">
        <v>3008.7833333333338</v>
      </c>
      <c r="J200" s="36">
        <v>3033.5666666666666</v>
      </c>
      <c r="K200" s="31">
        <v>2984</v>
      </c>
      <c r="L200" s="31">
        <v>2929.05</v>
      </c>
      <c r="M200" s="31">
        <v>1.2495700000000001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1510.05</v>
      </c>
      <c r="D201" s="36">
        <v>1515.0666666666668</v>
      </c>
      <c r="E201" s="36">
        <v>1495.1333333333337</v>
      </c>
      <c r="F201" s="36">
        <v>1480.2166666666669</v>
      </c>
      <c r="G201" s="36">
        <v>1460.2833333333338</v>
      </c>
      <c r="H201" s="36">
        <v>1529.9833333333336</v>
      </c>
      <c r="I201" s="36">
        <v>1549.9166666666665</v>
      </c>
      <c r="J201" s="36">
        <v>1564.8333333333335</v>
      </c>
      <c r="K201" s="31">
        <v>1535</v>
      </c>
      <c r="L201" s="31">
        <v>1500.15</v>
      </c>
      <c r="M201" s="31">
        <v>1.40951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5651.25</v>
      </c>
      <c r="D202" s="36">
        <v>5652.7833333333328</v>
      </c>
      <c r="E202" s="36">
        <v>5609.5666666666657</v>
      </c>
      <c r="F202" s="36">
        <v>5567.8833333333332</v>
      </c>
      <c r="G202" s="36">
        <v>5524.6666666666661</v>
      </c>
      <c r="H202" s="36">
        <v>5694.4666666666653</v>
      </c>
      <c r="I202" s="36">
        <v>5737.6833333333325</v>
      </c>
      <c r="J202" s="36">
        <v>5779.366666666665</v>
      </c>
      <c r="K202" s="31">
        <v>5696</v>
      </c>
      <c r="L202" s="31">
        <v>5611.1</v>
      </c>
      <c r="M202" s="31">
        <v>4.7668200000000001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4153.7</v>
      </c>
      <c r="D203" s="36">
        <v>4177.0166666666664</v>
      </c>
      <c r="E203" s="36">
        <v>4086.6833333333325</v>
      </c>
      <c r="F203" s="36">
        <v>4019.6666666666661</v>
      </c>
      <c r="G203" s="36">
        <v>3929.3333333333321</v>
      </c>
      <c r="H203" s="36">
        <v>4244.0333333333328</v>
      </c>
      <c r="I203" s="36">
        <v>4334.3666666666668</v>
      </c>
      <c r="J203" s="36">
        <v>4401.3833333333332</v>
      </c>
      <c r="K203" s="31">
        <v>4267.3500000000004</v>
      </c>
      <c r="L203" s="31">
        <v>4110</v>
      </c>
      <c r="M203" s="31">
        <v>2.9848499999999998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563.65</v>
      </c>
      <c r="D204" s="36">
        <v>564.23333333333323</v>
      </c>
      <c r="E204" s="36">
        <v>557.51666666666642</v>
      </c>
      <c r="F204" s="36">
        <v>551.38333333333321</v>
      </c>
      <c r="G204" s="36">
        <v>544.6666666666664</v>
      </c>
      <c r="H204" s="36">
        <v>570.36666666666645</v>
      </c>
      <c r="I204" s="36">
        <v>577.08333333333337</v>
      </c>
      <c r="J204" s="36">
        <v>583.21666666666647</v>
      </c>
      <c r="K204" s="31">
        <v>570.95000000000005</v>
      </c>
      <c r="L204" s="31">
        <v>558.1</v>
      </c>
      <c r="M204" s="31">
        <v>37.415320000000001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11602.3</v>
      </c>
      <c r="D205" s="36">
        <v>11584.116666666667</v>
      </c>
      <c r="E205" s="36">
        <v>11488.233333333334</v>
      </c>
      <c r="F205" s="36">
        <v>11374.166666666666</v>
      </c>
      <c r="G205" s="36">
        <v>11278.283333333333</v>
      </c>
      <c r="H205" s="36">
        <v>11698.183333333334</v>
      </c>
      <c r="I205" s="36">
        <v>11794.066666666669</v>
      </c>
      <c r="J205" s="36">
        <v>11908.133333333335</v>
      </c>
      <c r="K205" s="31">
        <v>11680</v>
      </c>
      <c r="L205" s="31">
        <v>11470.05</v>
      </c>
      <c r="M205" s="31">
        <v>3.6627399999999999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136.11000000000001</v>
      </c>
      <c r="D206" s="36">
        <v>136.98666666666668</v>
      </c>
      <c r="E206" s="36">
        <v>134.92333333333335</v>
      </c>
      <c r="F206" s="36">
        <v>133.73666666666668</v>
      </c>
      <c r="G206" s="36">
        <v>131.67333333333335</v>
      </c>
      <c r="H206" s="36">
        <v>138.17333333333335</v>
      </c>
      <c r="I206" s="36">
        <v>140.23666666666668</v>
      </c>
      <c r="J206" s="36">
        <v>141.42333333333335</v>
      </c>
      <c r="K206" s="31">
        <v>139.05000000000001</v>
      </c>
      <c r="L206" s="31">
        <v>135.80000000000001</v>
      </c>
      <c r="M206" s="31">
        <v>95.430980000000005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2065.1</v>
      </c>
      <c r="D207" s="36">
        <v>2070.2333333333331</v>
      </c>
      <c r="E207" s="36">
        <v>2052.9166666666661</v>
      </c>
      <c r="F207" s="36">
        <v>2040.7333333333331</v>
      </c>
      <c r="G207" s="36">
        <v>2023.4166666666661</v>
      </c>
      <c r="H207" s="36">
        <v>2082.4166666666661</v>
      </c>
      <c r="I207" s="36">
        <v>2099.7333333333327</v>
      </c>
      <c r="J207" s="36">
        <v>2111.9166666666661</v>
      </c>
      <c r="K207" s="31">
        <v>2087.5500000000002</v>
      </c>
      <c r="L207" s="31">
        <v>2058.0500000000002</v>
      </c>
      <c r="M207" s="31">
        <v>0.72202999999999995</v>
      </c>
      <c r="N207" s="1"/>
      <c r="O207" s="1"/>
    </row>
    <row r="208" spans="1:15" ht="12.75" customHeight="1">
      <c r="A208" s="51">
        <v>203</v>
      </c>
      <c r="B208" s="53" t="s">
        <v>891</v>
      </c>
      <c r="C208" s="31">
        <v>1289.6500000000001</v>
      </c>
      <c r="D208" s="36">
        <v>1285.1833333333334</v>
      </c>
      <c r="E208" s="36">
        <v>1277.6666666666667</v>
      </c>
      <c r="F208" s="36">
        <v>1265.6833333333334</v>
      </c>
      <c r="G208" s="36">
        <v>1258.1666666666667</v>
      </c>
      <c r="H208" s="36">
        <v>1297.1666666666667</v>
      </c>
      <c r="I208" s="36">
        <v>1304.6833333333332</v>
      </c>
      <c r="J208" s="36">
        <v>1316.6666666666667</v>
      </c>
      <c r="K208" s="31">
        <v>1292.7</v>
      </c>
      <c r="L208" s="31">
        <v>1273.2</v>
      </c>
      <c r="M208" s="31">
        <v>7.0381900000000002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1584.5</v>
      </c>
      <c r="D209" s="36">
        <v>1583.6666666666667</v>
      </c>
      <c r="E209" s="36">
        <v>1565.9833333333336</v>
      </c>
      <c r="F209" s="36">
        <v>1547.4666666666669</v>
      </c>
      <c r="G209" s="36">
        <v>1529.7833333333338</v>
      </c>
      <c r="H209" s="36">
        <v>1602.1833333333334</v>
      </c>
      <c r="I209" s="36">
        <v>1619.8666666666663</v>
      </c>
      <c r="J209" s="36">
        <v>1638.3833333333332</v>
      </c>
      <c r="K209" s="31">
        <v>1601.35</v>
      </c>
      <c r="L209" s="31">
        <v>1565.15</v>
      </c>
      <c r="M209" s="31">
        <v>14.45909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449.7</v>
      </c>
      <c r="D210" s="36">
        <v>449.73333333333329</v>
      </c>
      <c r="E210" s="36">
        <v>445.06666666666661</v>
      </c>
      <c r="F210" s="36">
        <v>440.43333333333334</v>
      </c>
      <c r="G210" s="36">
        <v>435.76666666666665</v>
      </c>
      <c r="H210" s="36">
        <v>454.36666666666656</v>
      </c>
      <c r="I210" s="36">
        <v>459.03333333333319</v>
      </c>
      <c r="J210" s="36">
        <v>463.66666666666652</v>
      </c>
      <c r="K210" s="31">
        <v>454.4</v>
      </c>
      <c r="L210" s="31">
        <v>445.1</v>
      </c>
      <c r="M210" s="31">
        <v>110.38603000000001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16.09</v>
      </c>
      <c r="D211" s="36">
        <v>16.306666666666668</v>
      </c>
      <c r="E211" s="36">
        <v>15.783333333333339</v>
      </c>
      <c r="F211" s="36">
        <v>15.47666666666667</v>
      </c>
      <c r="G211" s="36">
        <v>14.95333333333334</v>
      </c>
      <c r="H211" s="36">
        <v>16.613333333333337</v>
      </c>
      <c r="I211" s="36">
        <v>17.13666666666667</v>
      </c>
      <c r="J211" s="36">
        <v>17.443333333333335</v>
      </c>
      <c r="K211" s="31">
        <v>16.829999999999998</v>
      </c>
      <c r="L211" s="31">
        <v>16</v>
      </c>
      <c r="M211" s="31">
        <v>6307.4312600000003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1520</v>
      </c>
      <c r="D212" s="36">
        <v>1517.2166666666665</v>
      </c>
      <c r="E212" s="36">
        <v>1505.9333333333329</v>
      </c>
      <c r="F212" s="36">
        <v>1491.8666666666666</v>
      </c>
      <c r="G212" s="36">
        <v>1480.583333333333</v>
      </c>
      <c r="H212" s="36">
        <v>1531.2833333333328</v>
      </c>
      <c r="I212" s="36">
        <v>1542.5666666666662</v>
      </c>
      <c r="J212" s="36">
        <v>1556.6333333333328</v>
      </c>
      <c r="K212" s="31">
        <v>1528.5</v>
      </c>
      <c r="L212" s="31">
        <v>1503.15</v>
      </c>
      <c r="M212" s="31">
        <v>14.01984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560.15</v>
      </c>
      <c r="D213" s="36">
        <v>555.49999999999989</v>
      </c>
      <c r="E213" s="36">
        <v>546.19999999999982</v>
      </c>
      <c r="F213" s="36">
        <v>532.24999999999989</v>
      </c>
      <c r="G213" s="36">
        <v>522.94999999999982</v>
      </c>
      <c r="H213" s="36">
        <v>569.44999999999982</v>
      </c>
      <c r="I213" s="36">
        <v>578.74999999999977</v>
      </c>
      <c r="J213" s="36">
        <v>592.69999999999982</v>
      </c>
      <c r="K213" s="31">
        <v>564.79999999999995</v>
      </c>
      <c r="L213" s="31">
        <v>541.54999999999995</v>
      </c>
      <c r="M213" s="31">
        <v>270.93020999999999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25.6</v>
      </c>
      <c r="D214" s="36">
        <v>25.8</v>
      </c>
      <c r="E214" s="36">
        <v>25.360000000000003</v>
      </c>
      <c r="F214" s="36">
        <v>25.12</v>
      </c>
      <c r="G214" s="36">
        <v>24.680000000000003</v>
      </c>
      <c r="H214" s="36">
        <v>26.040000000000003</v>
      </c>
      <c r="I214" s="36">
        <v>26.48</v>
      </c>
      <c r="J214" s="36">
        <v>26.720000000000002</v>
      </c>
      <c r="K214" s="31">
        <v>26.24</v>
      </c>
      <c r="L214" s="31">
        <v>25.56</v>
      </c>
      <c r="M214" s="31">
        <v>2248.7131300000001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155.5</v>
      </c>
      <c r="D215" s="36">
        <v>154.46333333333334</v>
      </c>
      <c r="E215" s="36">
        <v>149.53666666666669</v>
      </c>
      <c r="F215" s="36">
        <v>143.57333333333335</v>
      </c>
      <c r="G215" s="36">
        <v>138.6466666666667</v>
      </c>
      <c r="H215" s="36">
        <v>160.42666666666668</v>
      </c>
      <c r="I215" s="36">
        <v>165.35333333333335</v>
      </c>
      <c r="J215" s="36">
        <v>171.31666666666666</v>
      </c>
      <c r="K215" s="31">
        <v>159.38999999999999</v>
      </c>
      <c r="L215" s="31">
        <v>148.5</v>
      </c>
      <c r="M215" s="31">
        <v>453.56137999999999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222.47</v>
      </c>
      <c r="D216" s="36">
        <v>220.92333333333332</v>
      </c>
      <c r="E216" s="36">
        <v>218.59666666666664</v>
      </c>
      <c r="F216" s="36">
        <v>214.72333333333333</v>
      </c>
      <c r="G216" s="36">
        <v>212.39666666666665</v>
      </c>
      <c r="H216" s="36">
        <v>224.79666666666662</v>
      </c>
      <c r="I216" s="36">
        <v>227.12333333333328</v>
      </c>
      <c r="J216" s="36">
        <v>230.99666666666661</v>
      </c>
      <c r="K216" s="31">
        <v>223.25</v>
      </c>
      <c r="L216" s="31">
        <v>217.05</v>
      </c>
      <c r="M216" s="31">
        <v>455.80867999999998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1175.1500000000001</v>
      </c>
      <c r="D217" s="36">
        <v>1174.1666666666667</v>
      </c>
      <c r="E217" s="36">
        <v>1164.3833333333334</v>
      </c>
      <c r="F217" s="36">
        <v>1153.6166666666668</v>
      </c>
      <c r="G217" s="36">
        <v>1143.8333333333335</v>
      </c>
      <c r="H217" s="36">
        <v>1184.9333333333334</v>
      </c>
      <c r="I217" s="36">
        <v>1194.7166666666667</v>
      </c>
      <c r="J217" s="36">
        <v>1205.4833333333333</v>
      </c>
      <c r="K217" s="31">
        <v>1183.95</v>
      </c>
      <c r="L217" s="31">
        <v>1163.4000000000001</v>
      </c>
      <c r="M217" s="31">
        <v>22.062629999999999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1"/>
      <c r="B1" s="36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45488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5" t="s">
        <v>16</v>
      </c>
      <c r="B9" s="357" t="s">
        <v>18</v>
      </c>
      <c r="C9" s="360" t="s">
        <v>20</v>
      </c>
      <c r="D9" s="360" t="s">
        <v>21</v>
      </c>
      <c r="E9" s="352" t="s">
        <v>22</v>
      </c>
      <c r="F9" s="353"/>
      <c r="G9" s="354"/>
      <c r="H9" s="352" t="s">
        <v>23</v>
      </c>
      <c r="I9" s="353"/>
      <c r="J9" s="354"/>
      <c r="K9" s="26"/>
      <c r="L9" s="27"/>
      <c r="M9" s="48"/>
      <c r="N9" s="1"/>
      <c r="O9" s="1"/>
    </row>
    <row r="10" spans="1:15" ht="42.75" customHeight="1">
      <c r="A10" s="356"/>
      <c r="B10" s="359"/>
      <c r="C10" s="359"/>
      <c r="D10" s="35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936.55</v>
      </c>
      <c r="D11" s="36">
        <v>945.09999999999991</v>
      </c>
      <c r="E11" s="36">
        <v>920.54999999999984</v>
      </c>
      <c r="F11" s="36">
        <v>904.55</v>
      </c>
      <c r="G11" s="36">
        <v>879.99999999999989</v>
      </c>
      <c r="H11" s="36">
        <v>961.0999999999998</v>
      </c>
      <c r="I11" s="36">
        <v>985.65</v>
      </c>
      <c r="J11" s="36">
        <v>1001.6499999999997</v>
      </c>
      <c r="K11" s="31">
        <v>969.65</v>
      </c>
      <c r="L11" s="31">
        <v>929.1</v>
      </c>
      <c r="M11" s="31">
        <v>4.9048600000000002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38646</v>
      </c>
      <c r="D12" s="36">
        <v>38889.516666666663</v>
      </c>
      <c r="E12" s="36">
        <v>37994.383333333324</v>
      </c>
      <c r="F12" s="36">
        <v>37342.766666666663</v>
      </c>
      <c r="G12" s="36">
        <v>36447.633333333324</v>
      </c>
      <c r="H12" s="36">
        <v>39541.133333333324</v>
      </c>
      <c r="I12" s="36">
        <v>40436.266666666656</v>
      </c>
      <c r="J12" s="36">
        <v>41087.883333333324</v>
      </c>
      <c r="K12" s="31">
        <v>39784.65</v>
      </c>
      <c r="L12" s="31">
        <v>38237.9</v>
      </c>
      <c r="M12" s="31">
        <v>2.3740000000000001E-2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8209.25</v>
      </c>
      <c r="D13" s="36">
        <v>8300.0833333333339</v>
      </c>
      <c r="E13" s="36">
        <v>8100.1666666666679</v>
      </c>
      <c r="F13" s="36">
        <v>7991.0833333333339</v>
      </c>
      <c r="G13" s="36">
        <v>7791.1666666666679</v>
      </c>
      <c r="H13" s="36">
        <v>8409.1666666666679</v>
      </c>
      <c r="I13" s="36">
        <v>8609.0833333333358</v>
      </c>
      <c r="J13" s="36">
        <v>8718.1666666666679</v>
      </c>
      <c r="K13" s="31">
        <v>8500</v>
      </c>
      <c r="L13" s="31">
        <v>8191</v>
      </c>
      <c r="M13" s="31">
        <v>4.0619300000000003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2686.15</v>
      </c>
      <c r="D14" s="36">
        <v>2687.0333333333333</v>
      </c>
      <c r="E14" s="36">
        <v>2661.8166666666666</v>
      </c>
      <c r="F14" s="36">
        <v>2637.4833333333331</v>
      </c>
      <c r="G14" s="36">
        <v>2612.2666666666664</v>
      </c>
      <c r="H14" s="36">
        <v>2711.3666666666668</v>
      </c>
      <c r="I14" s="36">
        <v>2736.583333333333</v>
      </c>
      <c r="J14" s="36">
        <v>2760.916666666667</v>
      </c>
      <c r="K14" s="31">
        <v>2712.25</v>
      </c>
      <c r="L14" s="31">
        <v>2662.7</v>
      </c>
      <c r="M14" s="31">
        <v>2.85276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4251</v>
      </c>
      <c r="D15" s="36">
        <v>4276.3666666666668</v>
      </c>
      <c r="E15" s="36">
        <v>4211.7833333333338</v>
      </c>
      <c r="F15" s="36">
        <v>4172.5666666666666</v>
      </c>
      <c r="G15" s="36">
        <v>4107.9833333333336</v>
      </c>
      <c r="H15" s="36">
        <v>4315.5833333333339</v>
      </c>
      <c r="I15" s="36">
        <v>4380.1666666666661</v>
      </c>
      <c r="J15" s="36">
        <v>4419.3833333333341</v>
      </c>
      <c r="K15" s="31">
        <v>4340.95</v>
      </c>
      <c r="L15" s="31">
        <v>4237.1499999999996</v>
      </c>
      <c r="M15" s="31">
        <v>0.44463000000000003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1541.2</v>
      </c>
      <c r="D16" s="36">
        <v>1546.3</v>
      </c>
      <c r="E16" s="36">
        <v>1523.8999999999999</v>
      </c>
      <c r="F16" s="36">
        <v>1506.6</v>
      </c>
      <c r="G16" s="36">
        <v>1484.1999999999998</v>
      </c>
      <c r="H16" s="36">
        <v>1563.6</v>
      </c>
      <c r="I16" s="36">
        <v>1586</v>
      </c>
      <c r="J16" s="36">
        <v>1603.3</v>
      </c>
      <c r="K16" s="31">
        <v>1568.7</v>
      </c>
      <c r="L16" s="31">
        <v>1529</v>
      </c>
      <c r="M16" s="31">
        <v>5.3915600000000001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643.79999999999995</v>
      </c>
      <c r="D17" s="36">
        <v>641.91666666666663</v>
      </c>
      <c r="E17" s="36">
        <v>634.93333333333328</v>
      </c>
      <c r="F17" s="36">
        <v>626.06666666666661</v>
      </c>
      <c r="G17" s="36">
        <v>619.08333333333326</v>
      </c>
      <c r="H17" s="36">
        <v>650.7833333333333</v>
      </c>
      <c r="I17" s="36">
        <v>657.76666666666665</v>
      </c>
      <c r="J17" s="36">
        <v>666.63333333333333</v>
      </c>
      <c r="K17" s="31">
        <v>648.9</v>
      </c>
      <c r="L17" s="31">
        <v>633.04999999999995</v>
      </c>
      <c r="M17" s="31">
        <v>20.443020000000001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706.1</v>
      </c>
      <c r="D18" s="36">
        <v>705.9666666666667</v>
      </c>
      <c r="E18" s="36">
        <v>700.78333333333342</v>
      </c>
      <c r="F18" s="36">
        <v>695.4666666666667</v>
      </c>
      <c r="G18" s="36">
        <v>690.28333333333342</v>
      </c>
      <c r="H18" s="36">
        <v>711.28333333333342</v>
      </c>
      <c r="I18" s="36">
        <v>716.46666666666681</v>
      </c>
      <c r="J18" s="36">
        <v>721.78333333333342</v>
      </c>
      <c r="K18" s="31">
        <v>711.15</v>
      </c>
      <c r="L18" s="31">
        <v>700.65</v>
      </c>
      <c r="M18" s="31">
        <v>5.93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1778</v>
      </c>
      <c r="D19" s="36">
        <v>1785.1833333333334</v>
      </c>
      <c r="E19" s="36">
        <v>1762.8666666666668</v>
      </c>
      <c r="F19" s="36">
        <v>1747.7333333333333</v>
      </c>
      <c r="G19" s="36">
        <v>1725.4166666666667</v>
      </c>
      <c r="H19" s="36">
        <v>1800.3166666666668</v>
      </c>
      <c r="I19" s="36">
        <v>1822.6333333333334</v>
      </c>
      <c r="J19" s="36">
        <v>1837.7666666666669</v>
      </c>
      <c r="K19" s="31">
        <v>1807.5</v>
      </c>
      <c r="L19" s="31">
        <v>1770.05</v>
      </c>
      <c r="M19" s="31">
        <v>1.2806599999999999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27472.7</v>
      </c>
      <c r="D20" s="36">
        <v>27571.666666666668</v>
      </c>
      <c r="E20" s="36">
        <v>27243.533333333336</v>
      </c>
      <c r="F20" s="36">
        <v>27014.366666666669</v>
      </c>
      <c r="G20" s="36">
        <v>26686.233333333337</v>
      </c>
      <c r="H20" s="36">
        <v>27800.833333333336</v>
      </c>
      <c r="I20" s="36">
        <v>28128.966666666667</v>
      </c>
      <c r="J20" s="36">
        <v>28358.133333333335</v>
      </c>
      <c r="K20" s="31">
        <v>27899.8</v>
      </c>
      <c r="L20" s="31">
        <v>27342.5</v>
      </c>
      <c r="M20" s="31">
        <v>0.40051999999999999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1405.1</v>
      </c>
      <c r="D21" s="36">
        <v>1408.9166666666667</v>
      </c>
      <c r="E21" s="36">
        <v>1393.1833333333334</v>
      </c>
      <c r="F21" s="36">
        <v>1381.2666666666667</v>
      </c>
      <c r="G21" s="36">
        <v>1365.5333333333333</v>
      </c>
      <c r="H21" s="36">
        <v>1420.8333333333335</v>
      </c>
      <c r="I21" s="36">
        <v>1436.5666666666666</v>
      </c>
      <c r="J21" s="36">
        <v>1448.4833333333336</v>
      </c>
      <c r="K21" s="31">
        <v>1424.65</v>
      </c>
      <c r="L21" s="31">
        <v>1397</v>
      </c>
      <c r="M21" s="31">
        <v>3.9857900000000002</v>
      </c>
      <c r="N21" s="1"/>
      <c r="O21" s="1"/>
    </row>
    <row r="22" spans="1:15" ht="12" customHeight="1">
      <c r="A22" s="33">
        <v>12</v>
      </c>
      <c r="B22" s="53" t="s">
        <v>825</v>
      </c>
      <c r="C22" s="31">
        <v>1004.8</v>
      </c>
      <c r="D22" s="36">
        <v>1005.1333333333333</v>
      </c>
      <c r="E22" s="36">
        <v>999.66666666666663</v>
      </c>
      <c r="F22" s="36">
        <v>994.5333333333333</v>
      </c>
      <c r="G22" s="36">
        <v>989.06666666666661</v>
      </c>
      <c r="H22" s="36">
        <v>1010.2666666666667</v>
      </c>
      <c r="I22" s="36">
        <v>1015.7333333333333</v>
      </c>
      <c r="J22" s="36">
        <v>1020.8666666666667</v>
      </c>
      <c r="K22" s="31">
        <v>1010.6</v>
      </c>
      <c r="L22" s="31">
        <v>1000</v>
      </c>
      <c r="M22" s="31">
        <v>4.7840800000000003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3065.45</v>
      </c>
      <c r="D23" s="36">
        <v>3074.2000000000003</v>
      </c>
      <c r="E23" s="36">
        <v>3049.6000000000004</v>
      </c>
      <c r="F23" s="36">
        <v>3033.75</v>
      </c>
      <c r="G23" s="36">
        <v>3009.15</v>
      </c>
      <c r="H23" s="36">
        <v>3090.0500000000006</v>
      </c>
      <c r="I23" s="36">
        <v>3114.65</v>
      </c>
      <c r="J23" s="36">
        <v>3130.5000000000009</v>
      </c>
      <c r="K23" s="31">
        <v>3098.8</v>
      </c>
      <c r="L23" s="31">
        <v>3058.35</v>
      </c>
      <c r="M23" s="31">
        <v>7.5603600000000002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1735.25</v>
      </c>
      <c r="D24" s="36">
        <v>1740.3333333333333</v>
      </c>
      <c r="E24" s="36">
        <v>1723.9166666666665</v>
      </c>
      <c r="F24" s="36">
        <v>1712.5833333333333</v>
      </c>
      <c r="G24" s="36">
        <v>1696.1666666666665</v>
      </c>
      <c r="H24" s="36">
        <v>1751.6666666666665</v>
      </c>
      <c r="I24" s="36">
        <v>1768.083333333333</v>
      </c>
      <c r="J24" s="36">
        <v>1779.4166666666665</v>
      </c>
      <c r="K24" s="31">
        <v>1756.75</v>
      </c>
      <c r="L24" s="31">
        <v>1729</v>
      </c>
      <c r="M24" s="31">
        <v>3.6549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1486.7</v>
      </c>
      <c r="D25" s="36">
        <v>1488.2833333333335</v>
      </c>
      <c r="E25" s="36">
        <v>1479.5666666666671</v>
      </c>
      <c r="F25" s="36">
        <v>1472.4333333333336</v>
      </c>
      <c r="G25" s="36">
        <v>1463.7166666666672</v>
      </c>
      <c r="H25" s="36">
        <v>1495.416666666667</v>
      </c>
      <c r="I25" s="36">
        <v>1504.1333333333337</v>
      </c>
      <c r="J25" s="36">
        <v>1511.2666666666669</v>
      </c>
      <c r="K25" s="31">
        <v>1497</v>
      </c>
      <c r="L25" s="31">
        <v>1481.15</v>
      </c>
      <c r="M25" s="31">
        <v>20.189350000000001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709.95</v>
      </c>
      <c r="D26" s="36">
        <v>714.6</v>
      </c>
      <c r="E26" s="36">
        <v>703.35</v>
      </c>
      <c r="F26" s="36">
        <v>696.75</v>
      </c>
      <c r="G26" s="36">
        <v>685.5</v>
      </c>
      <c r="H26" s="36">
        <v>721.2</v>
      </c>
      <c r="I26" s="36">
        <v>732.45</v>
      </c>
      <c r="J26" s="36">
        <v>739.05000000000007</v>
      </c>
      <c r="K26" s="31">
        <v>725.85</v>
      </c>
      <c r="L26" s="31">
        <v>708</v>
      </c>
      <c r="M26" s="31">
        <v>21.67137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893.2</v>
      </c>
      <c r="D27" s="36">
        <v>894.81666666666661</v>
      </c>
      <c r="E27" s="36">
        <v>887.58333333333326</v>
      </c>
      <c r="F27" s="36">
        <v>881.9666666666667</v>
      </c>
      <c r="G27" s="36">
        <v>874.73333333333335</v>
      </c>
      <c r="H27" s="36">
        <v>900.43333333333317</v>
      </c>
      <c r="I27" s="36">
        <v>907.66666666666652</v>
      </c>
      <c r="J27" s="36">
        <v>913.28333333333308</v>
      </c>
      <c r="K27" s="31">
        <v>902.05</v>
      </c>
      <c r="L27" s="31">
        <v>889.2</v>
      </c>
      <c r="M27" s="31">
        <v>20.36664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335.75</v>
      </c>
      <c r="D28" s="36">
        <v>337.58333333333331</v>
      </c>
      <c r="E28" s="36">
        <v>332.16666666666663</v>
      </c>
      <c r="F28" s="36">
        <v>328.58333333333331</v>
      </c>
      <c r="G28" s="36">
        <v>323.16666666666663</v>
      </c>
      <c r="H28" s="36">
        <v>341.16666666666663</v>
      </c>
      <c r="I28" s="36">
        <v>346.58333333333326</v>
      </c>
      <c r="J28" s="36">
        <v>350.16666666666663</v>
      </c>
      <c r="K28" s="31">
        <v>343</v>
      </c>
      <c r="L28" s="31">
        <v>334</v>
      </c>
      <c r="M28" s="31">
        <v>18.943940000000001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224.75</v>
      </c>
      <c r="D29" s="36">
        <v>225.92666666666665</v>
      </c>
      <c r="E29" s="36">
        <v>223.11333333333329</v>
      </c>
      <c r="F29" s="36">
        <v>221.47666666666663</v>
      </c>
      <c r="G29" s="36">
        <v>218.66333333333327</v>
      </c>
      <c r="H29" s="36">
        <v>227.5633333333333</v>
      </c>
      <c r="I29" s="36">
        <v>230.37666666666664</v>
      </c>
      <c r="J29" s="36">
        <v>232.01333333333332</v>
      </c>
      <c r="K29" s="31">
        <v>228.74</v>
      </c>
      <c r="L29" s="31">
        <v>224.29</v>
      </c>
      <c r="M29" s="31">
        <v>25.85896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323.2</v>
      </c>
      <c r="D30" s="36">
        <v>324.03333333333336</v>
      </c>
      <c r="E30" s="36">
        <v>320.26666666666671</v>
      </c>
      <c r="F30" s="36">
        <v>317.33333333333337</v>
      </c>
      <c r="G30" s="36">
        <v>313.56666666666672</v>
      </c>
      <c r="H30" s="36">
        <v>326.9666666666667</v>
      </c>
      <c r="I30" s="36">
        <v>330.73333333333335</v>
      </c>
      <c r="J30" s="36">
        <v>333.66666666666669</v>
      </c>
      <c r="K30" s="31">
        <v>327.8</v>
      </c>
      <c r="L30" s="31">
        <v>321.10000000000002</v>
      </c>
      <c r="M30" s="31">
        <v>85.805019999999999</v>
      </c>
      <c r="N30" s="1"/>
      <c r="O30" s="1"/>
    </row>
    <row r="31" spans="1:15" ht="12.75" customHeight="1">
      <c r="A31" s="33">
        <v>21</v>
      </c>
      <c r="B31" s="53" t="s">
        <v>892</v>
      </c>
      <c r="C31" s="31">
        <v>845.85</v>
      </c>
      <c r="D31" s="36">
        <v>861.01666666666677</v>
      </c>
      <c r="E31" s="36">
        <v>824.83333333333348</v>
      </c>
      <c r="F31" s="36">
        <v>803.81666666666672</v>
      </c>
      <c r="G31" s="36">
        <v>767.63333333333344</v>
      </c>
      <c r="H31" s="36">
        <v>882.03333333333353</v>
      </c>
      <c r="I31" s="36">
        <v>918.2166666666667</v>
      </c>
      <c r="J31" s="36">
        <v>939.23333333333358</v>
      </c>
      <c r="K31" s="31">
        <v>897.2</v>
      </c>
      <c r="L31" s="31">
        <v>840</v>
      </c>
      <c r="M31" s="31">
        <v>21.957070000000002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886.4</v>
      </c>
      <c r="D32" s="36">
        <v>892.1</v>
      </c>
      <c r="E32" s="36">
        <v>878.2</v>
      </c>
      <c r="F32" s="36">
        <v>870</v>
      </c>
      <c r="G32" s="36">
        <v>856.1</v>
      </c>
      <c r="H32" s="36">
        <v>900.30000000000007</v>
      </c>
      <c r="I32" s="36">
        <v>914.19999999999993</v>
      </c>
      <c r="J32" s="36">
        <v>922.40000000000009</v>
      </c>
      <c r="K32" s="31">
        <v>906</v>
      </c>
      <c r="L32" s="31">
        <v>883.9</v>
      </c>
      <c r="M32" s="31">
        <v>0.60763999999999996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1424.2</v>
      </c>
      <c r="D33" s="36">
        <v>1431</v>
      </c>
      <c r="E33" s="36">
        <v>1397.2</v>
      </c>
      <c r="F33" s="36">
        <v>1370.2</v>
      </c>
      <c r="G33" s="36">
        <v>1336.4</v>
      </c>
      <c r="H33" s="36">
        <v>1458</v>
      </c>
      <c r="I33" s="36">
        <v>1491.8000000000002</v>
      </c>
      <c r="J33" s="36">
        <v>1518.8</v>
      </c>
      <c r="K33" s="31">
        <v>1464.8</v>
      </c>
      <c r="L33" s="31">
        <v>1404</v>
      </c>
      <c r="M33" s="31">
        <v>7.7108999999999996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2201.85</v>
      </c>
      <c r="D34" s="36">
        <v>2212.7999999999997</v>
      </c>
      <c r="E34" s="36">
        <v>2185.0499999999993</v>
      </c>
      <c r="F34" s="36">
        <v>2168.2499999999995</v>
      </c>
      <c r="G34" s="36">
        <v>2140.4999999999991</v>
      </c>
      <c r="H34" s="36">
        <v>2229.5999999999995</v>
      </c>
      <c r="I34" s="36">
        <v>2257.3500000000004</v>
      </c>
      <c r="J34" s="36">
        <v>2274.1499999999996</v>
      </c>
      <c r="K34" s="31">
        <v>2240.5500000000002</v>
      </c>
      <c r="L34" s="31">
        <v>2196</v>
      </c>
      <c r="M34" s="31">
        <v>4.7069299999999998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986.55</v>
      </c>
      <c r="D35" s="36">
        <v>993.36666666666667</v>
      </c>
      <c r="E35" s="36">
        <v>974.23333333333335</v>
      </c>
      <c r="F35" s="36">
        <v>961.91666666666663</v>
      </c>
      <c r="G35" s="36">
        <v>942.7833333333333</v>
      </c>
      <c r="H35" s="36">
        <v>1005.6833333333334</v>
      </c>
      <c r="I35" s="36">
        <v>1024.8166666666668</v>
      </c>
      <c r="J35" s="36">
        <v>1037.1333333333334</v>
      </c>
      <c r="K35" s="31">
        <v>1012.5</v>
      </c>
      <c r="L35" s="31">
        <v>981.05</v>
      </c>
      <c r="M35" s="31">
        <v>1.31494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5198.75</v>
      </c>
      <c r="D36" s="36">
        <v>5210.5</v>
      </c>
      <c r="E36" s="36">
        <v>5153</v>
      </c>
      <c r="F36" s="36">
        <v>5107.25</v>
      </c>
      <c r="G36" s="36">
        <v>5049.75</v>
      </c>
      <c r="H36" s="36">
        <v>5256.25</v>
      </c>
      <c r="I36" s="36">
        <v>5313.75</v>
      </c>
      <c r="J36" s="36">
        <v>5359.5</v>
      </c>
      <c r="K36" s="31">
        <v>5268</v>
      </c>
      <c r="L36" s="31">
        <v>5164.75</v>
      </c>
      <c r="M36" s="31">
        <v>1.55236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2075.6999999999998</v>
      </c>
      <c r="D37" s="36">
        <v>2080.5166666666669</v>
      </c>
      <c r="E37" s="36">
        <v>2052.4833333333336</v>
      </c>
      <c r="F37" s="36">
        <v>2029.2666666666669</v>
      </c>
      <c r="G37" s="36">
        <v>2001.2333333333336</v>
      </c>
      <c r="H37" s="36">
        <v>2103.7333333333336</v>
      </c>
      <c r="I37" s="36">
        <v>2131.7666666666673</v>
      </c>
      <c r="J37" s="36">
        <v>2154.9833333333336</v>
      </c>
      <c r="K37" s="31">
        <v>2108.5500000000002</v>
      </c>
      <c r="L37" s="31">
        <v>2057.3000000000002</v>
      </c>
      <c r="M37" s="31">
        <v>0.41077000000000002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64.53</v>
      </c>
      <c r="D38" s="36">
        <v>64.98</v>
      </c>
      <c r="E38" s="36">
        <v>63.800000000000011</v>
      </c>
      <c r="F38" s="36">
        <v>63.070000000000007</v>
      </c>
      <c r="G38" s="36">
        <v>61.890000000000015</v>
      </c>
      <c r="H38" s="36">
        <v>65.710000000000008</v>
      </c>
      <c r="I38" s="36">
        <v>66.889999999999986</v>
      </c>
      <c r="J38" s="36">
        <v>67.62</v>
      </c>
      <c r="K38" s="31">
        <v>66.16</v>
      </c>
      <c r="L38" s="31">
        <v>64.25</v>
      </c>
      <c r="M38" s="31">
        <v>28.20112</v>
      </c>
      <c r="N38" s="1"/>
      <c r="O38" s="1"/>
    </row>
    <row r="39" spans="1:15" ht="12.75" customHeight="1">
      <c r="A39" s="33">
        <v>29</v>
      </c>
      <c r="B39" s="53" t="s">
        <v>826</v>
      </c>
      <c r="C39" s="31">
        <v>27.05</v>
      </c>
      <c r="D39" s="36">
        <v>27.179999999999996</v>
      </c>
      <c r="E39" s="36">
        <v>26.779999999999994</v>
      </c>
      <c r="F39" s="36">
        <v>26.509999999999998</v>
      </c>
      <c r="G39" s="36">
        <v>26.109999999999996</v>
      </c>
      <c r="H39" s="36">
        <v>27.449999999999992</v>
      </c>
      <c r="I39" s="36">
        <v>27.849999999999991</v>
      </c>
      <c r="J39" s="36">
        <v>28.11999999999999</v>
      </c>
      <c r="K39" s="31">
        <v>27.58</v>
      </c>
      <c r="L39" s="31">
        <v>26.91</v>
      </c>
      <c r="M39" s="31">
        <v>81.803240000000002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1615.75</v>
      </c>
      <c r="D40" s="36">
        <v>1628.2333333333333</v>
      </c>
      <c r="E40" s="36">
        <v>1597.5166666666667</v>
      </c>
      <c r="F40" s="36">
        <v>1579.2833333333333</v>
      </c>
      <c r="G40" s="36">
        <v>1548.5666666666666</v>
      </c>
      <c r="H40" s="36">
        <v>1646.4666666666667</v>
      </c>
      <c r="I40" s="36">
        <v>1677.1833333333334</v>
      </c>
      <c r="J40" s="36">
        <v>1695.4166666666667</v>
      </c>
      <c r="K40" s="31">
        <v>1658.95</v>
      </c>
      <c r="L40" s="31">
        <v>1610</v>
      </c>
      <c r="M40" s="31">
        <v>6.3878399999999997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4555.8</v>
      </c>
      <c r="D41" s="36">
        <v>4569.2166666666672</v>
      </c>
      <c r="E41" s="36">
        <v>4521.6333333333341</v>
      </c>
      <c r="F41" s="36">
        <v>4487.4666666666672</v>
      </c>
      <c r="G41" s="36">
        <v>4439.8833333333341</v>
      </c>
      <c r="H41" s="36">
        <v>4603.3833333333341</v>
      </c>
      <c r="I41" s="36">
        <v>4650.9666666666662</v>
      </c>
      <c r="J41" s="36">
        <v>4685.1333333333341</v>
      </c>
      <c r="K41" s="31">
        <v>4616.8</v>
      </c>
      <c r="L41" s="31">
        <v>4535.05</v>
      </c>
      <c r="M41" s="31">
        <v>0.54852999999999996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676.5</v>
      </c>
      <c r="D42" s="36">
        <v>677.56666666666672</v>
      </c>
      <c r="E42" s="36">
        <v>672.68333333333339</v>
      </c>
      <c r="F42" s="36">
        <v>668.86666666666667</v>
      </c>
      <c r="G42" s="36">
        <v>663.98333333333335</v>
      </c>
      <c r="H42" s="36">
        <v>681.38333333333344</v>
      </c>
      <c r="I42" s="36">
        <v>686.26666666666688</v>
      </c>
      <c r="J42" s="36">
        <v>690.08333333333348</v>
      </c>
      <c r="K42" s="31">
        <v>682.45</v>
      </c>
      <c r="L42" s="31">
        <v>673.75</v>
      </c>
      <c r="M42" s="31">
        <v>18.077439999999999</v>
      </c>
      <c r="N42" s="1"/>
      <c r="O42" s="1"/>
    </row>
    <row r="43" spans="1:15" ht="12.75" customHeight="1">
      <c r="A43" s="33">
        <v>33</v>
      </c>
      <c r="B43" s="53" t="s">
        <v>855</v>
      </c>
      <c r="C43" s="31">
        <v>3995.5</v>
      </c>
      <c r="D43" s="36">
        <v>4046.9500000000003</v>
      </c>
      <c r="E43" s="36">
        <v>3799.7000000000007</v>
      </c>
      <c r="F43" s="36">
        <v>3603.9000000000005</v>
      </c>
      <c r="G43" s="36">
        <v>3356.650000000001</v>
      </c>
      <c r="H43" s="36">
        <v>4242.75</v>
      </c>
      <c r="I43" s="36">
        <v>4490</v>
      </c>
      <c r="J43" s="36">
        <v>4685.8</v>
      </c>
      <c r="K43" s="31">
        <v>4294.2</v>
      </c>
      <c r="L43" s="31">
        <v>3851.15</v>
      </c>
      <c r="M43" s="31">
        <v>2.29332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2243.85</v>
      </c>
      <c r="D44" s="36">
        <v>2240.3833333333332</v>
      </c>
      <c r="E44" s="36">
        <v>2224.6166666666663</v>
      </c>
      <c r="F44" s="36">
        <v>2205.3833333333332</v>
      </c>
      <c r="G44" s="36">
        <v>2189.6166666666663</v>
      </c>
      <c r="H44" s="36">
        <v>2259.6166666666663</v>
      </c>
      <c r="I44" s="36">
        <v>2275.3833333333328</v>
      </c>
      <c r="J44" s="36">
        <v>2294.6166666666663</v>
      </c>
      <c r="K44" s="31">
        <v>2256.15</v>
      </c>
      <c r="L44" s="31">
        <v>2221.15</v>
      </c>
      <c r="M44" s="31">
        <v>4.0088600000000003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751.45</v>
      </c>
      <c r="D45" s="36">
        <v>749.9666666666667</v>
      </c>
      <c r="E45" s="36">
        <v>743.48333333333335</v>
      </c>
      <c r="F45" s="36">
        <v>735.51666666666665</v>
      </c>
      <c r="G45" s="36">
        <v>729.0333333333333</v>
      </c>
      <c r="H45" s="36">
        <v>757.93333333333339</v>
      </c>
      <c r="I45" s="36">
        <v>764.41666666666674</v>
      </c>
      <c r="J45" s="36">
        <v>772.38333333333344</v>
      </c>
      <c r="K45" s="31">
        <v>756.45</v>
      </c>
      <c r="L45" s="31">
        <v>742</v>
      </c>
      <c r="M45" s="31">
        <v>1.09979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8669.25</v>
      </c>
      <c r="D46" s="36">
        <v>8643.0833333333339</v>
      </c>
      <c r="E46" s="36">
        <v>8576.1666666666679</v>
      </c>
      <c r="F46" s="36">
        <v>8483.0833333333339</v>
      </c>
      <c r="G46" s="36">
        <v>8416.1666666666679</v>
      </c>
      <c r="H46" s="36">
        <v>8736.1666666666679</v>
      </c>
      <c r="I46" s="36">
        <v>8803.0833333333358</v>
      </c>
      <c r="J46" s="36">
        <v>8896.1666666666679</v>
      </c>
      <c r="K46" s="31">
        <v>8710</v>
      </c>
      <c r="L46" s="31">
        <v>8550</v>
      </c>
      <c r="M46" s="31">
        <v>0.56682999999999995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6353.9</v>
      </c>
      <c r="D47" s="36">
        <v>6364.6166666666659</v>
      </c>
      <c r="E47" s="36">
        <v>6309.2833333333319</v>
      </c>
      <c r="F47" s="36">
        <v>6264.6666666666661</v>
      </c>
      <c r="G47" s="36">
        <v>6209.3333333333321</v>
      </c>
      <c r="H47" s="36">
        <v>6409.2333333333318</v>
      </c>
      <c r="I47" s="36">
        <v>6464.5666666666657</v>
      </c>
      <c r="J47" s="36">
        <v>6509.1833333333316</v>
      </c>
      <c r="K47" s="31">
        <v>6419.95</v>
      </c>
      <c r="L47" s="31">
        <v>6320</v>
      </c>
      <c r="M47" s="31">
        <v>2.1102799999999999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518.79999999999995</v>
      </c>
      <c r="D48" s="36">
        <v>521.48333333333323</v>
      </c>
      <c r="E48" s="36">
        <v>515.31666666666649</v>
      </c>
      <c r="F48" s="36">
        <v>511.83333333333326</v>
      </c>
      <c r="G48" s="36">
        <v>505.66666666666652</v>
      </c>
      <c r="H48" s="36">
        <v>524.96666666666647</v>
      </c>
      <c r="I48" s="36">
        <v>531.13333333333321</v>
      </c>
      <c r="J48" s="36">
        <v>534.61666666666645</v>
      </c>
      <c r="K48" s="31">
        <v>527.65</v>
      </c>
      <c r="L48" s="31">
        <v>518</v>
      </c>
      <c r="M48" s="31">
        <v>11.13874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328.15</v>
      </c>
      <c r="D49" s="36">
        <v>329.2166666666667</v>
      </c>
      <c r="E49" s="36">
        <v>322.88333333333338</v>
      </c>
      <c r="F49" s="36">
        <v>317.61666666666667</v>
      </c>
      <c r="G49" s="36">
        <v>311.28333333333336</v>
      </c>
      <c r="H49" s="36">
        <v>334.48333333333341</v>
      </c>
      <c r="I49" s="36">
        <v>340.81666666666666</v>
      </c>
      <c r="J49" s="36">
        <v>346.08333333333343</v>
      </c>
      <c r="K49" s="31">
        <v>335.55</v>
      </c>
      <c r="L49" s="31">
        <v>323.95</v>
      </c>
      <c r="M49" s="31">
        <v>3.9776500000000001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712.3</v>
      </c>
      <c r="D50" s="36">
        <v>715.08333333333337</v>
      </c>
      <c r="E50" s="36">
        <v>705.2166666666667</v>
      </c>
      <c r="F50" s="36">
        <v>698.13333333333333</v>
      </c>
      <c r="G50" s="36">
        <v>688.26666666666665</v>
      </c>
      <c r="H50" s="36">
        <v>722.16666666666674</v>
      </c>
      <c r="I50" s="36">
        <v>732.0333333333333</v>
      </c>
      <c r="J50" s="36">
        <v>739.11666666666679</v>
      </c>
      <c r="K50" s="31">
        <v>724.95</v>
      </c>
      <c r="L50" s="31">
        <v>708</v>
      </c>
      <c r="M50" s="31">
        <v>2.75007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653.25</v>
      </c>
      <c r="D51" s="36">
        <v>656.26666666666665</v>
      </c>
      <c r="E51" s="36">
        <v>642.5333333333333</v>
      </c>
      <c r="F51" s="36">
        <v>631.81666666666661</v>
      </c>
      <c r="G51" s="36">
        <v>618.08333333333326</v>
      </c>
      <c r="H51" s="36">
        <v>666.98333333333335</v>
      </c>
      <c r="I51" s="36">
        <v>680.7166666666667</v>
      </c>
      <c r="J51" s="36">
        <v>691.43333333333339</v>
      </c>
      <c r="K51" s="31">
        <v>670</v>
      </c>
      <c r="L51" s="31">
        <v>645.54999999999995</v>
      </c>
      <c r="M51" s="31">
        <v>2.1304699999999999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224.26</v>
      </c>
      <c r="D52" s="36">
        <v>225.40666666666667</v>
      </c>
      <c r="E52" s="36">
        <v>222.81333333333333</v>
      </c>
      <c r="F52" s="36">
        <v>221.36666666666667</v>
      </c>
      <c r="G52" s="36">
        <v>218.77333333333334</v>
      </c>
      <c r="H52" s="36">
        <v>226.85333333333332</v>
      </c>
      <c r="I52" s="36">
        <v>229.44666666666663</v>
      </c>
      <c r="J52" s="36">
        <v>230.89333333333332</v>
      </c>
      <c r="K52" s="31">
        <v>228</v>
      </c>
      <c r="L52" s="31">
        <v>223.96</v>
      </c>
      <c r="M52" s="31">
        <v>93.943309999999997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2999.15</v>
      </c>
      <c r="D53" s="36">
        <v>3007.35</v>
      </c>
      <c r="E53" s="36">
        <v>2962.7</v>
      </c>
      <c r="F53" s="36">
        <v>2926.25</v>
      </c>
      <c r="G53" s="36">
        <v>2881.6</v>
      </c>
      <c r="H53" s="36">
        <v>3043.7999999999997</v>
      </c>
      <c r="I53" s="36">
        <v>3088.4500000000003</v>
      </c>
      <c r="J53" s="36">
        <v>3124.8999999999996</v>
      </c>
      <c r="K53" s="31">
        <v>3052</v>
      </c>
      <c r="L53" s="31">
        <v>2970.9</v>
      </c>
      <c r="M53" s="31">
        <v>18.799299999999999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337.1</v>
      </c>
      <c r="D54" s="36">
        <v>337.61666666666667</v>
      </c>
      <c r="E54" s="36">
        <v>334.73333333333335</v>
      </c>
      <c r="F54" s="36">
        <v>332.36666666666667</v>
      </c>
      <c r="G54" s="36">
        <v>329.48333333333335</v>
      </c>
      <c r="H54" s="36">
        <v>339.98333333333335</v>
      </c>
      <c r="I54" s="36">
        <v>342.86666666666667</v>
      </c>
      <c r="J54" s="36">
        <v>345.23333333333335</v>
      </c>
      <c r="K54" s="31">
        <v>340.5</v>
      </c>
      <c r="L54" s="31">
        <v>335.25</v>
      </c>
      <c r="M54" s="31">
        <v>6.8915800000000003</v>
      </c>
      <c r="N54" s="1"/>
      <c r="O54" s="1"/>
    </row>
    <row r="55" spans="1:15" ht="12.75" customHeight="1">
      <c r="A55" s="33">
        <v>45</v>
      </c>
      <c r="B55" s="53" t="s">
        <v>856</v>
      </c>
      <c r="C55" s="31">
        <v>6750.25</v>
      </c>
      <c r="D55" s="36">
        <v>6782.2833333333328</v>
      </c>
      <c r="E55" s="36">
        <v>6667.9666666666653</v>
      </c>
      <c r="F55" s="36">
        <v>6585.6833333333325</v>
      </c>
      <c r="G55" s="36">
        <v>6471.366666666665</v>
      </c>
      <c r="H55" s="36">
        <v>6864.5666666666657</v>
      </c>
      <c r="I55" s="36">
        <v>6978.8833333333332</v>
      </c>
      <c r="J55" s="36">
        <v>7061.1666666666661</v>
      </c>
      <c r="K55" s="31">
        <v>6896.6</v>
      </c>
      <c r="L55" s="31">
        <v>6700</v>
      </c>
      <c r="M55" s="31">
        <v>6.2219999999999998E-2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2302.35</v>
      </c>
      <c r="D56" s="36">
        <v>2311.2666666666664</v>
      </c>
      <c r="E56" s="36">
        <v>2276.083333333333</v>
      </c>
      <c r="F56" s="36">
        <v>2249.8166666666666</v>
      </c>
      <c r="G56" s="36">
        <v>2214.6333333333332</v>
      </c>
      <c r="H56" s="36">
        <v>2337.5333333333328</v>
      </c>
      <c r="I56" s="36">
        <v>2372.7166666666662</v>
      </c>
      <c r="J56" s="36">
        <v>2398.9833333333327</v>
      </c>
      <c r="K56" s="31">
        <v>2346.4499999999998</v>
      </c>
      <c r="L56" s="31">
        <v>2285</v>
      </c>
      <c r="M56" s="31">
        <v>2.1419100000000002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6955.55</v>
      </c>
      <c r="D57" s="36">
        <v>6934.416666666667</v>
      </c>
      <c r="E57" s="36">
        <v>6844.2333333333336</v>
      </c>
      <c r="F57" s="36">
        <v>6732.916666666667</v>
      </c>
      <c r="G57" s="36">
        <v>6642.7333333333336</v>
      </c>
      <c r="H57" s="36">
        <v>7045.7333333333336</v>
      </c>
      <c r="I57" s="36">
        <v>7135.9166666666661</v>
      </c>
      <c r="J57" s="36">
        <v>7247.2333333333336</v>
      </c>
      <c r="K57" s="31">
        <v>7024.6</v>
      </c>
      <c r="L57" s="31">
        <v>6823.1</v>
      </c>
      <c r="M57" s="31">
        <v>2.47959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1326.85</v>
      </c>
      <c r="D58" s="36">
        <v>1322.6166666666666</v>
      </c>
      <c r="E58" s="36">
        <v>1315.2333333333331</v>
      </c>
      <c r="F58" s="36">
        <v>1303.6166666666666</v>
      </c>
      <c r="G58" s="36">
        <v>1296.2333333333331</v>
      </c>
      <c r="H58" s="36">
        <v>1334.2333333333331</v>
      </c>
      <c r="I58" s="36">
        <v>1341.6166666666668</v>
      </c>
      <c r="J58" s="36">
        <v>1353.2333333333331</v>
      </c>
      <c r="K58" s="31">
        <v>1330</v>
      </c>
      <c r="L58" s="31">
        <v>1311</v>
      </c>
      <c r="M58" s="31">
        <v>4.7984299999999998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601.65</v>
      </c>
      <c r="D59" s="36">
        <v>607.2166666666667</v>
      </c>
      <c r="E59" s="36">
        <v>594.43333333333339</v>
      </c>
      <c r="F59" s="36">
        <v>587.2166666666667</v>
      </c>
      <c r="G59" s="36">
        <v>574.43333333333339</v>
      </c>
      <c r="H59" s="36">
        <v>614.43333333333339</v>
      </c>
      <c r="I59" s="36">
        <v>627.2166666666667</v>
      </c>
      <c r="J59" s="36">
        <v>634.43333333333339</v>
      </c>
      <c r="K59" s="31">
        <v>620</v>
      </c>
      <c r="L59" s="31">
        <v>600</v>
      </c>
      <c r="M59" s="31">
        <v>3.2353800000000001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4943.6499999999996</v>
      </c>
      <c r="D60" s="36">
        <v>4956.5333333333328</v>
      </c>
      <c r="E60" s="36">
        <v>4896.1166666666659</v>
      </c>
      <c r="F60" s="36">
        <v>4848.583333333333</v>
      </c>
      <c r="G60" s="36">
        <v>4788.1666666666661</v>
      </c>
      <c r="H60" s="36">
        <v>5004.0666666666657</v>
      </c>
      <c r="I60" s="36">
        <v>5064.4833333333336</v>
      </c>
      <c r="J60" s="36">
        <v>5112.0166666666655</v>
      </c>
      <c r="K60" s="31">
        <v>5016.95</v>
      </c>
      <c r="L60" s="31">
        <v>4909</v>
      </c>
      <c r="M60" s="31">
        <v>5.9809000000000001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1317.3</v>
      </c>
      <c r="D61" s="36">
        <v>1316.95</v>
      </c>
      <c r="E61" s="36">
        <v>1294.25</v>
      </c>
      <c r="F61" s="36">
        <v>1271.2</v>
      </c>
      <c r="G61" s="36">
        <v>1248.5</v>
      </c>
      <c r="H61" s="36">
        <v>1340</v>
      </c>
      <c r="I61" s="36">
        <v>1362.7000000000003</v>
      </c>
      <c r="J61" s="36">
        <v>1385.75</v>
      </c>
      <c r="K61" s="31">
        <v>1339.65</v>
      </c>
      <c r="L61" s="31">
        <v>1293.9000000000001</v>
      </c>
      <c r="M61" s="31">
        <v>112.78986999999999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5058.8999999999996</v>
      </c>
      <c r="D62" s="36">
        <v>5092.583333333333</v>
      </c>
      <c r="E62" s="36">
        <v>4976.3166666666657</v>
      </c>
      <c r="F62" s="36">
        <v>4893.7333333333327</v>
      </c>
      <c r="G62" s="36">
        <v>4777.4666666666653</v>
      </c>
      <c r="H62" s="36">
        <v>5175.1666666666661</v>
      </c>
      <c r="I62" s="36">
        <v>5291.4333333333343</v>
      </c>
      <c r="J62" s="36">
        <v>5374.0166666666664</v>
      </c>
      <c r="K62" s="31">
        <v>5208.8500000000004</v>
      </c>
      <c r="L62" s="31">
        <v>5010</v>
      </c>
      <c r="M62" s="31">
        <v>7.29542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372.4</v>
      </c>
      <c r="D63" s="36">
        <v>372.81666666666661</v>
      </c>
      <c r="E63" s="36">
        <v>366.73333333333323</v>
      </c>
      <c r="F63" s="36">
        <v>361.06666666666661</v>
      </c>
      <c r="G63" s="36">
        <v>354.98333333333323</v>
      </c>
      <c r="H63" s="36">
        <v>378.48333333333323</v>
      </c>
      <c r="I63" s="36">
        <v>384.56666666666661</v>
      </c>
      <c r="J63" s="36">
        <v>390.23333333333323</v>
      </c>
      <c r="K63" s="31">
        <v>378.9</v>
      </c>
      <c r="L63" s="31">
        <v>367.15</v>
      </c>
      <c r="M63" s="31">
        <v>18.447900000000001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2363.8000000000002</v>
      </c>
      <c r="D64" s="36">
        <v>2362.3666666666668</v>
      </c>
      <c r="E64" s="36">
        <v>2339.7333333333336</v>
      </c>
      <c r="F64" s="36">
        <v>2315.666666666667</v>
      </c>
      <c r="G64" s="36">
        <v>2293.0333333333338</v>
      </c>
      <c r="H64" s="36">
        <v>2386.4333333333334</v>
      </c>
      <c r="I64" s="36">
        <v>2409.0666666666666</v>
      </c>
      <c r="J64" s="36">
        <v>2433.1333333333332</v>
      </c>
      <c r="K64" s="31">
        <v>2385</v>
      </c>
      <c r="L64" s="31">
        <v>2338.3000000000002</v>
      </c>
      <c r="M64" s="31">
        <v>6.1866199999999996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9430.75</v>
      </c>
      <c r="D65" s="36">
        <v>9465.6999999999989</v>
      </c>
      <c r="E65" s="36">
        <v>9377.0499999999975</v>
      </c>
      <c r="F65" s="36">
        <v>9323.3499999999985</v>
      </c>
      <c r="G65" s="36">
        <v>9234.6999999999971</v>
      </c>
      <c r="H65" s="36">
        <v>9519.3999999999978</v>
      </c>
      <c r="I65" s="36">
        <v>9608.0499999999993</v>
      </c>
      <c r="J65" s="36">
        <v>9661.7499999999982</v>
      </c>
      <c r="K65" s="31">
        <v>9554.35</v>
      </c>
      <c r="L65" s="31">
        <v>9412</v>
      </c>
      <c r="M65" s="31">
        <v>1.7158100000000001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7004.3</v>
      </c>
      <c r="D66" s="36">
        <v>6988.1166666666659</v>
      </c>
      <c r="E66" s="36">
        <v>6931.2333333333318</v>
      </c>
      <c r="F66" s="36">
        <v>6858.1666666666661</v>
      </c>
      <c r="G66" s="36">
        <v>6801.2833333333319</v>
      </c>
      <c r="H66" s="36">
        <v>7061.1833333333316</v>
      </c>
      <c r="I66" s="36">
        <v>7118.0666666666648</v>
      </c>
      <c r="J66" s="36">
        <v>7191.1333333333314</v>
      </c>
      <c r="K66" s="31">
        <v>7045</v>
      </c>
      <c r="L66" s="31">
        <v>6915.05</v>
      </c>
      <c r="M66" s="31">
        <v>10.688330000000001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1597.25</v>
      </c>
      <c r="D67" s="36">
        <v>1595.75</v>
      </c>
      <c r="E67" s="36">
        <v>1586.65</v>
      </c>
      <c r="F67" s="36">
        <v>1576.0500000000002</v>
      </c>
      <c r="G67" s="36">
        <v>1566.9500000000003</v>
      </c>
      <c r="H67" s="36">
        <v>1606.35</v>
      </c>
      <c r="I67" s="36">
        <v>1615.4499999999998</v>
      </c>
      <c r="J67" s="36">
        <v>1626.0499999999997</v>
      </c>
      <c r="K67" s="31">
        <v>1604.85</v>
      </c>
      <c r="L67" s="31">
        <v>1585.15</v>
      </c>
      <c r="M67" s="31">
        <v>10.036989999999999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9903.35</v>
      </c>
      <c r="D68" s="36">
        <v>9856.7833333333328</v>
      </c>
      <c r="E68" s="36">
        <v>9739.5666666666657</v>
      </c>
      <c r="F68" s="36">
        <v>9575.7833333333328</v>
      </c>
      <c r="G68" s="36">
        <v>9458.5666666666657</v>
      </c>
      <c r="H68" s="36">
        <v>10020.566666666666</v>
      </c>
      <c r="I68" s="36">
        <v>10137.783333333333</v>
      </c>
      <c r="J68" s="36">
        <v>10301.566666666666</v>
      </c>
      <c r="K68" s="31">
        <v>9974</v>
      </c>
      <c r="L68" s="31">
        <v>9693</v>
      </c>
      <c r="M68" s="31">
        <v>0.38090000000000002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2360.9499999999998</v>
      </c>
      <c r="D69" s="36">
        <v>2370.5499999999997</v>
      </c>
      <c r="E69" s="36">
        <v>2320.2499999999995</v>
      </c>
      <c r="F69" s="36">
        <v>2279.5499999999997</v>
      </c>
      <c r="G69" s="36">
        <v>2229.2499999999995</v>
      </c>
      <c r="H69" s="36">
        <v>2411.2499999999995</v>
      </c>
      <c r="I69" s="36">
        <v>2461.5499999999997</v>
      </c>
      <c r="J69" s="36">
        <v>2502.2499999999995</v>
      </c>
      <c r="K69" s="31">
        <v>2420.85</v>
      </c>
      <c r="L69" s="31">
        <v>2329.85</v>
      </c>
      <c r="M69" s="31">
        <v>1.12443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3122.9</v>
      </c>
      <c r="D70" s="36">
        <v>3138</v>
      </c>
      <c r="E70" s="36">
        <v>3096</v>
      </c>
      <c r="F70" s="36">
        <v>3069.1</v>
      </c>
      <c r="G70" s="36">
        <v>3027.1</v>
      </c>
      <c r="H70" s="36">
        <v>3164.9</v>
      </c>
      <c r="I70" s="36">
        <v>3206.9</v>
      </c>
      <c r="J70" s="36">
        <v>3233.8</v>
      </c>
      <c r="K70" s="31">
        <v>3180</v>
      </c>
      <c r="L70" s="31">
        <v>3111.1</v>
      </c>
      <c r="M70" s="31">
        <v>1.96245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440.35</v>
      </c>
      <c r="D71" s="36">
        <v>443.76666666666665</v>
      </c>
      <c r="E71" s="36">
        <v>435.63333333333333</v>
      </c>
      <c r="F71" s="36">
        <v>430.91666666666669</v>
      </c>
      <c r="G71" s="36">
        <v>422.78333333333336</v>
      </c>
      <c r="H71" s="36">
        <v>448.48333333333329</v>
      </c>
      <c r="I71" s="36">
        <v>456.61666666666662</v>
      </c>
      <c r="J71" s="36">
        <v>461.33333333333326</v>
      </c>
      <c r="K71" s="31">
        <v>451.9</v>
      </c>
      <c r="L71" s="31">
        <v>439.05</v>
      </c>
      <c r="M71" s="31">
        <v>25.887709999999998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192.6</v>
      </c>
      <c r="D72" s="36">
        <v>194.23666666666668</v>
      </c>
      <c r="E72" s="36">
        <v>190.58333333333337</v>
      </c>
      <c r="F72" s="36">
        <v>188.56666666666669</v>
      </c>
      <c r="G72" s="36">
        <v>184.91333333333338</v>
      </c>
      <c r="H72" s="36">
        <v>196.25333333333336</v>
      </c>
      <c r="I72" s="36">
        <v>199.90666666666667</v>
      </c>
      <c r="J72" s="36">
        <v>201.92333333333335</v>
      </c>
      <c r="K72" s="31">
        <v>197.89</v>
      </c>
      <c r="L72" s="31">
        <v>192.22</v>
      </c>
      <c r="M72" s="31">
        <v>104.46563999999999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250.6</v>
      </c>
      <c r="D73" s="36">
        <v>253.25</v>
      </c>
      <c r="E73" s="36">
        <v>247.39999999999998</v>
      </c>
      <c r="F73" s="36">
        <v>244.2</v>
      </c>
      <c r="G73" s="36">
        <v>238.34999999999997</v>
      </c>
      <c r="H73" s="36">
        <v>256.45</v>
      </c>
      <c r="I73" s="36">
        <v>262.3</v>
      </c>
      <c r="J73" s="36">
        <v>265.5</v>
      </c>
      <c r="K73" s="31">
        <v>259.10000000000002</v>
      </c>
      <c r="L73" s="31">
        <v>250.05</v>
      </c>
      <c r="M73" s="31">
        <v>195.38619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120.29</v>
      </c>
      <c r="D74" s="36">
        <v>121.38</v>
      </c>
      <c r="E74" s="36">
        <v>118.55999999999999</v>
      </c>
      <c r="F74" s="36">
        <v>116.83</v>
      </c>
      <c r="G74" s="36">
        <v>114.00999999999999</v>
      </c>
      <c r="H74" s="36">
        <v>123.10999999999999</v>
      </c>
      <c r="I74" s="36">
        <v>125.92999999999998</v>
      </c>
      <c r="J74" s="36">
        <v>127.65999999999998</v>
      </c>
      <c r="K74" s="31">
        <v>124.2</v>
      </c>
      <c r="L74" s="31">
        <v>119.65</v>
      </c>
      <c r="M74" s="31">
        <v>74.708470000000005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65.08</v>
      </c>
      <c r="D75" s="36">
        <v>64.856666666666669</v>
      </c>
      <c r="E75" s="36">
        <v>63.743333333333339</v>
      </c>
      <c r="F75" s="36">
        <v>62.406666666666673</v>
      </c>
      <c r="G75" s="36">
        <v>61.293333333333344</v>
      </c>
      <c r="H75" s="36">
        <v>66.193333333333328</v>
      </c>
      <c r="I75" s="36">
        <v>67.306666666666644</v>
      </c>
      <c r="J75" s="36">
        <v>68.643333333333331</v>
      </c>
      <c r="K75" s="31">
        <v>65.97</v>
      </c>
      <c r="L75" s="31">
        <v>63.52</v>
      </c>
      <c r="M75" s="31">
        <v>218.07937000000001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1516.1</v>
      </c>
      <c r="D76" s="36">
        <v>1526.9666666666665</v>
      </c>
      <c r="E76" s="36">
        <v>1501.7333333333329</v>
      </c>
      <c r="F76" s="36">
        <v>1487.3666666666663</v>
      </c>
      <c r="G76" s="36">
        <v>1462.1333333333328</v>
      </c>
      <c r="H76" s="36">
        <v>1541.333333333333</v>
      </c>
      <c r="I76" s="36">
        <v>1566.5666666666666</v>
      </c>
      <c r="J76" s="36">
        <v>1580.9333333333332</v>
      </c>
      <c r="K76" s="31">
        <v>1552.2</v>
      </c>
      <c r="L76" s="31">
        <v>1512.6</v>
      </c>
      <c r="M76" s="31">
        <v>3.3256299999999999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6559.5</v>
      </c>
      <c r="D77" s="36">
        <v>6569</v>
      </c>
      <c r="E77" s="36">
        <v>6520.5</v>
      </c>
      <c r="F77" s="36">
        <v>6481.5</v>
      </c>
      <c r="G77" s="36">
        <v>6433</v>
      </c>
      <c r="H77" s="36">
        <v>6608</v>
      </c>
      <c r="I77" s="36">
        <v>6656.5</v>
      </c>
      <c r="J77" s="36">
        <v>6695.5</v>
      </c>
      <c r="K77" s="31">
        <v>6617.5</v>
      </c>
      <c r="L77" s="31">
        <v>6530</v>
      </c>
      <c r="M77" s="31">
        <v>6.4060000000000006E-2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526</v>
      </c>
      <c r="D78" s="36">
        <v>527.01666666666665</v>
      </c>
      <c r="E78" s="36">
        <v>521.5333333333333</v>
      </c>
      <c r="F78" s="36">
        <v>517.06666666666661</v>
      </c>
      <c r="G78" s="36">
        <v>511.58333333333326</v>
      </c>
      <c r="H78" s="36">
        <v>531.48333333333335</v>
      </c>
      <c r="I78" s="36">
        <v>536.9666666666667</v>
      </c>
      <c r="J78" s="36">
        <v>541.43333333333339</v>
      </c>
      <c r="K78" s="31">
        <v>532.5</v>
      </c>
      <c r="L78" s="31">
        <v>522.54999999999995</v>
      </c>
      <c r="M78" s="31">
        <v>11.189579999999999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1665.55</v>
      </c>
      <c r="D79" s="36">
        <v>1661.8666666666668</v>
      </c>
      <c r="E79" s="36">
        <v>1624.7333333333336</v>
      </c>
      <c r="F79" s="36">
        <v>1583.9166666666667</v>
      </c>
      <c r="G79" s="36">
        <v>1546.7833333333335</v>
      </c>
      <c r="H79" s="36">
        <v>1702.6833333333336</v>
      </c>
      <c r="I79" s="36">
        <v>1739.8166666666668</v>
      </c>
      <c r="J79" s="36">
        <v>1780.6333333333337</v>
      </c>
      <c r="K79" s="31">
        <v>1699</v>
      </c>
      <c r="L79" s="31">
        <v>1621.05</v>
      </c>
      <c r="M79" s="31">
        <v>26.967359999999999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333.1</v>
      </c>
      <c r="D80" s="36">
        <v>332.90000000000003</v>
      </c>
      <c r="E80" s="36">
        <v>328.30000000000007</v>
      </c>
      <c r="F80" s="36">
        <v>323.50000000000006</v>
      </c>
      <c r="G80" s="36">
        <v>318.90000000000009</v>
      </c>
      <c r="H80" s="36">
        <v>337.70000000000005</v>
      </c>
      <c r="I80" s="36">
        <v>342.30000000000007</v>
      </c>
      <c r="J80" s="36">
        <v>347.1</v>
      </c>
      <c r="K80" s="31">
        <v>337.5</v>
      </c>
      <c r="L80" s="31">
        <v>328.1</v>
      </c>
      <c r="M80" s="31">
        <v>245.17961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1618.95</v>
      </c>
      <c r="D81" s="36">
        <v>1627.1666666666667</v>
      </c>
      <c r="E81" s="36">
        <v>1605.7333333333336</v>
      </c>
      <c r="F81" s="36">
        <v>1592.5166666666669</v>
      </c>
      <c r="G81" s="36">
        <v>1571.0833333333337</v>
      </c>
      <c r="H81" s="36">
        <v>1640.3833333333334</v>
      </c>
      <c r="I81" s="36">
        <v>1661.8166666666664</v>
      </c>
      <c r="J81" s="36">
        <v>1675.0333333333333</v>
      </c>
      <c r="K81" s="31">
        <v>1648.6</v>
      </c>
      <c r="L81" s="31">
        <v>1613.95</v>
      </c>
      <c r="M81" s="31">
        <v>11.086819999999999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325.89999999999998</v>
      </c>
      <c r="D82" s="36">
        <v>326.95</v>
      </c>
      <c r="E82" s="36">
        <v>320.25</v>
      </c>
      <c r="F82" s="36">
        <v>314.60000000000002</v>
      </c>
      <c r="G82" s="36">
        <v>307.90000000000003</v>
      </c>
      <c r="H82" s="36">
        <v>332.59999999999997</v>
      </c>
      <c r="I82" s="36">
        <v>339.2999999999999</v>
      </c>
      <c r="J82" s="36">
        <v>344.94999999999993</v>
      </c>
      <c r="K82" s="31">
        <v>333.65</v>
      </c>
      <c r="L82" s="31">
        <v>321.3</v>
      </c>
      <c r="M82" s="31">
        <v>194.11215000000001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304.55</v>
      </c>
      <c r="D83" s="36">
        <v>306.41666666666669</v>
      </c>
      <c r="E83" s="36">
        <v>301.88333333333338</v>
      </c>
      <c r="F83" s="36">
        <v>299.2166666666667</v>
      </c>
      <c r="G83" s="36">
        <v>294.68333333333339</v>
      </c>
      <c r="H83" s="36">
        <v>309.08333333333337</v>
      </c>
      <c r="I83" s="36">
        <v>313.61666666666667</v>
      </c>
      <c r="J83" s="36">
        <v>316.28333333333336</v>
      </c>
      <c r="K83" s="31">
        <v>310.95</v>
      </c>
      <c r="L83" s="31">
        <v>303.75</v>
      </c>
      <c r="M83" s="31">
        <v>104.26157000000001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1433.25</v>
      </c>
      <c r="D84" s="36">
        <v>1434.1000000000001</v>
      </c>
      <c r="E84" s="36">
        <v>1420.6000000000004</v>
      </c>
      <c r="F84" s="36">
        <v>1407.9500000000003</v>
      </c>
      <c r="G84" s="36">
        <v>1394.4500000000005</v>
      </c>
      <c r="H84" s="36">
        <v>1446.7500000000002</v>
      </c>
      <c r="I84" s="36">
        <v>1460.2499999999998</v>
      </c>
      <c r="J84" s="36">
        <v>1472.9</v>
      </c>
      <c r="K84" s="31">
        <v>1447.6</v>
      </c>
      <c r="L84" s="31">
        <v>1421.45</v>
      </c>
      <c r="M84" s="31">
        <v>63.421349999999997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707.75</v>
      </c>
      <c r="D85" s="36">
        <v>709.73333333333323</v>
      </c>
      <c r="E85" s="36">
        <v>700.56666666666649</v>
      </c>
      <c r="F85" s="36">
        <v>693.38333333333321</v>
      </c>
      <c r="G85" s="36">
        <v>684.21666666666647</v>
      </c>
      <c r="H85" s="36">
        <v>716.91666666666652</v>
      </c>
      <c r="I85" s="36">
        <v>726.08333333333326</v>
      </c>
      <c r="J85" s="36">
        <v>733.26666666666654</v>
      </c>
      <c r="K85" s="31">
        <v>718.9</v>
      </c>
      <c r="L85" s="31">
        <v>702.55</v>
      </c>
      <c r="M85" s="31">
        <v>2.75041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350.75</v>
      </c>
      <c r="D86" s="36">
        <v>351.95</v>
      </c>
      <c r="E86" s="36">
        <v>347.9</v>
      </c>
      <c r="F86" s="36">
        <v>345.05</v>
      </c>
      <c r="G86" s="36">
        <v>341</v>
      </c>
      <c r="H86" s="36">
        <v>354.79999999999995</v>
      </c>
      <c r="I86" s="36">
        <v>358.85</v>
      </c>
      <c r="J86" s="36">
        <v>361.69999999999993</v>
      </c>
      <c r="K86" s="31">
        <v>356</v>
      </c>
      <c r="L86" s="31">
        <v>349.1</v>
      </c>
      <c r="M86" s="31">
        <v>40.58531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1606.65</v>
      </c>
      <c r="D87" s="36">
        <v>1596.2166666666669</v>
      </c>
      <c r="E87" s="36">
        <v>1580.4833333333338</v>
      </c>
      <c r="F87" s="36">
        <v>1554.3166666666668</v>
      </c>
      <c r="G87" s="36">
        <v>1538.5833333333337</v>
      </c>
      <c r="H87" s="36">
        <v>1622.3833333333339</v>
      </c>
      <c r="I87" s="36">
        <v>1638.116666666667</v>
      </c>
      <c r="J87" s="36">
        <v>1664.283333333334</v>
      </c>
      <c r="K87" s="31">
        <v>1611.95</v>
      </c>
      <c r="L87" s="31">
        <v>1570.05</v>
      </c>
      <c r="M87" s="31">
        <v>1.4650799999999999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732.35</v>
      </c>
      <c r="D88" s="36">
        <v>723.11666666666679</v>
      </c>
      <c r="E88" s="36">
        <v>711.43333333333362</v>
      </c>
      <c r="F88" s="36">
        <v>690.51666666666688</v>
      </c>
      <c r="G88" s="36">
        <v>678.83333333333371</v>
      </c>
      <c r="H88" s="36">
        <v>744.03333333333353</v>
      </c>
      <c r="I88" s="36">
        <v>755.7166666666667</v>
      </c>
      <c r="J88" s="36">
        <v>776.63333333333344</v>
      </c>
      <c r="K88" s="31">
        <v>734.8</v>
      </c>
      <c r="L88" s="31">
        <v>702.2</v>
      </c>
      <c r="M88" s="31">
        <v>102.33996999999999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8469.1</v>
      </c>
      <c r="D89" s="36">
        <v>8504.8000000000011</v>
      </c>
      <c r="E89" s="36">
        <v>8409.5500000000029</v>
      </c>
      <c r="F89" s="36">
        <v>8350.0000000000018</v>
      </c>
      <c r="G89" s="36">
        <v>8254.7500000000036</v>
      </c>
      <c r="H89" s="36">
        <v>8564.3500000000022</v>
      </c>
      <c r="I89" s="36">
        <v>8659.5999999999985</v>
      </c>
      <c r="J89" s="36">
        <v>8719.1500000000015</v>
      </c>
      <c r="K89" s="31">
        <v>8600.0499999999993</v>
      </c>
      <c r="L89" s="31">
        <v>8445.25</v>
      </c>
      <c r="M89" s="31">
        <v>0.30963000000000002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1708.7</v>
      </c>
      <c r="D90" s="36">
        <v>1718.75</v>
      </c>
      <c r="E90" s="36">
        <v>1686.35</v>
      </c>
      <c r="F90" s="36">
        <v>1664</v>
      </c>
      <c r="G90" s="36">
        <v>1631.6</v>
      </c>
      <c r="H90" s="36">
        <v>1741.1</v>
      </c>
      <c r="I90" s="36">
        <v>1773.5</v>
      </c>
      <c r="J90" s="36">
        <v>1795.85</v>
      </c>
      <c r="K90" s="31">
        <v>1751.15</v>
      </c>
      <c r="L90" s="31">
        <v>1696.4</v>
      </c>
      <c r="M90" s="31">
        <v>2.6205099999999999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2292.8000000000002</v>
      </c>
      <c r="D91" s="36">
        <v>2317.6</v>
      </c>
      <c r="E91" s="36">
        <v>2235.1999999999998</v>
      </c>
      <c r="F91" s="36">
        <v>2177.6</v>
      </c>
      <c r="G91" s="36">
        <v>2095.1999999999998</v>
      </c>
      <c r="H91" s="36">
        <v>2375.1999999999998</v>
      </c>
      <c r="I91" s="36">
        <v>2457.6000000000004</v>
      </c>
      <c r="J91" s="36">
        <v>2515.1999999999998</v>
      </c>
      <c r="K91" s="31">
        <v>2400</v>
      </c>
      <c r="L91" s="31">
        <v>2260</v>
      </c>
      <c r="M91" s="31">
        <v>2.5927899999999999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505.25</v>
      </c>
      <c r="D92" s="36">
        <v>509.3</v>
      </c>
      <c r="E92" s="36">
        <v>499.05000000000007</v>
      </c>
      <c r="F92" s="36">
        <v>492.85000000000008</v>
      </c>
      <c r="G92" s="36">
        <v>482.60000000000014</v>
      </c>
      <c r="H92" s="36">
        <v>515.5</v>
      </c>
      <c r="I92" s="36">
        <v>525.74999999999989</v>
      </c>
      <c r="J92" s="36">
        <v>531.94999999999993</v>
      </c>
      <c r="K92" s="31">
        <v>519.54999999999995</v>
      </c>
      <c r="L92" s="31">
        <v>503.1</v>
      </c>
      <c r="M92" s="31">
        <v>3.1109300000000002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35139.050000000003</v>
      </c>
      <c r="D93" s="36">
        <v>35246.566666666673</v>
      </c>
      <c r="E93" s="36">
        <v>34794.633333333346</v>
      </c>
      <c r="F93" s="36">
        <v>34450.216666666674</v>
      </c>
      <c r="G93" s="36">
        <v>33998.283333333347</v>
      </c>
      <c r="H93" s="36">
        <v>35590.983333333344</v>
      </c>
      <c r="I93" s="36">
        <v>36042.916666666679</v>
      </c>
      <c r="J93" s="36">
        <v>36387.333333333343</v>
      </c>
      <c r="K93" s="31">
        <v>35698.5</v>
      </c>
      <c r="L93" s="31">
        <v>34902.15</v>
      </c>
      <c r="M93" s="31">
        <v>0.21287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1311.9</v>
      </c>
      <c r="D94" s="36">
        <v>1310.4666666666667</v>
      </c>
      <c r="E94" s="36">
        <v>1293.9333333333334</v>
      </c>
      <c r="F94" s="36">
        <v>1275.9666666666667</v>
      </c>
      <c r="G94" s="36">
        <v>1259.4333333333334</v>
      </c>
      <c r="H94" s="36">
        <v>1328.4333333333334</v>
      </c>
      <c r="I94" s="36">
        <v>1344.9666666666667</v>
      </c>
      <c r="J94" s="36">
        <v>1362.9333333333334</v>
      </c>
      <c r="K94" s="31">
        <v>1327</v>
      </c>
      <c r="L94" s="31">
        <v>1292.5</v>
      </c>
      <c r="M94" s="31">
        <v>2.25101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5787.05</v>
      </c>
      <c r="D95" s="36">
        <v>5768.416666666667</v>
      </c>
      <c r="E95" s="36">
        <v>5731.8333333333339</v>
      </c>
      <c r="F95" s="36">
        <v>5676.6166666666668</v>
      </c>
      <c r="G95" s="36">
        <v>5640.0333333333338</v>
      </c>
      <c r="H95" s="36">
        <v>5823.6333333333341</v>
      </c>
      <c r="I95" s="36">
        <v>5860.2166666666681</v>
      </c>
      <c r="J95" s="36">
        <v>5915.4333333333343</v>
      </c>
      <c r="K95" s="31">
        <v>5805</v>
      </c>
      <c r="L95" s="31">
        <v>5713.2</v>
      </c>
      <c r="M95" s="31">
        <v>2.22315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2424.4499999999998</v>
      </c>
      <c r="D96" s="36">
        <v>2424.15</v>
      </c>
      <c r="E96" s="36">
        <v>2390.3000000000002</v>
      </c>
      <c r="F96" s="36">
        <v>2356.15</v>
      </c>
      <c r="G96" s="36">
        <v>2322.3000000000002</v>
      </c>
      <c r="H96" s="36">
        <v>2458.3000000000002</v>
      </c>
      <c r="I96" s="36">
        <v>2492.1499999999996</v>
      </c>
      <c r="J96" s="36">
        <v>2526.3000000000002</v>
      </c>
      <c r="K96" s="31">
        <v>2458</v>
      </c>
      <c r="L96" s="31">
        <v>2390</v>
      </c>
      <c r="M96" s="31">
        <v>1.0782099999999999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608.4</v>
      </c>
      <c r="D97" s="36">
        <v>607.80000000000007</v>
      </c>
      <c r="E97" s="36">
        <v>600.60000000000014</v>
      </c>
      <c r="F97" s="36">
        <v>592.80000000000007</v>
      </c>
      <c r="G97" s="36">
        <v>585.60000000000014</v>
      </c>
      <c r="H97" s="36">
        <v>615.60000000000014</v>
      </c>
      <c r="I97" s="36">
        <v>622.80000000000018</v>
      </c>
      <c r="J97" s="36">
        <v>630.60000000000014</v>
      </c>
      <c r="K97" s="31">
        <v>615</v>
      </c>
      <c r="L97" s="31">
        <v>600</v>
      </c>
      <c r="M97" s="31">
        <v>2.4701399999999998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186.92</v>
      </c>
      <c r="D98" s="36">
        <v>188.54</v>
      </c>
      <c r="E98" s="36">
        <v>184.38</v>
      </c>
      <c r="F98" s="36">
        <v>181.84</v>
      </c>
      <c r="G98" s="36">
        <v>177.68</v>
      </c>
      <c r="H98" s="36">
        <v>191.07999999999998</v>
      </c>
      <c r="I98" s="36">
        <v>195.24</v>
      </c>
      <c r="J98" s="36">
        <v>197.77999999999997</v>
      </c>
      <c r="K98" s="31">
        <v>192.7</v>
      </c>
      <c r="L98" s="31">
        <v>186</v>
      </c>
      <c r="M98" s="31">
        <v>93.345359999999999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726.65</v>
      </c>
      <c r="D99" s="36">
        <v>731.51666666666677</v>
      </c>
      <c r="E99" s="36">
        <v>712.03333333333353</v>
      </c>
      <c r="F99" s="36">
        <v>697.41666666666674</v>
      </c>
      <c r="G99" s="36">
        <v>677.93333333333351</v>
      </c>
      <c r="H99" s="36">
        <v>746.13333333333355</v>
      </c>
      <c r="I99" s="36">
        <v>765.6166666666669</v>
      </c>
      <c r="J99" s="36">
        <v>780.23333333333358</v>
      </c>
      <c r="K99" s="31">
        <v>751</v>
      </c>
      <c r="L99" s="31">
        <v>716.9</v>
      </c>
      <c r="M99" s="31">
        <v>24.712540000000001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597.45000000000005</v>
      </c>
      <c r="D100" s="36">
        <v>598.95000000000005</v>
      </c>
      <c r="E100" s="36">
        <v>587.80000000000007</v>
      </c>
      <c r="F100" s="36">
        <v>578.15</v>
      </c>
      <c r="G100" s="36">
        <v>567</v>
      </c>
      <c r="H100" s="36">
        <v>608.60000000000014</v>
      </c>
      <c r="I100" s="36">
        <v>619.75000000000023</v>
      </c>
      <c r="J100" s="36">
        <v>629.4000000000002</v>
      </c>
      <c r="K100" s="31">
        <v>610.1</v>
      </c>
      <c r="L100" s="31">
        <v>589.29999999999995</v>
      </c>
      <c r="M100" s="31">
        <v>4.5990399999999996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4329.45</v>
      </c>
      <c r="D101" s="36">
        <v>4315.3</v>
      </c>
      <c r="E101" s="36">
        <v>4276.3500000000004</v>
      </c>
      <c r="F101" s="36">
        <v>4223.25</v>
      </c>
      <c r="G101" s="36">
        <v>4184.3</v>
      </c>
      <c r="H101" s="36">
        <v>4368.4000000000005</v>
      </c>
      <c r="I101" s="36">
        <v>4407.3499999999995</v>
      </c>
      <c r="J101" s="36">
        <v>4460.4500000000007</v>
      </c>
      <c r="K101" s="31">
        <v>4354.25</v>
      </c>
      <c r="L101" s="31">
        <v>4262.2</v>
      </c>
      <c r="M101" s="31">
        <v>2.28992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364.4</v>
      </c>
      <c r="D102" s="36">
        <v>366.18333333333334</v>
      </c>
      <c r="E102" s="36">
        <v>361.2166666666667</v>
      </c>
      <c r="F102" s="36">
        <v>358.03333333333336</v>
      </c>
      <c r="G102" s="36">
        <v>353.06666666666672</v>
      </c>
      <c r="H102" s="36">
        <v>369.36666666666667</v>
      </c>
      <c r="I102" s="36">
        <v>374.33333333333326</v>
      </c>
      <c r="J102" s="36">
        <v>377.51666666666665</v>
      </c>
      <c r="K102" s="31">
        <v>371.15</v>
      </c>
      <c r="L102" s="31">
        <v>363</v>
      </c>
      <c r="M102" s="31">
        <v>2.0311900000000001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294.25</v>
      </c>
      <c r="D103" s="36">
        <v>293.65000000000003</v>
      </c>
      <c r="E103" s="36">
        <v>291.45000000000005</v>
      </c>
      <c r="F103" s="36">
        <v>288.65000000000003</v>
      </c>
      <c r="G103" s="36">
        <v>286.45000000000005</v>
      </c>
      <c r="H103" s="36">
        <v>296.45000000000005</v>
      </c>
      <c r="I103" s="36">
        <v>298.64999999999998</v>
      </c>
      <c r="J103" s="36">
        <v>301.45000000000005</v>
      </c>
      <c r="K103" s="31">
        <v>295.85000000000002</v>
      </c>
      <c r="L103" s="31">
        <v>290.85000000000002</v>
      </c>
      <c r="M103" s="31">
        <v>7.35501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868.25</v>
      </c>
      <c r="D104" s="36">
        <v>871.73333333333323</v>
      </c>
      <c r="E104" s="36">
        <v>861.51666666666642</v>
      </c>
      <c r="F104" s="36">
        <v>854.78333333333319</v>
      </c>
      <c r="G104" s="36">
        <v>844.56666666666638</v>
      </c>
      <c r="H104" s="36">
        <v>878.46666666666647</v>
      </c>
      <c r="I104" s="36">
        <v>888.68333333333339</v>
      </c>
      <c r="J104" s="36">
        <v>895.41666666666652</v>
      </c>
      <c r="K104" s="31">
        <v>881.95</v>
      </c>
      <c r="L104" s="31">
        <v>865</v>
      </c>
      <c r="M104" s="31">
        <v>8.66676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112.72</v>
      </c>
      <c r="D105" s="36">
        <v>113.27333333333333</v>
      </c>
      <c r="E105" s="36">
        <v>111.74666666666666</v>
      </c>
      <c r="F105" s="36">
        <v>110.77333333333333</v>
      </c>
      <c r="G105" s="36">
        <v>109.24666666666666</v>
      </c>
      <c r="H105" s="36">
        <v>114.24666666666666</v>
      </c>
      <c r="I105" s="36">
        <v>115.77333333333333</v>
      </c>
      <c r="J105" s="36">
        <v>116.74666666666666</v>
      </c>
      <c r="K105" s="31">
        <v>114.8</v>
      </c>
      <c r="L105" s="31">
        <v>112.3</v>
      </c>
      <c r="M105" s="31">
        <v>223.97084000000001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1519.2</v>
      </c>
      <c r="D106" s="36">
        <v>1520.5833333333333</v>
      </c>
      <c r="E106" s="36">
        <v>1503.6166666666666</v>
      </c>
      <c r="F106" s="36">
        <v>1488.0333333333333</v>
      </c>
      <c r="G106" s="36">
        <v>1471.0666666666666</v>
      </c>
      <c r="H106" s="36">
        <v>1536.1666666666665</v>
      </c>
      <c r="I106" s="36">
        <v>1553.1333333333332</v>
      </c>
      <c r="J106" s="36">
        <v>1568.7166666666665</v>
      </c>
      <c r="K106" s="31">
        <v>1537.55</v>
      </c>
      <c r="L106" s="31">
        <v>1505</v>
      </c>
      <c r="M106" s="31">
        <v>0.88827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226.5</v>
      </c>
      <c r="D107" s="36">
        <v>224.68333333333337</v>
      </c>
      <c r="E107" s="36">
        <v>220.14666666666673</v>
      </c>
      <c r="F107" s="36">
        <v>213.79333333333338</v>
      </c>
      <c r="G107" s="36">
        <v>209.25666666666675</v>
      </c>
      <c r="H107" s="36">
        <v>231.03666666666672</v>
      </c>
      <c r="I107" s="36">
        <v>235.57333333333335</v>
      </c>
      <c r="J107" s="36">
        <v>241.9266666666667</v>
      </c>
      <c r="K107" s="31">
        <v>229.22</v>
      </c>
      <c r="L107" s="31">
        <v>218.33</v>
      </c>
      <c r="M107" s="31">
        <v>6.6470599999999997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1690.55</v>
      </c>
      <c r="D108" s="36">
        <v>1698.4666666666665</v>
      </c>
      <c r="E108" s="36">
        <v>1676.4333333333329</v>
      </c>
      <c r="F108" s="36">
        <v>1662.3166666666664</v>
      </c>
      <c r="G108" s="36">
        <v>1640.2833333333328</v>
      </c>
      <c r="H108" s="36">
        <v>1712.583333333333</v>
      </c>
      <c r="I108" s="36">
        <v>1734.6166666666663</v>
      </c>
      <c r="J108" s="36">
        <v>1748.7333333333331</v>
      </c>
      <c r="K108" s="31">
        <v>1720.5</v>
      </c>
      <c r="L108" s="31">
        <v>1684.35</v>
      </c>
      <c r="M108" s="31">
        <v>10.35947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251.58</v>
      </c>
      <c r="D109" s="36">
        <v>252.61</v>
      </c>
      <c r="E109" s="36">
        <v>248.32000000000005</v>
      </c>
      <c r="F109" s="36">
        <v>245.06000000000003</v>
      </c>
      <c r="G109" s="36">
        <v>240.77000000000007</v>
      </c>
      <c r="H109" s="36">
        <v>255.87000000000003</v>
      </c>
      <c r="I109" s="36">
        <v>260.15999999999997</v>
      </c>
      <c r="J109" s="36">
        <v>263.42</v>
      </c>
      <c r="K109" s="31">
        <v>256.89999999999998</v>
      </c>
      <c r="L109" s="31">
        <v>249.35</v>
      </c>
      <c r="M109" s="31">
        <v>77.80198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2622.7</v>
      </c>
      <c r="D110" s="36">
        <v>2631.9833333333331</v>
      </c>
      <c r="E110" s="36">
        <v>2600.3666666666663</v>
      </c>
      <c r="F110" s="36">
        <v>2578.0333333333333</v>
      </c>
      <c r="G110" s="36">
        <v>2546.4166666666665</v>
      </c>
      <c r="H110" s="36">
        <v>2654.3166666666662</v>
      </c>
      <c r="I110" s="36">
        <v>2685.9333333333329</v>
      </c>
      <c r="J110" s="36">
        <v>2708.266666666666</v>
      </c>
      <c r="K110" s="31">
        <v>2663.6</v>
      </c>
      <c r="L110" s="31">
        <v>2609.65</v>
      </c>
      <c r="M110" s="31">
        <v>0.81927000000000005</v>
      </c>
      <c r="N110" s="1"/>
      <c r="O110" s="1"/>
    </row>
    <row r="111" spans="1:15" ht="12.75" customHeight="1">
      <c r="A111" s="33">
        <v>101</v>
      </c>
      <c r="B111" s="53" t="s">
        <v>857</v>
      </c>
      <c r="C111" s="31">
        <v>979.35</v>
      </c>
      <c r="D111" s="36">
        <v>974.9</v>
      </c>
      <c r="E111" s="36">
        <v>959.8</v>
      </c>
      <c r="F111" s="36">
        <v>940.25</v>
      </c>
      <c r="G111" s="36">
        <v>925.15</v>
      </c>
      <c r="H111" s="36">
        <v>994.44999999999993</v>
      </c>
      <c r="I111" s="36">
        <v>1009.5500000000001</v>
      </c>
      <c r="J111" s="36">
        <v>1029.0999999999999</v>
      </c>
      <c r="K111" s="31">
        <v>990</v>
      </c>
      <c r="L111" s="31">
        <v>955.35</v>
      </c>
      <c r="M111" s="31">
        <v>2.3842699999999999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63.32</v>
      </c>
      <c r="D112" s="36">
        <v>63.526666666666664</v>
      </c>
      <c r="E112" s="36">
        <v>62.803333333333327</v>
      </c>
      <c r="F112" s="36">
        <v>62.286666666666662</v>
      </c>
      <c r="G112" s="36">
        <v>61.563333333333325</v>
      </c>
      <c r="H112" s="36">
        <v>64.043333333333322</v>
      </c>
      <c r="I112" s="36">
        <v>64.76666666666668</v>
      </c>
      <c r="J112" s="36">
        <v>65.283333333333331</v>
      </c>
      <c r="K112" s="31">
        <v>64.25</v>
      </c>
      <c r="L112" s="31">
        <v>63.01</v>
      </c>
      <c r="M112" s="31">
        <v>74.855530000000002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2418.9</v>
      </c>
      <c r="D113" s="36">
        <v>2439.9666666666667</v>
      </c>
      <c r="E113" s="36">
        <v>2384.9333333333334</v>
      </c>
      <c r="F113" s="36">
        <v>2350.9666666666667</v>
      </c>
      <c r="G113" s="36">
        <v>2295.9333333333334</v>
      </c>
      <c r="H113" s="36">
        <v>2473.9333333333334</v>
      </c>
      <c r="I113" s="36">
        <v>2528.9666666666672</v>
      </c>
      <c r="J113" s="36">
        <v>2562.9333333333334</v>
      </c>
      <c r="K113" s="31">
        <v>2495</v>
      </c>
      <c r="L113" s="31">
        <v>2406</v>
      </c>
      <c r="M113" s="31">
        <v>15.199199999999999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703.7</v>
      </c>
      <c r="D114" s="36">
        <v>707.86666666666667</v>
      </c>
      <c r="E114" s="36">
        <v>696.93333333333339</v>
      </c>
      <c r="F114" s="36">
        <v>690.16666666666674</v>
      </c>
      <c r="G114" s="36">
        <v>679.23333333333346</v>
      </c>
      <c r="H114" s="36">
        <v>714.63333333333333</v>
      </c>
      <c r="I114" s="36">
        <v>725.56666666666649</v>
      </c>
      <c r="J114" s="36">
        <v>732.33333333333326</v>
      </c>
      <c r="K114" s="31">
        <v>718.8</v>
      </c>
      <c r="L114" s="31">
        <v>701.1</v>
      </c>
      <c r="M114" s="31">
        <v>1.46347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2141.4499999999998</v>
      </c>
      <c r="D115" s="36">
        <v>2162.1</v>
      </c>
      <c r="E115" s="36">
        <v>2109.35</v>
      </c>
      <c r="F115" s="36">
        <v>2077.25</v>
      </c>
      <c r="G115" s="36">
        <v>2024.5</v>
      </c>
      <c r="H115" s="36">
        <v>2194.1999999999998</v>
      </c>
      <c r="I115" s="36">
        <v>2246.9499999999998</v>
      </c>
      <c r="J115" s="36">
        <v>2279.0499999999997</v>
      </c>
      <c r="K115" s="31">
        <v>2214.85</v>
      </c>
      <c r="L115" s="31">
        <v>2130</v>
      </c>
      <c r="M115" s="31">
        <v>1.2323299999999999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8988.7000000000007</v>
      </c>
      <c r="D116" s="36">
        <v>9131.2833333333328</v>
      </c>
      <c r="E116" s="36">
        <v>8757.5666666666657</v>
      </c>
      <c r="F116" s="36">
        <v>8526.4333333333325</v>
      </c>
      <c r="G116" s="36">
        <v>8152.7166666666653</v>
      </c>
      <c r="H116" s="36">
        <v>9362.4166666666661</v>
      </c>
      <c r="I116" s="36">
        <v>9736.1333333333332</v>
      </c>
      <c r="J116" s="36">
        <v>9967.2666666666664</v>
      </c>
      <c r="K116" s="31">
        <v>9505</v>
      </c>
      <c r="L116" s="31">
        <v>8900.15</v>
      </c>
      <c r="M116" s="31">
        <v>0.54144999999999999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822.2</v>
      </c>
      <c r="D117" s="36">
        <v>827.71666666666658</v>
      </c>
      <c r="E117" s="36">
        <v>815.03333333333319</v>
      </c>
      <c r="F117" s="36">
        <v>807.86666666666656</v>
      </c>
      <c r="G117" s="36">
        <v>795.18333333333317</v>
      </c>
      <c r="H117" s="36">
        <v>834.88333333333321</v>
      </c>
      <c r="I117" s="36">
        <v>847.56666666666661</v>
      </c>
      <c r="J117" s="36">
        <v>854.73333333333323</v>
      </c>
      <c r="K117" s="31">
        <v>840.4</v>
      </c>
      <c r="L117" s="31">
        <v>820.55</v>
      </c>
      <c r="M117" s="31">
        <v>0.50860000000000005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504.95</v>
      </c>
      <c r="D118" s="36">
        <v>503.46666666666664</v>
      </c>
      <c r="E118" s="36">
        <v>494.0333333333333</v>
      </c>
      <c r="F118" s="36">
        <v>483.11666666666667</v>
      </c>
      <c r="G118" s="36">
        <v>473.68333333333334</v>
      </c>
      <c r="H118" s="36">
        <v>514.38333333333321</v>
      </c>
      <c r="I118" s="36">
        <v>523.81666666666661</v>
      </c>
      <c r="J118" s="36">
        <v>534.73333333333323</v>
      </c>
      <c r="K118" s="31">
        <v>512.9</v>
      </c>
      <c r="L118" s="31">
        <v>492.55</v>
      </c>
      <c r="M118" s="31">
        <v>43.143610000000002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533.29999999999995</v>
      </c>
      <c r="D119" s="36">
        <v>536.44999999999993</v>
      </c>
      <c r="E119" s="36">
        <v>527.84999999999991</v>
      </c>
      <c r="F119" s="36">
        <v>522.4</v>
      </c>
      <c r="G119" s="36">
        <v>513.79999999999995</v>
      </c>
      <c r="H119" s="36">
        <v>541.89999999999986</v>
      </c>
      <c r="I119" s="36">
        <v>550.5</v>
      </c>
      <c r="J119" s="36">
        <v>555.94999999999982</v>
      </c>
      <c r="K119" s="31">
        <v>545.04999999999995</v>
      </c>
      <c r="L119" s="31">
        <v>531</v>
      </c>
      <c r="M119" s="31">
        <v>0.94218999999999997</v>
      </c>
      <c r="N119" s="1"/>
      <c r="O119" s="1"/>
    </row>
    <row r="120" spans="1:15" ht="12.75" customHeight="1">
      <c r="A120" s="33">
        <v>110</v>
      </c>
      <c r="B120" s="53" t="s">
        <v>858</v>
      </c>
      <c r="C120" s="31">
        <v>1046.8499999999999</v>
      </c>
      <c r="D120" s="36">
        <v>1049.6000000000001</v>
      </c>
      <c r="E120" s="36">
        <v>1035.2500000000002</v>
      </c>
      <c r="F120" s="36">
        <v>1023.6500000000001</v>
      </c>
      <c r="G120" s="36">
        <v>1009.3000000000002</v>
      </c>
      <c r="H120" s="36">
        <v>1061.2000000000003</v>
      </c>
      <c r="I120" s="36">
        <v>1075.5500000000002</v>
      </c>
      <c r="J120" s="36">
        <v>1087.1500000000003</v>
      </c>
      <c r="K120" s="31">
        <v>1063.95</v>
      </c>
      <c r="L120" s="31">
        <v>1038</v>
      </c>
      <c r="M120" s="31">
        <v>8.2033199999999997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1466</v>
      </c>
      <c r="D121" s="36">
        <v>1472.6499999999999</v>
      </c>
      <c r="E121" s="36">
        <v>1453.3499999999997</v>
      </c>
      <c r="F121" s="36">
        <v>1440.6999999999998</v>
      </c>
      <c r="G121" s="36">
        <v>1421.3999999999996</v>
      </c>
      <c r="H121" s="36">
        <v>1485.2999999999997</v>
      </c>
      <c r="I121" s="36">
        <v>1504.6</v>
      </c>
      <c r="J121" s="36">
        <v>1517.2499999999998</v>
      </c>
      <c r="K121" s="31">
        <v>1491.95</v>
      </c>
      <c r="L121" s="31">
        <v>1460</v>
      </c>
      <c r="M121" s="31">
        <v>9.2885799999999996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1380.7</v>
      </c>
      <c r="D122" s="36">
        <v>1396.1000000000001</v>
      </c>
      <c r="E122" s="36">
        <v>1362.3500000000004</v>
      </c>
      <c r="F122" s="36">
        <v>1344.0000000000002</v>
      </c>
      <c r="G122" s="36">
        <v>1310.2500000000005</v>
      </c>
      <c r="H122" s="36">
        <v>1414.4500000000003</v>
      </c>
      <c r="I122" s="36">
        <v>1448.1999999999998</v>
      </c>
      <c r="J122" s="36">
        <v>1466.5500000000002</v>
      </c>
      <c r="K122" s="31">
        <v>1429.85</v>
      </c>
      <c r="L122" s="31">
        <v>1377.75</v>
      </c>
      <c r="M122" s="31">
        <v>10.83813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1512.05</v>
      </c>
      <c r="D123" s="36">
        <v>1509.8166666666668</v>
      </c>
      <c r="E123" s="36">
        <v>1504.6333333333337</v>
      </c>
      <c r="F123" s="36">
        <v>1497.2166666666669</v>
      </c>
      <c r="G123" s="36">
        <v>1492.0333333333338</v>
      </c>
      <c r="H123" s="36">
        <v>1517.2333333333336</v>
      </c>
      <c r="I123" s="36">
        <v>1522.4166666666665</v>
      </c>
      <c r="J123" s="36">
        <v>1529.8333333333335</v>
      </c>
      <c r="K123" s="31">
        <v>1515</v>
      </c>
      <c r="L123" s="31">
        <v>1502.4</v>
      </c>
      <c r="M123" s="31">
        <v>11.92685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159.99</v>
      </c>
      <c r="D124" s="36">
        <v>161.30333333333331</v>
      </c>
      <c r="E124" s="36">
        <v>158.31666666666663</v>
      </c>
      <c r="F124" s="36">
        <v>156.64333333333332</v>
      </c>
      <c r="G124" s="36">
        <v>153.65666666666664</v>
      </c>
      <c r="H124" s="36">
        <v>162.97666666666663</v>
      </c>
      <c r="I124" s="36">
        <v>165.96333333333331</v>
      </c>
      <c r="J124" s="36">
        <v>167.63666666666663</v>
      </c>
      <c r="K124" s="31">
        <v>164.29</v>
      </c>
      <c r="L124" s="31">
        <v>159.63</v>
      </c>
      <c r="M124" s="31">
        <v>25.74316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1493.45</v>
      </c>
      <c r="D125" s="36">
        <v>1503.4833333333333</v>
      </c>
      <c r="E125" s="36">
        <v>1476.9666666666667</v>
      </c>
      <c r="F125" s="36">
        <v>1460.4833333333333</v>
      </c>
      <c r="G125" s="36">
        <v>1433.9666666666667</v>
      </c>
      <c r="H125" s="36">
        <v>1519.9666666666667</v>
      </c>
      <c r="I125" s="36">
        <v>1546.4833333333336</v>
      </c>
      <c r="J125" s="36">
        <v>1562.9666666666667</v>
      </c>
      <c r="K125" s="31">
        <v>1530</v>
      </c>
      <c r="L125" s="31">
        <v>1487</v>
      </c>
      <c r="M125" s="31">
        <v>1.68832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496.2</v>
      </c>
      <c r="D126" s="36">
        <v>500.09999999999997</v>
      </c>
      <c r="E126" s="36">
        <v>491.59999999999991</v>
      </c>
      <c r="F126" s="36">
        <v>486.99999999999994</v>
      </c>
      <c r="G126" s="36">
        <v>478.49999999999989</v>
      </c>
      <c r="H126" s="36">
        <v>504.69999999999993</v>
      </c>
      <c r="I126" s="36">
        <v>513.20000000000005</v>
      </c>
      <c r="J126" s="36">
        <v>517.79999999999995</v>
      </c>
      <c r="K126" s="31">
        <v>508.6</v>
      </c>
      <c r="L126" s="31">
        <v>495.5</v>
      </c>
      <c r="M126" s="31">
        <v>81.983890000000002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2828.75</v>
      </c>
      <c r="D127" s="36">
        <v>2857.2666666666664</v>
      </c>
      <c r="E127" s="36">
        <v>2778.2833333333328</v>
      </c>
      <c r="F127" s="36">
        <v>2727.8166666666666</v>
      </c>
      <c r="G127" s="36">
        <v>2648.833333333333</v>
      </c>
      <c r="H127" s="36">
        <v>2907.7333333333327</v>
      </c>
      <c r="I127" s="36">
        <v>2986.7166666666662</v>
      </c>
      <c r="J127" s="36">
        <v>3037.1833333333325</v>
      </c>
      <c r="K127" s="31">
        <v>2936.25</v>
      </c>
      <c r="L127" s="31">
        <v>2806.8</v>
      </c>
      <c r="M127" s="31">
        <v>32.257910000000003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5977.65</v>
      </c>
      <c r="D128" s="36">
        <v>5883.2333333333336</v>
      </c>
      <c r="E128" s="36">
        <v>5726.4666666666672</v>
      </c>
      <c r="F128" s="36">
        <v>5475.2833333333338</v>
      </c>
      <c r="G128" s="36">
        <v>5318.5166666666673</v>
      </c>
      <c r="H128" s="36">
        <v>6134.416666666667</v>
      </c>
      <c r="I128" s="36">
        <v>6291.1833333333334</v>
      </c>
      <c r="J128" s="36">
        <v>6542.3666666666668</v>
      </c>
      <c r="K128" s="31">
        <v>6040</v>
      </c>
      <c r="L128" s="31">
        <v>5632.05</v>
      </c>
      <c r="M128" s="31">
        <v>21.725020000000001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3034.8</v>
      </c>
      <c r="D129" s="36">
        <v>3024.5833333333335</v>
      </c>
      <c r="E129" s="36">
        <v>2992.2166666666672</v>
      </c>
      <c r="F129" s="36">
        <v>2949.6333333333337</v>
      </c>
      <c r="G129" s="36">
        <v>2917.2666666666673</v>
      </c>
      <c r="H129" s="36">
        <v>3067.166666666667</v>
      </c>
      <c r="I129" s="36">
        <v>3099.5333333333328</v>
      </c>
      <c r="J129" s="36">
        <v>3142.1166666666668</v>
      </c>
      <c r="K129" s="31">
        <v>3056.95</v>
      </c>
      <c r="L129" s="31">
        <v>2982</v>
      </c>
      <c r="M129" s="31">
        <v>3.2027000000000001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4070.25</v>
      </c>
      <c r="D130" s="36">
        <v>4108.7666666666664</v>
      </c>
      <c r="E130" s="36">
        <v>3988.5333333333328</v>
      </c>
      <c r="F130" s="36">
        <v>3906.8166666666666</v>
      </c>
      <c r="G130" s="36">
        <v>3786.583333333333</v>
      </c>
      <c r="H130" s="36">
        <v>4190.4833333333327</v>
      </c>
      <c r="I130" s="36">
        <v>4310.7166666666662</v>
      </c>
      <c r="J130" s="36">
        <v>4392.4333333333325</v>
      </c>
      <c r="K130" s="31">
        <v>4229</v>
      </c>
      <c r="L130" s="31">
        <v>4027.05</v>
      </c>
      <c r="M130" s="31">
        <v>3.54359</v>
      </c>
      <c r="N130" s="1"/>
      <c r="O130" s="1"/>
    </row>
    <row r="131" spans="1:15" ht="12.75" customHeight="1">
      <c r="A131" s="33">
        <v>121</v>
      </c>
      <c r="B131" s="53" t="s">
        <v>827</v>
      </c>
      <c r="C131" s="31">
        <v>1689.9</v>
      </c>
      <c r="D131" s="36">
        <v>1690.7666666666667</v>
      </c>
      <c r="E131" s="36">
        <v>1668.3833333333332</v>
      </c>
      <c r="F131" s="36">
        <v>1646.8666666666666</v>
      </c>
      <c r="G131" s="36">
        <v>1624.4833333333331</v>
      </c>
      <c r="H131" s="36">
        <v>1712.2833333333333</v>
      </c>
      <c r="I131" s="36">
        <v>1734.666666666667</v>
      </c>
      <c r="J131" s="36">
        <v>1756.1833333333334</v>
      </c>
      <c r="K131" s="31">
        <v>1713.15</v>
      </c>
      <c r="L131" s="31">
        <v>1669.25</v>
      </c>
      <c r="M131" s="31">
        <v>0.37919999999999998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1057.45</v>
      </c>
      <c r="D132" s="36">
        <v>1055.3166666666666</v>
      </c>
      <c r="E132" s="36">
        <v>1043.6833333333332</v>
      </c>
      <c r="F132" s="36">
        <v>1029.9166666666665</v>
      </c>
      <c r="G132" s="36">
        <v>1018.2833333333331</v>
      </c>
      <c r="H132" s="36">
        <v>1069.0833333333333</v>
      </c>
      <c r="I132" s="36">
        <v>1080.7166666666665</v>
      </c>
      <c r="J132" s="36">
        <v>1094.4833333333333</v>
      </c>
      <c r="K132" s="31">
        <v>1066.95</v>
      </c>
      <c r="L132" s="31">
        <v>1041.55</v>
      </c>
      <c r="M132" s="31">
        <v>21.744240000000001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1602</v>
      </c>
      <c r="D133" s="36">
        <v>1610.3999999999999</v>
      </c>
      <c r="E133" s="36">
        <v>1589.0499999999997</v>
      </c>
      <c r="F133" s="36">
        <v>1576.1</v>
      </c>
      <c r="G133" s="36">
        <v>1554.7499999999998</v>
      </c>
      <c r="H133" s="36">
        <v>1623.3499999999997</v>
      </c>
      <c r="I133" s="36">
        <v>1644.6999999999996</v>
      </c>
      <c r="J133" s="36">
        <v>1657.6499999999996</v>
      </c>
      <c r="K133" s="31">
        <v>1631.75</v>
      </c>
      <c r="L133" s="31">
        <v>1597.45</v>
      </c>
      <c r="M133" s="31">
        <v>2.0866799999999999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5251.4</v>
      </c>
      <c r="D134" s="36">
        <v>5276.916666666667</v>
      </c>
      <c r="E134" s="36">
        <v>5174.4833333333336</v>
      </c>
      <c r="F134" s="36">
        <v>5097.5666666666666</v>
      </c>
      <c r="G134" s="36">
        <v>4995.1333333333332</v>
      </c>
      <c r="H134" s="36">
        <v>5353.8333333333339</v>
      </c>
      <c r="I134" s="36">
        <v>5456.2666666666664</v>
      </c>
      <c r="J134" s="36">
        <v>5533.1833333333343</v>
      </c>
      <c r="K134" s="31">
        <v>5379.35</v>
      </c>
      <c r="L134" s="31">
        <v>5200</v>
      </c>
      <c r="M134" s="31">
        <v>0.3921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1292.5999999999999</v>
      </c>
      <c r="D135" s="36">
        <v>1297.2</v>
      </c>
      <c r="E135" s="36">
        <v>1275.4000000000001</v>
      </c>
      <c r="F135" s="36">
        <v>1258.2</v>
      </c>
      <c r="G135" s="36">
        <v>1236.4000000000001</v>
      </c>
      <c r="H135" s="36">
        <v>1314.4</v>
      </c>
      <c r="I135" s="36">
        <v>1336.1999999999998</v>
      </c>
      <c r="J135" s="36">
        <v>1353.4</v>
      </c>
      <c r="K135" s="31">
        <v>1319</v>
      </c>
      <c r="L135" s="31">
        <v>1280</v>
      </c>
      <c r="M135" s="31">
        <v>4.3514600000000003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431.75</v>
      </c>
      <c r="D136" s="36">
        <v>431.55</v>
      </c>
      <c r="E136" s="36">
        <v>425.15000000000003</v>
      </c>
      <c r="F136" s="36">
        <v>418.55</v>
      </c>
      <c r="G136" s="36">
        <v>412.15000000000003</v>
      </c>
      <c r="H136" s="36">
        <v>438.15000000000003</v>
      </c>
      <c r="I136" s="36">
        <v>444.55</v>
      </c>
      <c r="J136" s="36">
        <v>451.15000000000003</v>
      </c>
      <c r="K136" s="31">
        <v>437.95</v>
      </c>
      <c r="L136" s="31">
        <v>424.95</v>
      </c>
      <c r="M136" s="31">
        <v>71.559939999999997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3954.05</v>
      </c>
      <c r="D137" s="36">
        <v>3964.75</v>
      </c>
      <c r="E137" s="36">
        <v>3931.5</v>
      </c>
      <c r="F137" s="36">
        <v>3908.95</v>
      </c>
      <c r="G137" s="36">
        <v>3875.7</v>
      </c>
      <c r="H137" s="36">
        <v>3987.3</v>
      </c>
      <c r="I137" s="36">
        <v>4020.55</v>
      </c>
      <c r="J137" s="36">
        <v>4043.1000000000004</v>
      </c>
      <c r="K137" s="31">
        <v>3998</v>
      </c>
      <c r="L137" s="31">
        <v>3942.2</v>
      </c>
      <c r="M137" s="31">
        <v>6.6953399999999998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1838</v>
      </c>
      <c r="D138" s="36">
        <v>1844</v>
      </c>
      <c r="E138" s="36">
        <v>1783</v>
      </c>
      <c r="F138" s="36">
        <v>1728</v>
      </c>
      <c r="G138" s="36">
        <v>1667</v>
      </c>
      <c r="H138" s="36">
        <v>1899</v>
      </c>
      <c r="I138" s="36">
        <v>1960</v>
      </c>
      <c r="J138" s="36">
        <v>2015</v>
      </c>
      <c r="K138" s="31">
        <v>1905</v>
      </c>
      <c r="L138" s="31">
        <v>1789</v>
      </c>
      <c r="M138" s="31">
        <v>15.30369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992.9</v>
      </c>
      <c r="D139" s="36">
        <v>996.30000000000007</v>
      </c>
      <c r="E139" s="36">
        <v>986.60000000000014</v>
      </c>
      <c r="F139" s="36">
        <v>980.30000000000007</v>
      </c>
      <c r="G139" s="36">
        <v>970.60000000000014</v>
      </c>
      <c r="H139" s="36">
        <v>1002.6000000000001</v>
      </c>
      <c r="I139" s="36">
        <v>1012.3000000000002</v>
      </c>
      <c r="J139" s="36">
        <v>1018.6000000000001</v>
      </c>
      <c r="K139" s="31">
        <v>1006</v>
      </c>
      <c r="L139" s="31">
        <v>990</v>
      </c>
      <c r="M139" s="31">
        <v>0.32654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821.7</v>
      </c>
      <c r="D140" s="36">
        <v>826.38333333333321</v>
      </c>
      <c r="E140" s="36">
        <v>814.86666666666645</v>
      </c>
      <c r="F140" s="36">
        <v>808.03333333333319</v>
      </c>
      <c r="G140" s="36">
        <v>796.51666666666642</v>
      </c>
      <c r="H140" s="36">
        <v>833.21666666666647</v>
      </c>
      <c r="I140" s="36">
        <v>844.73333333333335</v>
      </c>
      <c r="J140" s="36">
        <v>851.56666666666649</v>
      </c>
      <c r="K140" s="31">
        <v>837.9</v>
      </c>
      <c r="L140" s="31">
        <v>819.55</v>
      </c>
      <c r="M140" s="31">
        <v>25.430479999999999</v>
      </c>
      <c r="N140" s="1"/>
      <c r="O140" s="1"/>
    </row>
    <row r="141" spans="1:15" ht="12.75" customHeight="1">
      <c r="A141" s="33">
        <v>131</v>
      </c>
      <c r="B141" s="53" t="s">
        <v>859</v>
      </c>
      <c r="C141" s="31">
        <v>2324.6999999999998</v>
      </c>
      <c r="D141" s="36">
        <v>2309.8666666666668</v>
      </c>
      <c r="E141" s="36">
        <v>2275.7333333333336</v>
      </c>
      <c r="F141" s="36">
        <v>2226.7666666666669</v>
      </c>
      <c r="G141" s="36">
        <v>2192.6333333333337</v>
      </c>
      <c r="H141" s="36">
        <v>2358.8333333333335</v>
      </c>
      <c r="I141" s="36">
        <v>2392.9666666666667</v>
      </c>
      <c r="J141" s="36">
        <v>2441.9333333333334</v>
      </c>
      <c r="K141" s="31">
        <v>2344</v>
      </c>
      <c r="L141" s="31">
        <v>2260.9</v>
      </c>
      <c r="M141" s="31">
        <v>0.55128999999999995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630</v>
      </c>
      <c r="D142" s="36">
        <v>629.9666666666667</v>
      </c>
      <c r="E142" s="36">
        <v>626.03333333333342</v>
      </c>
      <c r="F142" s="36">
        <v>622.06666666666672</v>
      </c>
      <c r="G142" s="36">
        <v>618.13333333333344</v>
      </c>
      <c r="H142" s="36">
        <v>633.93333333333339</v>
      </c>
      <c r="I142" s="36">
        <v>637.86666666666679</v>
      </c>
      <c r="J142" s="36">
        <v>641.83333333333337</v>
      </c>
      <c r="K142" s="31">
        <v>633.9</v>
      </c>
      <c r="L142" s="31">
        <v>626</v>
      </c>
      <c r="M142" s="31">
        <v>16.300429999999999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1933.6</v>
      </c>
      <c r="D143" s="36">
        <v>1914.6333333333332</v>
      </c>
      <c r="E143" s="36">
        <v>1881.9666666666665</v>
      </c>
      <c r="F143" s="36">
        <v>1830.3333333333333</v>
      </c>
      <c r="G143" s="36">
        <v>1797.6666666666665</v>
      </c>
      <c r="H143" s="36">
        <v>1966.2666666666664</v>
      </c>
      <c r="I143" s="36">
        <v>1998.9333333333334</v>
      </c>
      <c r="J143" s="36">
        <v>2050.5666666666666</v>
      </c>
      <c r="K143" s="31">
        <v>1947.3</v>
      </c>
      <c r="L143" s="31">
        <v>1863</v>
      </c>
      <c r="M143" s="31">
        <v>9.3589099999999998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3350.4</v>
      </c>
      <c r="D144" s="36">
        <v>3386.6</v>
      </c>
      <c r="E144" s="36">
        <v>3286.2</v>
      </c>
      <c r="F144" s="36">
        <v>3222</v>
      </c>
      <c r="G144" s="36">
        <v>3121.6</v>
      </c>
      <c r="H144" s="36">
        <v>3450.7999999999997</v>
      </c>
      <c r="I144" s="36">
        <v>3551.2000000000003</v>
      </c>
      <c r="J144" s="36">
        <v>3615.3999999999996</v>
      </c>
      <c r="K144" s="31">
        <v>3487</v>
      </c>
      <c r="L144" s="31">
        <v>3322.4</v>
      </c>
      <c r="M144" s="31">
        <v>6.3559200000000002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773.5</v>
      </c>
      <c r="D145" s="36">
        <v>774.05000000000007</v>
      </c>
      <c r="E145" s="36">
        <v>753.70000000000016</v>
      </c>
      <c r="F145" s="36">
        <v>733.90000000000009</v>
      </c>
      <c r="G145" s="36">
        <v>713.55000000000018</v>
      </c>
      <c r="H145" s="36">
        <v>793.85000000000014</v>
      </c>
      <c r="I145" s="36">
        <v>814.2</v>
      </c>
      <c r="J145" s="36">
        <v>834.00000000000011</v>
      </c>
      <c r="K145" s="31">
        <v>794.4</v>
      </c>
      <c r="L145" s="31">
        <v>754.25</v>
      </c>
      <c r="M145" s="31">
        <v>20.275210000000001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2774.6</v>
      </c>
      <c r="D146" s="36">
        <v>2771.9500000000003</v>
      </c>
      <c r="E146" s="36">
        <v>2740.1500000000005</v>
      </c>
      <c r="F146" s="36">
        <v>2705.7000000000003</v>
      </c>
      <c r="G146" s="36">
        <v>2673.9000000000005</v>
      </c>
      <c r="H146" s="36">
        <v>2806.4000000000005</v>
      </c>
      <c r="I146" s="36">
        <v>2838.2000000000007</v>
      </c>
      <c r="J146" s="36">
        <v>2872.6500000000005</v>
      </c>
      <c r="K146" s="31">
        <v>2803.75</v>
      </c>
      <c r="L146" s="31">
        <v>2737.5</v>
      </c>
      <c r="M146" s="31">
        <v>4.6703400000000004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378.4</v>
      </c>
      <c r="D147" s="36">
        <v>377.86666666666662</v>
      </c>
      <c r="E147" s="36">
        <v>375.78333333333325</v>
      </c>
      <c r="F147" s="36">
        <v>373.16666666666663</v>
      </c>
      <c r="G147" s="36">
        <v>371.08333333333326</v>
      </c>
      <c r="H147" s="36">
        <v>380.48333333333323</v>
      </c>
      <c r="I147" s="36">
        <v>382.56666666666661</v>
      </c>
      <c r="J147" s="36">
        <v>385.18333333333322</v>
      </c>
      <c r="K147" s="31">
        <v>379.95</v>
      </c>
      <c r="L147" s="31">
        <v>375.25</v>
      </c>
      <c r="M147" s="31">
        <v>19.856269999999999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163.03</v>
      </c>
      <c r="D148" s="36">
        <v>162.84333333333333</v>
      </c>
      <c r="E148" s="36">
        <v>161.68666666666667</v>
      </c>
      <c r="F148" s="36">
        <v>160.34333333333333</v>
      </c>
      <c r="G148" s="36">
        <v>159.18666666666667</v>
      </c>
      <c r="H148" s="36">
        <v>164.18666666666667</v>
      </c>
      <c r="I148" s="36">
        <v>165.34333333333336</v>
      </c>
      <c r="J148" s="36">
        <v>166.68666666666667</v>
      </c>
      <c r="K148" s="31">
        <v>164</v>
      </c>
      <c r="L148" s="31">
        <v>161.5</v>
      </c>
      <c r="M148" s="31">
        <v>47.375410000000002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4539.3</v>
      </c>
      <c r="D149" s="36">
        <v>4539.7333333333336</v>
      </c>
      <c r="E149" s="36">
        <v>4484.8666666666668</v>
      </c>
      <c r="F149" s="36">
        <v>4430.4333333333334</v>
      </c>
      <c r="G149" s="36">
        <v>4375.5666666666666</v>
      </c>
      <c r="H149" s="36">
        <v>4594.166666666667</v>
      </c>
      <c r="I149" s="36">
        <v>4649.0333333333338</v>
      </c>
      <c r="J149" s="36">
        <v>4703.4666666666672</v>
      </c>
      <c r="K149" s="31">
        <v>4594.6000000000004</v>
      </c>
      <c r="L149" s="31">
        <v>4485.3</v>
      </c>
      <c r="M149" s="31">
        <v>6.6103800000000001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12410</v>
      </c>
      <c r="D150" s="36">
        <v>12493.133333333333</v>
      </c>
      <c r="E150" s="36">
        <v>12296.866666666667</v>
      </c>
      <c r="F150" s="36">
        <v>12183.733333333334</v>
      </c>
      <c r="G150" s="36">
        <v>11987.466666666667</v>
      </c>
      <c r="H150" s="36">
        <v>12606.266666666666</v>
      </c>
      <c r="I150" s="36">
        <v>12802.533333333333</v>
      </c>
      <c r="J150" s="36">
        <v>12915.666666666666</v>
      </c>
      <c r="K150" s="31">
        <v>12689.4</v>
      </c>
      <c r="L150" s="31">
        <v>12380</v>
      </c>
      <c r="M150" s="31">
        <v>2.4918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2950.85</v>
      </c>
      <c r="D151" s="36">
        <v>2946.5666666666671</v>
      </c>
      <c r="E151" s="36">
        <v>2930.3833333333341</v>
      </c>
      <c r="F151" s="36">
        <v>2909.916666666667</v>
      </c>
      <c r="G151" s="36">
        <v>2893.733333333334</v>
      </c>
      <c r="H151" s="36">
        <v>2967.0333333333342</v>
      </c>
      <c r="I151" s="36">
        <v>2983.2166666666676</v>
      </c>
      <c r="J151" s="36">
        <v>3003.6833333333343</v>
      </c>
      <c r="K151" s="31">
        <v>2962.75</v>
      </c>
      <c r="L151" s="31">
        <v>2926.1</v>
      </c>
      <c r="M151" s="31">
        <v>1.1247400000000001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6719.45</v>
      </c>
      <c r="D152" s="36">
        <v>6676.3833333333341</v>
      </c>
      <c r="E152" s="36">
        <v>6607.7666666666682</v>
      </c>
      <c r="F152" s="36">
        <v>6496.0833333333339</v>
      </c>
      <c r="G152" s="36">
        <v>6427.4666666666681</v>
      </c>
      <c r="H152" s="36">
        <v>6788.0666666666684</v>
      </c>
      <c r="I152" s="36">
        <v>6856.6833333333352</v>
      </c>
      <c r="J152" s="36">
        <v>6968.3666666666686</v>
      </c>
      <c r="K152" s="31">
        <v>6745</v>
      </c>
      <c r="L152" s="31">
        <v>6564.7</v>
      </c>
      <c r="M152" s="31">
        <v>5.8887999999999998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797.15</v>
      </c>
      <c r="D153" s="36">
        <v>796.61666666666667</v>
      </c>
      <c r="E153" s="36">
        <v>785.63333333333333</v>
      </c>
      <c r="F153" s="36">
        <v>774.11666666666667</v>
      </c>
      <c r="G153" s="36">
        <v>763.13333333333333</v>
      </c>
      <c r="H153" s="36">
        <v>808.13333333333333</v>
      </c>
      <c r="I153" s="36">
        <v>819.11666666666667</v>
      </c>
      <c r="J153" s="36">
        <v>830.63333333333333</v>
      </c>
      <c r="K153" s="31">
        <v>807.6</v>
      </c>
      <c r="L153" s="31">
        <v>785.1</v>
      </c>
      <c r="M153" s="31">
        <v>14.262320000000001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423.65</v>
      </c>
      <c r="D154" s="36">
        <v>424.95</v>
      </c>
      <c r="E154" s="36">
        <v>419.9</v>
      </c>
      <c r="F154" s="36">
        <v>416.15</v>
      </c>
      <c r="G154" s="36">
        <v>411.09999999999997</v>
      </c>
      <c r="H154" s="36">
        <v>428.7</v>
      </c>
      <c r="I154" s="36">
        <v>433.75000000000006</v>
      </c>
      <c r="J154" s="36">
        <v>437.5</v>
      </c>
      <c r="K154" s="31">
        <v>430</v>
      </c>
      <c r="L154" s="31">
        <v>421.2</v>
      </c>
      <c r="M154" s="31">
        <v>2.5379399999999999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233.75</v>
      </c>
      <c r="D155" s="36">
        <v>234.99666666666667</v>
      </c>
      <c r="E155" s="36">
        <v>228.09333333333333</v>
      </c>
      <c r="F155" s="36">
        <v>222.43666666666667</v>
      </c>
      <c r="G155" s="36">
        <v>215.53333333333333</v>
      </c>
      <c r="H155" s="36">
        <v>240.65333333333334</v>
      </c>
      <c r="I155" s="36">
        <v>247.55666666666664</v>
      </c>
      <c r="J155" s="36">
        <v>253.21333333333334</v>
      </c>
      <c r="K155" s="31">
        <v>241.9</v>
      </c>
      <c r="L155" s="31">
        <v>229.34</v>
      </c>
      <c r="M155" s="31">
        <v>20.48884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40.880000000000003</v>
      </c>
      <c r="D156" s="36">
        <v>41.093333333333334</v>
      </c>
      <c r="E156" s="36">
        <v>40.586666666666666</v>
      </c>
      <c r="F156" s="36">
        <v>40.293333333333329</v>
      </c>
      <c r="G156" s="36">
        <v>39.786666666666662</v>
      </c>
      <c r="H156" s="36">
        <v>41.38666666666667</v>
      </c>
      <c r="I156" s="36">
        <v>41.893333333333331</v>
      </c>
      <c r="J156" s="36">
        <v>42.186666666666675</v>
      </c>
      <c r="K156" s="31">
        <v>41.6</v>
      </c>
      <c r="L156" s="31">
        <v>40.799999999999997</v>
      </c>
      <c r="M156" s="31">
        <v>58.641150000000003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4860.7</v>
      </c>
      <c r="D157" s="36">
        <v>4851.6333333333332</v>
      </c>
      <c r="E157" s="36">
        <v>4824.0666666666666</v>
      </c>
      <c r="F157" s="36">
        <v>4787.4333333333334</v>
      </c>
      <c r="G157" s="36">
        <v>4759.8666666666668</v>
      </c>
      <c r="H157" s="36">
        <v>4888.2666666666664</v>
      </c>
      <c r="I157" s="36">
        <v>4915.8333333333321</v>
      </c>
      <c r="J157" s="36">
        <v>4952.4666666666662</v>
      </c>
      <c r="K157" s="31">
        <v>4879.2</v>
      </c>
      <c r="L157" s="31">
        <v>4815</v>
      </c>
      <c r="M157" s="31">
        <v>2.9082300000000001</v>
      </c>
      <c r="N157" s="1"/>
      <c r="O157" s="1"/>
    </row>
    <row r="158" spans="1:15" ht="12.75" customHeight="1">
      <c r="A158" s="33">
        <v>148</v>
      </c>
      <c r="B158" s="53" t="s">
        <v>860</v>
      </c>
      <c r="C158" s="31">
        <v>1287.55</v>
      </c>
      <c r="D158" s="36">
        <v>1295.05</v>
      </c>
      <c r="E158" s="36">
        <v>1272.0999999999999</v>
      </c>
      <c r="F158" s="36">
        <v>1256.6499999999999</v>
      </c>
      <c r="G158" s="36">
        <v>1233.6999999999998</v>
      </c>
      <c r="H158" s="36">
        <v>1310.5</v>
      </c>
      <c r="I158" s="36">
        <v>1333.4500000000003</v>
      </c>
      <c r="J158" s="36">
        <v>1348.9</v>
      </c>
      <c r="K158" s="31">
        <v>1318</v>
      </c>
      <c r="L158" s="31">
        <v>1279.5999999999999</v>
      </c>
      <c r="M158" s="31">
        <v>2.6019199999999998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704.45</v>
      </c>
      <c r="D159" s="36">
        <v>717.2166666666667</v>
      </c>
      <c r="E159" s="36">
        <v>687.23333333333335</v>
      </c>
      <c r="F159" s="36">
        <v>670.01666666666665</v>
      </c>
      <c r="G159" s="36">
        <v>640.0333333333333</v>
      </c>
      <c r="H159" s="36">
        <v>734.43333333333339</v>
      </c>
      <c r="I159" s="36">
        <v>764.41666666666674</v>
      </c>
      <c r="J159" s="36">
        <v>781.63333333333344</v>
      </c>
      <c r="K159" s="31">
        <v>747.2</v>
      </c>
      <c r="L159" s="31">
        <v>700</v>
      </c>
      <c r="M159" s="31">
        <v>7.0507799999999996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763.55</v>
      </c>
      <c r="D160" s="36">
        <v>762</v>
      </c>
      <c r="E160" s="36">
        <v>754.55</v>
      </c>
      <c r="F160" s="36">
        <v>745.55</v>
      </c>
      <c r="G160" s="36">
        <v>738.09999999999991</v>
      </c>
      <c r="H160" s="36">
        <v>771</v>
      </c>
      <c r="I160" s="36">
        <v>778.45</v>
      </c>
      <c r="J160" s="36">
        <v>787.45</v>
      </c>
      <c r="K160" s="31">
        <v>769.45</v>
      </c>
      <c r="L160" s="31">
        <v>753</v>
      </c>
      <c r="M160" s="31">
        <v>4.4395899999999999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2606.4499999999998</v>
      </c>
      <c r="D161" s="36">
        <v>2610.5499999999997</v>
      </c>
      <c r="E161" s="36">
        <v>2593.1499999999996</v>
      </c>
      <c r="F161" s="36">
        <v>2579.85</v>
      </c>
      <c r="G161" s="36">
        <v>2562.4499999999998</v>
      </c>
      <c r="H161" s="36">
        <v>2623.8499999999995</v>
      </c>
      <c r="I161" s="36">
        <v>2641.25</v>
      </c>
      <c r="J161" s="36">
        <v>2654.5499999999993</v>
      </c>
      <c r="K161" s="31">
        <v>2627.95</v>
      </c>
      <c r="L161" s="31">
        <v>2597.25</v>
      </c>
      <c r="M161" s="31">
        <v>0.84728000000000003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287.95</v>
      </c>
      <c r="D162" s="36">
        <v>292.74999999999994</v>
      </c>
      <c r="E162" s="36">
        <v>281.59999999999991</v>
      </c>
      <c r="F162" s="36">
        <v>275.24999999999994</v>
      </c>
      <c r="G162" s="36">
        <v>264.09999999999991</v>
      </c>
      <c r="H162" s="36">
        <v>299.09999999999991</v>
      </c>
      <c r="I162" s="36">
        <v>310.24999999999989</v>
      </c>
      <c r="J162" s="36">
        <v>316.59999999999991</v>
      </c>
      <c r="K162" s="31">
        <v>303.89999999999998</v>
      </c>
      <c r="L162" s="31">
        <v>286.39999999999998</v>
      </c>
      <c r="M162" s="31">
        <v>301.65179000000001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91.61</v>
      </c>
      <c r="D163" s="36">
        <v>91.719999999999985</v>
      </c>
      <c r="E163" s="36">
        <v>91.139999999999972</v>
      </c>
      <c r="F163" s="36">
        <v>90.669999999999987</v>
      </c>
      <c r="G163" s="36">
        <v>90.089999999999975</v>
      </c>
      <c r="H163" s="36">
        <v>92.189999999999969</v>
      </c>
      <c r="I163" s="36">
        <v>92.769999999999982</v>
      </c>
      <c r="J163" s="36">
        <v>93.239999999999966</v>
      </c>
      <c r="K163" s="31">
        <v>92.3</v>
      </c>
      <c r="L163" s="31">
        <v>91.25</v>
      </c>
      <c r="M163" s="31">
        <v>21.34253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1043.25</v>
      </c>
      <c r="D164" s="36">
        <v>1048.8666666666666</v>
      </c>
      <c r="E164" s="36">
        <v>1023.8833333333332</v>
      </c>
      <c r="F164" s="36">
        <v>1004.5166666666667</v>
      </c>
      <c r="G164" s="36">
        <v>979.5333333333333</v>
      </c>
      <c r="H164" s="36">
        <v>1068.2333333333331</v>
      </c>
      <c r="I164" s="36">
        <v>1093.2166666666662</v>
      </c>
      <c r="J164" s="36">
        <v>1112.583333333333</v>
      </c>
      <c r="K164" s="31">
        <v>1073.8499999999999</v>
      </c>
      <c r="L164" s="31">
        <v>1029.5</v>
      </c>
      <c r="M164" s="31">
        <v>0.70252999999999999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3915.6</v>
      </c>
      <c r="D165" s="36">
        <v>3941.4833333333336</v>
      </c>
      <c r="E165" s="36">
        <v>3876.8166666666671</v>
      </c>
      <c r="F165" s="36">
        <v>3838.0333333333333</v>
      </c>
      <c r="G165" s="36">
        <v>3773.3666666666668</v>
      </c>
      <c r="H165" s="36">
        <v>3980.2666666666673</v>
      </c>
      <c r="I165" s="36">
        <v>4044.9333333333334</v>
      </c>
      <c r="J165" s="36">
        <v>4083.7166666666676</v>
      </c>
      <c r="K165" s="31">
        <v>4006.15</v>
      </c>
      <c r="L165" s="31">
        <v>3902.7</v>
      </c>
      <c r="M165" s="31">
        <v>1.6079399999999999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559.04999999999995</v>
      </c>
      <c r="D166" s="36">
        <v>559.84999999999991</v>
      </c>
      <c r="E166" s="36">
        <v>554.79999999999984</v>
      </c>
      <c r="F166" s="36">
        <v>550.54999999999995</v>
      </c>
      <c r="G166" s="36">
        <v>545.49999999999989</v>
      </c>
      <c r="H166" s="36">
        <v>564.0999999999998</v>
      </c>
      <c r="I166" s="36">
        <v>569.15</v>
      </c>
      <c r="J166" s="36">
        <v>573.39999999999975</v>
      </c>
      <c r="K166" s="31">
        <v>564.9</v>
      </c>
      <c r="L166" s="31">
        <v>555.6</v>
      </c>
      <c r="M166" s="31">
        <v>18.98237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491.3</v>
      </c>
      <c r="D167" s="36">
        <v>493.8</v>
      </c>
      <c r="E167" s="36">
        <v>483.05</v>
      </c>
      <c r="F167" s="36">
        <v>474.8</v>
      </c>
      <c r="G167" s="36">
        <v>464.05</v>
      </c>
      <c r="H167" s="36">
        <v>502.05</v>
      </c>
      <c r="I167" s="36">
        <v>512.79999999999995</v>
      </c>
      <c r="J167" s="36">
        <v>521.04999999999995</v>
      </c>
      <c r="K167" s="31">
        <v>504.55</v>
      </c>
      <c r="L167" s="31">
        <v>485.55</v>
      </c>
      <c r="M167" s="31">
        <v>1.2968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180.29</v>
      </c>
      <c r="D168" s="36">
        <v>179.52999999999997</v>
      </c>
      <c r="E168" s="36">
        <v>178.05999999999995</v>
      </c>
      <c r="F168" s="36">
        <v>175.82999999999998</v>
      </c>
      <c r="G168" s="36">
        <v>174.35999999999996</v>
      </c>
      <c r="H168" s="36">
        <v>181.75999999999993</v>
      </c>
      <c r="I168" s="36">
        <v>183.22999999999996</v>
      </c>
      <c r="J168" s="36">
        <v>185.45999999999992</v>
      </c>
      <c r="K168" s="31">
        <v>181</v>
      </c>
      <c r="L168" s="31">
        <v>177.3</v>
      </c>
      <c r="M168" s="31">
        <v>86.121960000000001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195.48</v>
      </c>
      <c r="D169" s="36">
        <v>195.46</v>
      </c>
      <c r="E169" s="36">
        <v>193.73000000000002</v>
      </c>
      <c r="F169" s="36">
        <v>191.98000000000002</v>
      </c>
      <c r="G169" s="36">
        <v>190.25000000000003</v>
      </c>
      <c r="H169" s="36">
        <v>197.21</v>
      </c>
      <c r="I169" s="36">
        <v>198.93999999999997</v>
      </c>
      <c r="J169" s="36">
        <v>200.69</v>
      </c>
      <c r="K169" s="31">
        <v>197.19</v>
      </c>
      <c r="L169" s="31">
        <v>193.71</v>
      </c>
      <c r="M169" s="31">
        <v>241.95858999999999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1089.75</v>
      </c>
      <c r="D170" s="36">
        <v>1088.9666666666667</v>
      </c>
      <c r="E170" s="36">
        <v>1051.9333333333334</v>
      </c>
      <c r="F170" s="36">
        <v>1014.1166666666668</v>
      </c>
      <c r="G170" s="36">
        <v>977.08333333333348</v>
      </c>
      <c r="H170" s="36">
        <v>1126.7833333333333</v>
      </c>
      <c r="I170" s="36">
        <v>1163.8166666666666</v>
      </c>
      <c r="J170" s="36">
        <v>1201.6333333333332</v>
      </c>
      <c r="K170" s="31">
        <v>1126</v>
      </c>
      <c r="L170" s="31">
        <v>1051.1500000000001</v>
      </c>
      <c r="M170" s="31">
        <v>18.005179999999999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5347.5</v>
      </c>
      <c r="D171" s="36">
        <v>5333.1500000000005</v>
      </c>
      <c r="E171" s="36">
        <v>5277.3000000000011</v>
      </c>
      <c r="F171" s="36">
        <v>5207.1000000000004</v>
      </c>
      <c r="G171" s="36">
        <v>5151.2500000000009</v>
      </c>
      <c r="H171" s="36">
        <v>5403.3500000000013</v>
      </c>
      <c r="I171" s="36">
        <v>5459.2000000000016</v>
      </c>
      <c r="J171" s="36">
        <v>5529.4000000000015</v>
      </c>
      <c r="K171" s="31">
        <v>5389</v>
      </c>
      <c r="L171" s="31">
        <v>5262.95</v>
      </c>
      <c r="M171" s="31">
        <v>0.21128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1583.65</v>
      </c>
      <c r="D172" s="36">
        <v>1603.8833333333332</v>
      </c>
      <c r="E172" s="36">
        <v>1557.7666666666664</v>
      </c>
      <c r="F172" s="36">
        <v>1531.8833333333332</v>
      </c>
      <c r="G172" s="36">
        <v>1485.7666666666664</v>
      </c>
      <c r="H172" s="36">
        <v>1629.7666666666664</v>
      </c>
      <c r="I172" s="36">
        <v>1675.8833333333332</v>
      </c>
      <c r="J172" s="36">
        <v>1701.7666666666664</v>
      </c>
      <c r="K172" s="31">
        <v>1650</v>
      </c>
      <c r="L172" s="31">
        <v>1578</v>
      </c>
      <c r="M172" s="31">
        <v>1.2954000000000001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315.2</v>
      </c>
      <c r="D173" s="36">
        <v>318.8</v>
      </c>
      <c r="E173" s="36">
        <v>311.40000000000003</v>
      </c>
      <c r="F173" s="36">
        <v>307.60000000000002</v>
      </c>
      <c r="G173" s="36">
        <v>300.20000000000005</v>
      </c>
      <c r="H173" s="36">
        <v>322.60000000000002</v>
      </c>
      <c r="I173" s="36">
        <v>330</v>
      </c>
      <c r="J173" s="36">
        <v>333.8</v>
      </c>
      <c r="K173" s="31">
        <v>326.2</v>
      </c>
      <c r="L173" s="31">
        <v>315</v>
      </c>
      <c r="M173" s="31">
        <v>3.2425199999999998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249.43</v>
      </c>
      <c r="D174" s="36">
        <v>249.17666666666665</v>
      </c>
      <c r="E174" s="36">
        <v>242.8533333333333</v>
      </c>
      <c r="F174" s="36">
        <v>236.27666666666664</v>
      </c>
      <c r="G174" s="36">
        <v>229.95333333333329</v>
      </c>
      <c r="H174" s="36">
        <v>255.7533333333333</v>
      </c>
      <c r="I174" s="36">
        <v>262.0766666666666</v>
      </c>
      <c r="J174" s="36">
        <v>268.65333333333331</v>
      </c>
      <c r="K174" s="31">
        <v>255.5</v>
      </c>
      <c r="L174" s="31">
        <v>242.6</v>
      </c>
      <c r="M174" s="31">
        <v>91.178629999999998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796.15</v>
      </c>
      <c r="D175" s="36">
        <v>803.0333333333333</v>
      </c>
      <c r="E175" s="36">
        <v>778.11666666666656</v>
      </c>
      <c r="F175" s="36">
        <v>760.08333333333326</v>
      </c>
      <c r="G175" s="36">
        <v>735.16666666666652</v>
      </c>
      <c r="H175" s="36">
        <v>821.06666666666661</v>
      </c>
      <c r="I175" s="36">
        <v>845.98333333333335</v>
      </c>
      <c r="J175" s="36">
        <v>864.01666666666665</v>
      </c>
      <c r="K175" s="31">
        <v>827.95</v>
      </c>
      <c r="L175" s="31">
        <v>785</v>
      </c>
      <c r="M175" s="31">
        <v>4.2298799999999996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480.4</v>
      </c>
      <c r="D176" s="36">
        <v>479.7166666666667</v>
      </c>
      <c r="E176" s="36">
        <v>470.03333333333342</v>
      </c>
      <c r="F176" s="36">
        <v>459.66666666666674</v>
      </c>
      <c r="G176" s="36">
        <v>449.98333333333346</v>
      </c>
      <c r="H176" s="36">
        <v>490.08333333333337</v>
      </c>
      <c r="I176" s="36">
        <v>499.76666666666665</v>
      </c>
      <c r="J176" s="36">
        <v>510.13333333333333</v>
      </c>
      <c r="K176" s="31">
        <v>489.4</v>
      </c>
      <c r="L176" s="31">
        <v>469.35</v>
      </c>
      <c r="M176" s="31">
        <v>24.57854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228.71</v>
      </c>
      <c r="D177" s="36">
        <v>229.07000000000002</v>
      </c>
      <c r="E177" s="36">
        <v>224.34000000000003</v>
      </c>
      <c r="F177" s="36">
        <v>219.97</v>
      </c>
      <c r="G177" s="36">
        <v>215.24</v>
      </c>
      <c r="H177" s="36">
        <v>233.44000000000005</v>
      </c>
      <c r="I177" s="36">
        <v>238.17000000000002</v>
      </c>
      <c r="J177" s="36">
        <v>242.54000000000008</v>
      </c>
      <c r="K177" s="31">
        <v>233.8</v>
      </c>
      <c r="L177" s="31">
        <v>224.7</v>
      </c>
      <c r="M177" s="31">
        <v>266.31707999999998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1457.1</v>
      </c>
      <c r="D178" s="36">
        <v>1446.8666666666668</v>
      </c>
      <c r="E178" s="36">
        <v>1425.5333333333335</v>
      </c>
      <c r="F178" s="36">
        <v>1393.9666666666667</v>
      </c>
      <c r="G178" s="36">
        <v>1372.6333333333334</v>
      </c>
      <c r="H178" s="36">
        <v>1478.4333333333336</v>
      </c>
      <c r="I178" s="36">
        <v>1499.7666666666667</v>
      </c>
      <c r="J178" s="36">
        <v>1531.3333333333337</v>
      </c>
      <c r="K178" s="31">
        <v>1468.2</v>
      </c>
      <c r="L178" s="31">
        <v>1415.3</v>
      </c>
      <c r="M178" s="31">
        <v>2.3905699999999999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97.74</v>
      </c>
      <c r="D179" s="36">
        <v>98.50333333333333</v>
      </c>
      <c r="E179" s="36">
        <v>96.436666666666667</v>
      </c>
      <c r="F179" s="36">
        <v>95.13333333333334</v>
      </c>
      <c r="G179" s="36">
        <v>93.066666666666677</v>
      </c>
      <c r="H179" s="36">
        <v>99.806666666666658</v>
      </c>
      <c r="I179" s="36">
        <v>101.87333333333332</v>
      </c>
      <c r="J179" s="36">
        <v>103.17666666666665</v>
      </c>
      <c r="K179" s="31">
        <v>100.57</v>
      </c>
      <c r="L179" s="31">
        <v>97.2</v>
      </c>
      <c r="M179" s="31">
        <v>366.09764000000001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2588.1999999999998</v>
      </c>
      <c r="D180" s="36">
        <v>2611.0666666666666</v>
      </c>
      <c r="E180" s="36">
        <v>2545.1333333333332</v>
      </c>
      <c r="F180" s="36">
        <v>2502.0666666666666</v>
      </c>
      <c r="G180" s="36">
        <v>2436.1333333333332</v>
      </c>
      <c r="H180" s="36">
        <v>2654.1333333333332</v>
      </c>
      <c r="I180" s="36">
        <v>2720.0666666666666</v>
      </c>
      <c r="J180" s="36">
        <v>2763.1333333333332</v>
      </c>
      <c r="K180" s="31">
        <v>2677</v>
      </c>
      <c r="L180" s="31">
        <v>2568</v>
      </c>
      <c r="M180" s="31">
        <v>16.447649999999999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402.55</v>
      </c>
      <c r="D181" s="36">
        <v>406.5</v>
      </c>
      <c r="E181" s="36">
        <v>397.15</v>
      </c>
      <c r="F181" s="36">
        <v>391.75</v>
      </c>
      <c r="G181" s="36">
        <v>382.4</v>
      </c>
      <c r="H181" s="36">
        <v>411.9</v>
      </c>
      <c r="I181" s="36">
        <v>421.25</v>
      </c>
      <c r="J181" s="36">
        <v>426.65</v>
      </c>
      <c r="K181" s="31">
        <v>415.85</v>
      </c>
      <c r="L181" s="31">
        <v>401.1</v>
      </c>
      <c r="M181" s="31">
        <v>15.63552</v>
      </c>
      <c r="N181" s="1"/>
      <c r="O181" s="1"/>
    </row>
    <row r="182" spans="1:15" ht="12.75" customHeight="1">
      <c r="A182" s="33">
        <v>172</v>
      </c>
      <c r="B182" s="53" t="s">
        <v>828</v>
      </c>
      <c r="C182" s="31">
        <v>7363.35</v>
      </c>
      <c r="D182" s="36">
        <v>7364.6166666666659</v>
      </c>
      <c r="E182" s="36">
        <v>7301.3333333333321</v>
      </c>
      <c r="F182" s="36">
        <v>7239.3166666666666</v>
      </c>
      <c r="G182" s="36">
        <v>7176.0333333333328</v>
      </c>
      <c r="H182" s="36">
        <v>7426.6333333333314</v>
      </c>
      <c r="I182" s="36">
        <v>7489.9166666666661</v>
      </c>
      <c r="J182" s="36">
        <v>7551.9333333333307</v>
      </c>
      <c r="K182" s="31">
        <v>7427.9</v>
      </c>
      <c r="L182" s="31">
        <v>7302.6</v>
      </c>
      <c r="M182" s="31">
        <v>0.33180999999999999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2031.7</v>
      </c>
      <c r="D183" s="36">
        <v>2041.3166666666666</v>
      </c>
      <c r="E183" s="36">
        <v>2002.6333333333332</v>
      </c>
      <c r="F183" s="36">
        <v>1973.5666666666666</v>
      </c>
      <c r="G183" s="36">
        <v>1934.8833333333332</v>
      </c>
      <c r="H183" s="36">
        <v>2070.3833333333332</v>
      </c>
      <c r="I183" s="36">
        <v>2109.0666666666666</v>
      </c>
      <c r="J183" s="36">
        <v>2138.1333333333332</v>
      </c>
      <c r="K183" s="31">
        <v>2080</v>
      </c>
      <c r="L183" s="31">
        <v>2012.25</v>
      </c>
      <c r="M183" s="31">
        <v>2.5951499999999998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2570.6999999999998</v>
      </c>
      <c r="D184" s="36">
        <v>2577.0666666666671</v>
      </c>
      <c r="E184" s="36">
        <v>2534.233333333334</v>
      </c>
      <c r="F184" s="36">
        <v>2497.7666666666669</v>
      </c>
      <c r="G184" s="36">
        <v>2454.9333333333338</v>
      </c>
      <c r="H184" s="36">
        <v>2613.5333333333342</v>
      </c>
      <c r="I184" s="36">
        <v>2656.3666666666672</v>
      </c>
      <c r="J184" s="36">
        <v>2692.8333333333344</v>
      </c>
      <c r="K184" s="31">
        <v>2619.9</v>
      </c>
      <c r="L184" s="31">
        <v>2540.6</v>
      </c>
      <c r="M184" s="31">
        <v>1.1920200000000001</v>
      </c>
      <c r="N184" s="1"/>
      <c r="O184" s="1"/>
    </row>
    <row r="185" spans="1:15" ht="12.75" customHeight="1">
      <c r="A185" s="33">
        <v>175</v>
      </c>
      <c r="B185" s="53" t="s">
        <v>829</v>
      </c>
      <c r="C185" s="31">
        <v>848.3</v>
      </c>
      <c r="D185" s="36">
        <v>850.9</v>
      </c>
      <c r="E185" s="36">
        <v>834.9</v>
      </c>
      <c r="F185" s="36">
        <v>821.5</v>
      </c>
      <c r="G185" s="36">
        <v>805.5</v>
      </c>
      <c r="H185" s="36">
        <v>864.3</v>
      </c>
      <c r="I185" s="36">
        <v>880.3</v>
      </c>
      <c r="J185" s="36">
        <v>893.69999999999993</v>
      </c>
      <c r="K185" s="31">
        <v>866.9</v>
      </c>
      <c r="L185" s="31">
        <v>837.5</v>
      </c>
      <c r="M185" s="31">
        <v>12.256119999999999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1381.5</v>
      </c>
      <c r="D186" s="36">
        <v>1376.8833333333332</v>
      </c>
      <c r="E186" s="36">
        <v>1357.7666666666664</v>
      </c>
      <c r="F186" s="36">
        <v>1334.0333333333333</v>
      </c>
      <c r="G186" s="36">
        <v>1314.9166666666665</v>
      </c>
      <c r="H186" s="36">
        <v>1400.6166666666663</v>
      </c>
      <c r="I186" s="36">
        <v>1419.7333333333331</v>
      </c>
      <c r="J186" s="36">
        <v>1443.4666666666662</v>
      </c>
      <c r="K186" s="31">
        <v>1396</v>
      </c>
      <c r="L186" s="31">
        <v>1353.15</v>
      </c>
      <c r="M186" s="31">
        <v>12.809419999999999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1212.3499999999999</v>
      </c>
      <c r="D187" s="36">
        <v>1224.7</v>
      </c>
      <c r="E187" s="36">
        <v>1192.6500000000001</v>
      </c>
      <c r="F187" s="36">
        <v>1172.95</v>
      </c>
      <c r="G187" s="36">
        <v>1140.9000000000001</v>
      </c>
      <c r="H187" s="36">
        <v>1244.4000000000001</v>
      </c>
      <c r="I187" s="36">
        <v>1276.4499999999998</v>
      </c>
      <c r="J187" s="36">
        <v>1296.1500000000001</v>
      </c>
      <c r="K187" s="31">
        <v>1256.75</v>
      </c>
      <c r="L187" s="31">
        <v>1205</v>
      </c>
      <c r="M187" s="31">
        <v>2.7840699999999998</v>
      </c>
      <c r="N187" s="1"/>
      <c r="O187" s="1"/>
    </row>
    <row r="188" spans="1:15" ht="12.75" customHeight="1">
      <c r="A188" s="33">
        <v>178</v>
      </c>
      <c r="B188" s="53" t="s">
        <v>830</v>
      </c>
      <c r="C188" s="31">
        <v>1146</v>
      </c>
      <c r="D188" s="36">
        <v>1144.45</v>
      </c>
      <c r="E188" s="36">
        <v>1133.9000000000001</v>
      </c>
      <c r="F188" s="36">
        <v>1121.8</v>
      </c>
      <c r="G188" s="36">
        <v>1111.25</v>
      </c>
      <c r="H188" s="36">
        <v>1156.5500000000002</v>
      </c>
      <c r="I188" s="36">
        <v>1167.0999999999999</v>
      </c>
      <c r="J188" s="36">
        <v>1179.2000000000003</v>
      </c>
      <c r="K188" s="31">
        <v>1155</v>
      </c>
      <c r="L188" s="31">
        <v>1132.3499999999999</v>
      </c>
      <c r="M188" s="31">
        <v>1.29627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4057.1</v>
      </c>
      <c r="D189" s="36">
        <v>4096.3499999999995</v>
      </c>
      <c r="E189" s="36">
        <v>3978.7499999999991</v>
      </c>
      <c r="F189" s="36">
        <v>3900.3999999999996</v>
      </c>
      <c r="G189" s="36">
        <v>3782.7999999999993</v>
      </c>
      <c r="H189" s="36">
        <v>4174.6999999999989</v>
      </c>
      <c r="I189" s="36">
        <v>4292.2999999999993</v>
      </c>
      <c r="J189" s="36">
        <v>4370.6499999999987</v>
      </c>
      <c r="K189" s="31">
        <v>4213.95</v>
      </c>
      <c r="L189" s="31">
        <v>4018</v>
      </c>
      <c r="M189" s="31">
        <v>0.55681000000000003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1443.9</v>
      </c>
      <c r="D190" s="36">
        <v>1446.4833333333333</v>
      </c>
      <c r="E190" s="36">
        <v>1434.4666666666667</v>
      </c>
      <c r="F190" s="36">
        <v>1425.0333333333333</v>
      </c>
      <c r="G190" s="36">
        <v>1413.0166666666667</v>
      </c>
      <c r="H190" s="36">
        <v>1455.9166666666667</v>
      </c>
      <c r="I190" s="36">
        <v>1467.9333333333336</v>
      </c>
      <c r="J190" s="36">
        <v>1477.3666666666668</v>
      </c>
      <c r="K190" s="31">
        <v>1458.5</v>
      </c>
      <c r="L190" s="31">
        <v>1437.05</v>
      </c>
      <c r="M190" s="31">
        <v>6.9741099999999996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903.55</v>
      </c>
      <c r="D191" s="36">
        <v>904.69999999999993</v>
      </c>
      <c r="E191" s="36">
        <v>897.89999999999986</v>
      </c>
      <c r="F191" s="36">
        <v>892.24999999999989</v>
      </c>
      <c r="G191" s="36">
        <v>885.44999999999982</v>
      </c>
      <c r="H191" s="36">
        <v>910.34999999999991</v>
      </c>
      <c r="I191" s="36">
        <v>917.14999999999986</v>
      </c>
      <c r="J191" s="36">
        <v>922.8</v>
      </c>
      <c r="K191" s="31">
        <v>911.5</v>
      </c>
      <c r="L191" s="31">
        <v>899.05</v>
      </c>
      <c r="M191" s="31">
        <v>1.5572900000000001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3262</v>
      </c>
      <c r="D192" s="36">
        <v>3275.5333333333333</v>
      </c>
      <c r="E192" s="36">
        <v>3231.4666666666667</v>
      </c>
      <c r="F192" s="36">
        <v>3200.9333333333334</v>
      </c>
      <c r="G192" s="36">
        <v>3156.8666666666668</v>
      </c>
      <c r="H192" s="36">
        <v>3306.0666666666666</v>
      </c>
      <c r="I192" s="36">
        <v>3350.1333333333332</v>
      </c>
      <c r="J192" s="36">
        <v>3380.6666666666665</v>
      </c>
      <c r="K192" s="31">
        <v>3319.6</v>
      </c>
      <c r="L192" s="31">
        <v>3245</v>
      </c>
      <c r="M192" s="31">
        <v>4.8891200000000001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514.35</v>
      </c>
      <c r="D193" s="36">
        <v>513.38333333333333</v>
      </c>
      <c r="E193" s="36">
        <v>508.26666666666665</v>
      </c>
      <c r="F193" s="36">
        <v>502.18333333333334</v>
      </c>
      <c r="G193" s="36">
        <v>497.06666666666666</v>
      </c>
      <c r="H193" s="36">
        <v>519.4666666666667</v>
      </c>
      <c r="I193" s="36">
        <v>524.58333333333326</v>
      </c>
      <c r="J193" s="36">
        <v>530.66666666666663</v>
      </c>
      <c r="K193" s="31">
        <v>518.5</v>
      </c>
      <c r="L193" s="31">
        <v>507.3</v>
      </c>
      <c r="M193" s="31">
        <v>10.449870000000001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561.54999999999995</v>
      </c>
      <c r="D194" s="36">
        <v>564.81666666666672</v>
      </c>
      <c r="E194" s="36">
        <v>555.53333333333342</v>
      </c>
      <c r="F194" s="36">
        <v>549.51666666666665</v>
      </c>
      <c r="G194" s="36">
        <v>540.23333333333335</v>
      </c>
      <c r="H194" s="36">
        <v>570.83333333333348</v>
      </c>
      <c r="I194" s="36">
        <v>580.11666666666679</v>
      </c>
      <c r="J194" s="36">
        <v>586.13333333333355</v>
      </c>
      <c r="K194" s="31">
        <v>574.1</v>
      </c>
      <c r="L194" s="31">
        <v>558.79999999999995</v>
      </c>
      <c r="M194" s="31">
        <v>13.697649999999999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2843.75</v>
      </c>
      <c r="D195" s="36">
        <v>2831.7833333333333</v>
      </c>
      <c r="E195" s="36">
        <v>2813.5666666666666</v>
      </c>
      <c r="F195" s="36">
        <v>2783.3833333333332</v>
      </c>
      <c r="G195" s="36">
        <v>2765.1666666666665</v>
      </c>
      <c r="H195" s="36">
        <v>2861.9666666666667</v>
      </c>
      <c r="I195" s="36">
        <v>2880.1833333333329</v>
      </c>
      <c r="J195" s="36">
        <v>2910.3666666666668</v>
      </c>
      <c r="K195" s="31">
        <v>2850</v>
      </c>
      <c r="L195" s="31">
        <v>2801.6</v>
      </c>
      <c r="M195" s="31">
        <v>14.576040000000001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1440.2</v>
      </c>
      <c r="D196" s="36">
        <v>1463.3999999999999</v>
      </c>
      <c r="E196" s="36">
        <v>1401.7999999999997</v>
      </c>
      <c r="F196" s="36">
        <v>1363.3999999999999</v>
      </c>
      <c r="G196" s="36">
        <v>1301.7999999999997</v>
      </c>
      <c r="H196" s="36">
        <v>1501.7999999999997</v>
      </c>
      <c r="I196" s="36">
        <v>1563.3999999999996</v>
      </c>
      <c r="J196" s="36">
        <v>1601.7999999999997</v>
      </c>
      <c r="K196" s="31">
        <v>1525</v>
      </c>
      <c r="L196" s="31">
        <v>1425</v>
      </c>
      <c r="M196" s="31">
        <v>46.430210000000002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2680.5</v>
      </c>
      <c r="D197" s="36">
        <v>2699.4833333333331</v>
      </c>
      <c r="E197" s="36">
        <v>2651.0166666666664</v>
      </c>
      <c r="F197" s="36">
        <v>2621.5333333333333</v>
      </c>
      <c r="G197" s="36">
        <v>2573.0666666666666</v>
      </c>
      <c r="H197" s="36">
        <v>2728.9666666666662</v>
      </c>
      <c r="I197" s="36">
        <v>2777.4333333333325</v>
      </c>
      <c r="J197" s="36">
        <v>2806.9166666666661</v>
      </c>
      <c r="K197" s="31">
        <v>2747.95</v>
      </c>
      <c r="L197" s="31">
        <v>2670</v>
      </c>
      <c r="M197" s="31">
        <v>1.5164899999999999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135.47999999999999</v>
      </c>
      <c r="D198" s="36">
        <v>135.72999999999999</v>
      </c>
      <c r="E198" s="36">
        <v>134.94999999999999</v>
      </c>
      <c r="F198" s="36">
        <v>134.41999999999999</v>
      </c>
      <c r="G198" s="36">
        <v>133.63999999999999</v>
      </c>
      <c r="H198" s="36">
        <v>136.26</v>
      </c>
      <c r="I198" s="36">
        <v>137.04000000000002</v>
      </c>
      <c r="J198" s="36">
        <v>137.57</v>
      </c>
      <c r="K198" s="31">
        <v>136.51</v>
      </c>
      <c r="L198" s="31">
        <v>135.19999999999999</v>
      </c>
      <c r="M198" s="31">
        <v>6.0719200000000004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3254.75</v>
      </c>
      <c r="D199" s="36">
        <v>3267.9166666666665</v>
      </c>
      <c r="E199" s="36">
        <v>3211.833333333333</v>
      </c>
      <c r="F199" s="36">
        <v>3168.9166666666665</v>
      </c>
      <c r="G199" s="36">
        <v>3112.833333333333</v>
      </c>
      <c r="H199" s="36">
        <v>3310.833333333333</v>
      </c>
      <c r="I199" s="36">
        <v>3366.9166666666661</v>
      </c>
      <c r="J199" s="36">
        <v>3409.833333333333</v>
      </c>
      <c r="K199" s="31">
        <v>3324</v>
      </c>
      <c r="L199" s="31">
        <v>3225</v>
      </c>
      <c r="M199" s="31">
        <v>0.70289000000000001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634.70000000000005</v>
      </c>
      <c r="D200" s="36">
        <v>639.6</v>
      </c>
      <c r="E200" s="36">
        <v>628.70000000000005</v>
      </c>
      <c r="F200" s="36">
        <v>622.70000000000005</v>
      </c>
      <c r="G200" s="36">
        <v>611.80000000000007</v>
      </c>
      <c r="H200" s="36">
        <v>645.6</v>
      </c>
      <c r="I200" s="36">
        <v>656.49999999999989</v>
      </c>
      <c r="J200" s="36">
        <v>662.5</v>
      </c>
      <c r="K200" s="31">
        <v>650.5</v>
      </c>
      <c r="L200" s="31">
        <v>633.6</v>
      </c>
      <c r="M200" s="31">
        <v>9.4489300000000007</v>
      </c>
      <c r="N200" s="1"/>
      <c r="O200" s="1"/>
    </row>
    <row r="201" spans="1:15" ht="12.75" customHeight="1">
      <c r="A201" s="33">
        <v>191</v>
      </c>
      <c r="B201" s="53" t="s">
        <v>861</v>
      </c>
      <c r="C201" s="31">
        <v>417.35</v>
      </c>
      <c r="D201" s="36">
        <v>419.86666666666662</v>
      </c>
      <c r="E201" s="36">
        <v>413.48333333333323</v>
      </c>
      <c r="F201" s="36">
        <v>409.61666666666662</v>
      </c>
      <c r="G201" s="36">
        <v>403.23333333333323</v>
      </c>
      <c r="H201" s="36">
        <v>423.73333333333323</v>
      </c>
      <c r="I201" s="36">
        <v>430.11666666666656</v>
      </c>
      <c r="J201" s="36">
        <v>433.98333333333323</v>
      </c>
      <c r="K201" s="31">
        <v>426.25</v>
      </c>
      <c r="L201" s="31">
        <v>416</v>
      </c>
      <c r="M201" s="31">
        <v>13.09473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685.95</v>
      </c>
      <c r="D202" s="36">
        <v>691.05000000000007</v>
      </c>
      <c r="E202" s="36">
        <v>677.90000000000009</v>
      </c>
      <c r="F202" s="36">
        <v>669.85</v>
      </c>
      <c r="G202" s="36">
        <v>656.7</v>
      </c>
      <c r="H202" s="36">
        <v>699.10000000000014</v>
      </c>
      <c r="I202" s="36">
        <v>712.25</v>
      </c>
      <c r="J202" s="36">
        <v>720.30000000000018</v>
      </c>
      <c r="K202" s="31">
        <v>704.2</v>
      </c>
      <c r="L202" s="31">
        <v>683</v>
      </c>
      <c r="M202" s="31">
        <v>14.38218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231.9</v>
      </c>
      <c r="D203" s="36">
        <v>234.79999999999998</v>
      </c>
      <c r="E203" s="36">
        <v>227.09999999999997</v>
      </c>
      <c r="F203" s="36">
        <v>222.29999999999998</v>
      </c>
      <c r="G203" s="36">
        <v>214.59999999999997</v>
      </c>
      <c r="H203" s="36">
        <v>239.59999999999997</v>
      </c>
      <c r="I203" s="36">
        <v>247.29999999999995</v>
      </c>
      <c r="J203" s="36">
        <v>252.09999999999997</v>
      </c>
      <c r="K203" s="31">
        <v>242.5</v>
      </c>
      <c r="L203" s="31">
        <v>230</v>
      </c>
      <c r="M203" s="31">
        <v>93.135159999999999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253.55</v>
      </c>
      <c r="D204" s="36">
        <v>256.65333333333336</v>
      </c>
      <c r="E204" s="36">
        <v>248.90666666666675</v>
      </c>
      <c r="F204" s="36">
        <v>244.26333333333338</v>
      </c>
      <c r="G204" s="36">
        <v>236.51666666666677</v>
      </c>
      <c r="H204" s="36">
        <v>261.29666666666674</v>
      </c>
      <c r="I204" s="36">
        <v>269.04333333333329</v>
      </c>
      <c r="J204" s="36">
        <v>273.68666666666672</v>
      </c>
      <c r="K204" s="31">
        <v>264.39999999999998</v>
      </c>
      <c r="L204" s="31">
        <v>252.01</v>
      </c>
      <c r="M204" s="31">
        <v>76.697490000000002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318.2</v>
      </c>
      <c r="D205" s="36">
        <v>317.5</v>
      </c>
      <c r="E205" s="36">
        <v>314</v>
      </c>
      <c r="F205" s="36">
        <v>309.8</v>
      </c>
      <c r="G205" s="36">
        <v>306.3</v>
      </c>
      <c r="H205" s="36">
        <v>321.7</v>
      </c>
      <c r="I205" s="36">
        <v>325.2</v>
      </c>
      <c r="J205" s="36">
        <v>329.4</v>
      </c>
      <c r="K205" s="31">
        <v>321</v>
      </c>
      <c r="L205" s="31">
        <v>313.3</v>
      </c>
      <c r="M205" s="31">
        <v>13.516450000000001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2108.0500000000002</v>
      </c>
      <c r="D206" s="36">
        <v>2121.2666666666669</v>
      </c>
      <c r="E206" s="36">
        <v>2090.5333333333338</v>
      </c>
      <c r="F206" s="36">
        <v>2073.0166666666669</v>
      </c>
      <c r="G206" s="36">
        <v>2042.2833333333338</v>
      </c>
      <c r="H206" s="36">
        <v>2138.7833333333338</v>
      </c>
      <c r="I206" s="36">
        <v>2169.5166666666664</v>
      </c>
      <c r="J206" s="36">
        <v>2187.0333333333338</v>
      </c>
      <c r="K206" s="31">
        <v>2152</v>
      </c>
      <c r="L206" s="31">
        <v>2103.75</v>
      </c>
      <c r="M206" s="31">
        <v>0.93352999999999997</v>
      </c>
      <c r="N206" s="1"/>
      <c r="O206" s="1"/>
    </row>
    <row r="207" spans="1:15" ht="12.75" customHeight="1">
      <c r="A207" s="33">
        <v>197</v>
      </c>
      <c r="B207" s="53" t="s">
        <v>862</v>
      </c>
      <c r="C207" s="31">
        <v>572.04999999999995</v>
      </c>
      <c r="D207" s="36">
        <v>576.83333333333337</v>
      </c>
      <c r="E207" s="36">
        <v>561.7166666666667</v>
      </c>
      <c r="F207" s="36">
        <v>551.38333333333333</v>
      </c>
      <c r="G207" s="36">
        <v>536.26666666666665</v>
      </c>
      <c r="H207" s="36">
        <v>587.16666666666674</v>
      </c>
      <c r="I207" s="36">
        <v>602.2833333333333</v>
      </c>
      <c r="J207" s="36">
        <v>612.61666666666679</v>
      </c>
      <c r="K207" s="31">
        <v>591.95000000000005</v>
      </c>
      <c r="L207" s="31">
        <v>566.5</v>
      </c>
      <c r="M207" s="31">
        <v>13.9733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1560.2</v>
      </c>
      <c r="D208" s="36">
        <v>1545.5666666666666</v>
      </c>
      <c r="E208" s="36">
        <v>1525.1333333333332</v>
      </c>
      <c r="F208" s="36">
        <v>1490.0666666666666</v>
      </c>
      <c r="G208" s="36">
        <v>1469.6333333333332</v>
      </c>
      <c r="H208" s="36">
        <v>1580.6333333333332</v>
      </c>
      <c r="I208" s="36">
        <v>1601.0666666666666</v>
      </c>
      <c r="J208" s="36">
        <v>1636.1333333333332</v>
      </c>
      <c r="K208" s="31">
        <v>1566</v>
      </c>
      <c r="L208" s="31">
        <v>1510.5</v>
      </c>
      <c r="M208" s="31">
        <v>64.306470000000004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4168.95</v>
      </c>
      <c r="D209" s="36">
        <v>4169.6500000000005</v>
      </c>
      <c r="E209" s="36">
        <v>4139.3000000000011</v>
      </c>
      <c r="F209" s="36">
        <v>4109.6500000000005</v>
      </c>
      <c r="G209" s="36">
        <v>4079.3000000000011</v>
      </c>
      <c r="H209" s="36">
        <v>4199.3000000000011</v>
      </c>
      <c r="I209" s="36">
        <v>4229.6500000000015</v>
      </c>
      <c r="J209" s="36">
        <v>4259.3000000000011</v>
      </c>
      <c r="K209" s="31">
        <v>4200</v>
      </c>
      <c r="L209" s="31">
        <v>4140</v>
      </c>
      <c r="M209" s="31">
        <v>3.3442500000000002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1622.7</v>
      </c>
      <c r="D210" s="36">
        <v>1624.0833333333333</v>
      </c>
      <c r="E210" s="36">
        <v>1609.7666666666664</v>
      </c>
      <c r="F210" s="36">
        <v>1596.8333333333333</v>
      </c>
      <c r="G210" s="36">
        <v>1582.5166666666664</v>
      </c>
      <c r="H210" s="36">
        <v>1637.0166666666664</v>
      </c>
      <c r="I210" s="36">
        <v>1651.3333333333335</v>
      </c>
      <c r="J210" s="36">
        <v>1664.2666666666664</v>
      </c>
      <c r="K210" s="31">
        <v>1638.4</v>
      </c>
      <c r="L210" s="31">
        <v>1611.15</v>
      </c>
      <c r="M210" s="31">
        <v>280.24979999999999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635.54999999999995</v>
      </c>
      <c r="D211" s="36">
        <v>633.01666666666654</v>
      </c>
      <c r="E211" s="36">
        <v>629.6333333333331</v>
      </c>
      <c r="F211" s="36">
        <v>623.71666666666658</v>
      </c>
      <c r="G211" s="36">
        <v>620.33333333333314</v>
      </c>
      <c r="H211" s="36">
        <v>638.93333333333305</v>
      </c>
      <c r="I211" s="36">
        <v>642.31666666666649</v>
      </c>
      <c r="J211" s="36">
        <v>648.23333333333301</v>
      </c>
      <c r="K211" s="31">
        <v>636.4</v>
      </c>
      <c r="L211" s="31">
        <v>627.1</v>
      </c>
      <c r="M211" s="31">
        <v>26.43647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120.65</v>
      </c>
      <c r="D212" s="36">
        <v>122.04666666666667</v>
      </c>
      <c r="E212" s="36">
        <v>118.60333333333334</v>
      </c>
      <c r="F212" s="36">
        <v>116.55666666666667</v>
      </c>
      <c r="G212" s="36">
        <v>113.11333333333334</v>
      </c>
      <c r="H212" s="36">
        <v>124.09333333333333</v>
      </c>
      <c r="I212" s="36">
        <v>127.53666666666666</v>
      </c>
      <c r="J212" s="36">
        <v>129.58333333333331</v>
      </c>
      <c r="K212" s="31">
        <v>125.49</v>
      </c>
      <c r="L212" s="31">
        <v>120</v>
      </c>
      <c r="M212" s="31">
        <v>189.74549999999999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830.45</v>
      </c>
      <c r="D213" s="36">
        <v>828.03333333333342</v>
      </c>
      <c r="E213" s="36">
        <v>818.71666666666681</v>
      </c>
      <c r="F213" s="36">
        <v>806.98333333333335</v>
      </c>
      <c r="G213" s="36">
        <v>797.66666666666674</v>
      </c>
      <c r="H213" s="36">
        <v>839.76666666666688</v>
      </c>
      <c r="I213" s="36">
        <v>849.08333333333348</v>
      </c>
      <c r="J213" s="36">
        <v>860.81666666666695</v>
      </c>
      <c r="K213" s="31">
        <v>837.35</v>
      </c>
      <c r="L213" s="31">
        <v>816.3</v>
      </c>
      <c r="M213" s="31">
        <v>17.675940000000001</v>
      </c>
      <c r="N213" s="1"/>
      <c r="O213" s="1"/>
    </row>
    <row r="214" spans="1:15" ht="12.75" customHeight="1">
      <c r="A214" s="33">
        <v>204</v>
      </c>
      <c r="B214" s="53" t="s">
        <v>863</v>
      </c>
      <c r="C214" s="31">
        <v>1230.55</v>
      </c>
      <c r="D214" s="36">
        <v>1231.3166666666668</v>
      </c>
      <c r="E214" s="36">
        <v>1219.6333333333337</v>
      </c>
      <c r="F214" s="36">
        <v>1208.7166666666669</v>
      </c>
      <c r="G214" s="36">
        <v>1197.0333333333338</v>
      </c>
      <c r="H214" s="36">
        <v>1242.2333333333336</v>
      </c>
      <c r="I214" s="36">
        <v>1253.9166666666665</v>
      </c>
      <c r="J214" s="36">
        <v>1264.8333333333335</v>
      </c>
      <c r="K214" s="31">
        <v>1243</v>
      </c>
      <c r="L214" s="31">
        <v>1220.4000000000001</v>
      </c>
      <c r="M214" s="31">
        <v>0.93837999999999999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1908.45</v>
      </c>
      <c r="D215" s="36">
        <v>1911.7666666666664</v>
      </c>
      <c r="E215" s="36">
        <v>1894.5333333333328</v>
      </c>
      <c r="F215" s="36">
        <v>1880.6166666666663</v>
      </c>
      <c r="G215" s="36">
        <v>1863.3833333333328</v>
      </c>
      <c r="H215" s="36">
        <v>1925.6833333333329</v>
      </c>
      <c r="I215" s="36">
        <v>1942.9166666666665</v>
      </c>
      <c r="J215" s="36">
        <v>1956.833333333333</v>
      </c>
      <c r="K215" s="31">
        <v>1929</v>
      </c>
      <c r="L215" s="31">
        <v>1897.85</v>
      </c>
      <c r="M215" s="31">
        <v>5.2519999999999998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5546.9</v>
      </c>
      <c r="D216" s="36">
        <v>5550.6833333333334</v>
      </c>
      <c r="E216" s="36">
        <v>5501.3666666666668</v>
      </c>
      <c r="F216" s="36">
        <v>5455.833333333333</v>
      </c>
      <c r="G216" s="36">
        <v>5406.5166666666664</v>
      </c>
      <c r="H216" s="36">
        <v>5596.2166666666672</v>
      </c>
      <c r="I216" s="36">
        <v>5645.5333333333347</v>
      </c>
      <c r="J216" s="36">
        <v>5691.0666666666675</v>
      </c>
      <c r="K216" s="31">
        <v>5600</v>
      </c>
      <c r="L216" s="31">
        <v>5505.15</v>
      </c>
      <c r="M216" s="31">
        <v>2.6568100000000001</v>
      </c>
      <c r="N216" s="1"/>
      <c r="O216" s="1"/>
    </row>
    <row r="217" spans="1:15" ht="12.75" customHeight="1">
      <c r="A217" s="33">
        <v>207</v>
      </c>
      <c r="B217" s="53" t="s">
        <v>864</v>
      </c>
      <c r="C217" s="31">
        <v>420.6</v>
      </c>
      <c r="D217" s="36">
        <v>423.59999999999997</v>
      </c>
      <c r="E217" s="36">
        <v>415.24999999999994</v>
      </c>
      <c r="F217" s="36">
        <v>409.9</v>
      </c>
      <c r="G217" s="36">
        <v>401.54999999999995</v>
      </c>
      <c r="H217" s="36">
        <v>428.94999999999993</v>
      </c>
      <c r="I217" s="36">
        <v>437.29999999999995</v>
      </c>
      <c r="J217" s="36">
        <v>442.64999999999992</v>
      </c>
      <c r="K217" s="31">
        <v>431.95</v>
      </c>
      <c r="L217" s="31">
        <v>418.25</v>
      </c>
      <c r="M217" s="31">
        <v>6.9134500000000001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692.05</v>
      </c>
      <c r="D218" s="36">
        <v>693.5333333333333</v>
      </c>
      <c r="E218" s="36">
        <v>684.61666666666656</v>
      </c>
      <c r="F218" s="36">
        <v>677.18333333333328</v>
      </c>
      <c r="G218" s="36">
        <v>668.26666666666654</v>
      </c>
      <c r="H218" s="36">
        <v>700.96666666666658</v>
      </c>
      <c r="I218" s="36">
        <v>709.88333333333333</v>
      </c>
      <c r="J218" s="36">
        <v>717.31666666666661</v>
      </c>
      <c r="K218" s="31">
        <v>702.45</v>
      </c>
      <c r="L218" s="31">
        <v>686.1</v>
      </c>
      <c r="M218" s="31">
        <v>38.399529999999999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5489.2</v>
      </c>
      <c r="D219" s="36">
        <v>5504.55</v>
      </c>
      <c r="E219" s="36">
        <v>5430.6500000000005</v>
      </c>
      <c r="F219" s="36">
        <v>5372.1</v>
      </c>
      <c r="G219" s="36">
        <v>5298.2000000000007</v>
      </c>
      <c r="H219" s="36">
        <v>5563.1</v>
      </c>
      <c r="I219" s="36">
        <v>5637</v>
      </c>
      <c r="J219" s="36">
        <v>5695.55</v>
      </c>
      <c r="K219" s="31">
        <v>5578.45</v>
      </c>
      <c r="L219" s="31">
        <v>5446</v>
      </c>
      <c r="M219" s="31">
        <v>13.87762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330.25</v>
      </c>
      <c r="D220" s="36">
        <v>331.41666666666669</v>
      </c>
      <c r="E220" s="36">
        <v>327.33333333333337</v>
      </c>
      <c r="F220" s="36">
        <v>324.41666666666669</v>
      </c>
      <c r="G220" s="36">
        <v>320.33333333333337</v>
      </c>
      <c r="H220" s="36">
        <v>334.33333333333337</v>
      </c>
      <c r="I220" s="36">
        <v>338.41666666666674</v>
      </c>
      <c r="J220" s="36">
        <v>341.33333333333337</v>
      </c>
      <c r="K220" s="31">
        <v>335.5</v>
      </c>
      <c r="L220" s="31">
        <v>328.5</v>
      </c>
      <c r="M220" s="31">
        <v>44.581949999999999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342.15</v>
      </c>
      <c r="D221" s="36">
        <v>345.75</v>
      </c>
      <c r="E221" s="36">
        <v>337.6</v>
      </c>
      <c r="F221" s="36">
        <v>333.05</v>
      </c>
      <c r="G221" s="36">
        <v>324.90000000000003</v>
      </c>
      <c r="H221" s="36">
        <v>350.3</v>
      </c>
      <c r="I221" s="36">
        <v>358.45</v>
      </c>
      <c r="J221" s="36">
        <v>363</v>
      </c>
      <c r="K221" s="31">
        <v>353.9</v>
      </c>
      <c r="L221" s="31">
        <v>341.2</v>
      </c>
      <c r="M221" s="31">
        <v>86.246679999999998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2622.25</v>
      </c>
      <c r="D222" s="36">
        <v>2620.9166666666665</v>
      </c>
      <c r="E222" s="36">
        <v>2602.333333333333</v>
      </c>
      <c r="F222" s="36">
        <v>2582.4166666666665</v>
      </c>
      <c r="G222" s="36">
        <v>2563.833333333333</v>
      </c>
      <c r="H222" s="36">
        <v>2640.833333333333</v>
      </c>
      <c r="I222" s="36">
        <v>2659.4166666666661</v>
      </c>
      <c r="J222" s="36">
        <v>2679.333333333333</v>
      </c>
      <c r="K222" s="31">
        <v>2639.5</v>
      </c>
      <c r="L222" s="31">
        <v>2601</v>
      </c>
      <c r="M222" s="31">
        <v>19.12642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664.65</v>
      </c>
      <c r="D223" s="36">
        <v>669.55000000000007</v>
      </c>
      <c r="E223" s="36">
        <v>655.10000000000014</v>
      </c>
      <c r="F223" s="36">
        <v>645.55000000000007</v>
      </c>
      <c r="G223" s="36">
        <v>631.10000000000014</v>
      </c>
      <c r="H223" s="36">
        <v>679.10000000000014</v>
      </c>
      <c r="I223" s="36">
        <v>693.55000000000018</v>
      </c>
      <c r="J223" s="36">
        <v>703.10000000000014</v>
      </c>
      <c r="K223" s="31">
        <v>684</v>
      </c>
      <c r="L223" s="31">
        <v>660</v>
      </c>
      <c r="M223" s="31">
        <v>5.3685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12362.2</v>
      </c>
      <c r="D224" s="36">
        <v>12500.733333333332</v>
      </c>
      <c r="E224" s="36">
        <v>12011.466666666664</v>
      </c>
      <c r="F224" s="36">
        <v>11660.733333333332</v>
      </c>
      <c r="G224" s="36">
        <v>11171.466666666664</v>
      </c>
      <c r="H224" s="36">
        <v>12851.466666666664</v>
      </c>
      <c r="I224" s="36">
        <v>13340.73333333333</v>
      </c>
      <c r="J224" s="36">
        <v>13691.466666666664</v>
      </c>
      <c r="K224" s="31">
        <v>12990</v>
      </c>
      <c r="L224" s="31">
        <v>12150</v>
      </c>
      <c r="M224" s="31">
        <v>0.48037999999999997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1060.25</v>
      </c>
      <c r="D225" s="36">
        <v>1056.4166666666667</v>
      </c>
      <c r="E225" s="36">
        <v>1042.8333333333335</v>
      </c>
      <c r="F225" s="36">
        <v>1025.4166666666667</v>
      </c>
      <c r="G225" s="36">
        <v>1011.8333333333335</v>
      </c>
      <c r="H225" s="36">
        <v>1073.8333333333335</v>
      </c>
      <c r="I225" s="36">
        <v>1087.416666666667</v>
      </c>
      <c r="J225" s="36">
        <v>1104.8333333333335</v>
      </c>
      <c r="K225" s="31">
        <v>1070</v>
      </c>
      <c r="L225" s="31">
        <v>1039</v>
      </c>
      <c r="M225" s="31">
        <v>0.89910999999999996</v>
      </c>
      <c r="N225" s="1"/>
      <c r="O225" s="1"/>
    </row>
    <row r="226" spans="1:15" ht="12.75" customHeight="1">
      <c r="A226" s="33">
        <v>216</v>
      </c>
      <c r="B226" s="53" t="s">
        <v>865</v>
      </c>
      <c r="C226" s="31">
        <v>475.45</v>
      </c>
      <c r="D226" s="36">
        <v>473.65000000000003</v>
      </c>
      <c r="E226" s="36">
        <v>468.00000000000006</v>
      </c>
      <c r="F226" s="36">
        <v>460.55</v>
      </c>
      <c r="G226" s="36">
        <v>454.90000000000003</v>
      </c>
      <c r="H226" s="36">
        <v>481.10000000000008</v>
      </c>
      <c r="I226" s="36">
        <v>486.75000000000006</v>
      </c>
      <c r="J226" s="36">
        <v>494.2000000000001</v>
      </c>
      <c r="K226" s="31">
        <v>479.3</v>
      </c>
      <c r="L226" s="31">
        <v>466.2</v>
      </c>
      <c r="M226" s="31">
        <v>2.9096199999999999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56510.7</v>
      </c>
      <c r="D227" s="36">
        <v>56572.833333333336</v>
      </c>
      <c r="E227" s="36">
        <v>55845.666666666672</v>
      </c>
      <c r="F227" s="36">
        <v>55180.633333333339</v>
      </c>
      <c r="G227" s="36">
        <v>54453.466666666674</v>
      </c>
      <c r="H227" s="36">
        <v>57237.866666666669</v>
      </c>
      <c r="I227" s="36">
        <v>57965.03333333334</v>
      </c>
      <c r="J227" s="36">
        <v>58630.066666666666</v>
      </c>
      <c r="K227" s="31">
        <v>57300</v>
      </c>
      <c r="L227" s="31">
        <v>55907.8</v>
      </c>
      <c r="M227" s="31">
        <v>7.2830000000000006E-2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334</v>
      </c>
      <c r="D228" s="36">
        <v>339.81666666666666</v>
      </c>
      <c r="E228" s="36">
        <v>325.93333333333334</v>
      </c>
      <c r="F228" s="36">
        <v>317.86666666666667</v>
      </c>
      <c r="G228" s="36">
        <v>303.98333333333335</v>
      </c>
      <c r="H228" s="36">
        <v>347.88333333333333</v>
      </c>
      <c r="I228" s="36">
        <v>361.76666666666665</v>
      </c>
      <c r="J228" s="36">
        <v>369.83333333333331</v>
      </c>
      <c r="K228" s="31">
        <v>353.7</v>
      </c>
      <c r="L228" s="31">
        <v>331.75</v>
      </c>
      <c r="M228" s="31">
        <v>442.26855999999998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1232.9000000000001</v>
      </c>
      <c r="D229" s="36">
        <v>1238.6333333333334</v>
      </c>
      <c r="E229" s="36">
        <v>1224.3666666666668</v>
      </c>
      <c r="F229" s="36">
        <v>1215.8333333333333</v>
      </c>
      <c r="G229" s="36">
        <v>1201.5666666666666</v>
      </c>
      <c r="H229" s="36">
        <v>1247.166666666667</v>
      </c>
      <c r="I229" s="36">
        <v>1261.4333333333338</v>
      </c>
      <c r="J229" s="36">
        <v>1269.9666666666672</v>
      </c>
      <c r="K229" s="31">
        <v>1252.9000000000001</v>
      </c>
      <c r="L229" s="31">
        <v>1230.0999999999999</v>
      </c>
      <c r="M229" s="31">
        <v>122.0829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1865.3</v>
      </c>
      <c r="D230" s="36">
        <v>1867.2833333333335</v>
      </c>
      <c r="E230" s="36">
        <v>1856.2666666666671</v>
      </c>
      <c r="F230" s="36">
        <v>1847.2333333333336</v>
      </c>
      <c r="G230" s="36">
        <v>1836.2166666666672</v>
      </c>
      <c r="H230" s="36">
        <v>1876.3166666666671</v>
      </c>
      <c r="I230" s="36">
        <v>1887.3333333333335</v>
      </c>
      <c r="J230" s="36">
        <v>1896.366666666667</v>
      </c>
      <c r="K230" s="31">
        <v>1878.3</v>
      </c>
      <c r="L230" s="31">
        <v>1858.25</v>
      </c>
      <c r="M230" s="31">
        <v>1.26088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651.15</v>
      </c>
      <c r="D231" s="36">
        <v>652.6</v>
      </c>
      <c r="E231" s="36">
        <v>648</v>
      </c>
      <c r="F231" s="36">
        <v>644.85</v>
      </c>
      <c r="G231" s="36">
        <v>640.25</v>
      </c>
      <c r="H231" s="36">
        <v>655.75</v>
      </c>
      <c r="I231" s="36">
        <v>660.35000000000014</v>
      </c>
      <c r="J231" s="36">
        <v>663.5</v>
      </c>
      <c r="K231" s="31">
        <v>657.2</v>
      </c>
      <c r="L231" s="31">
        <v>649.45000000000005</v>
      </c>
      <c r="M231" s="31">
        <v>6.9976399999999996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776.3</v>
      </c>
      <c r="D232" s="36">
        <v>779.86666666666667</v>
      </c>
      <c r="E232" s="36">
        <v>771.18333333333339</v>
      </c>
      <c r="F232" s="36">
        <v>766.06666666666672</v>
      </c>
      <c r="G232" s="36">
        <v>757.38333333333344</v>
      </c>
      <c r="H232" s="36">
        <v>784.98333333333335</v>
      </c>
      <c r="I232" s="36">
        <v>793.66666666666652</v>
      </c>
      <c r="J232" s="36">
        <v>798.7833333333333</v>
      </c>
      <c r="K232" s="31">
        <v>788.55</v>
      </c>
      <c r="L232" s="31">
        <v>774.75</v>
      </c>
      <c r="M232" s="31">
        <v>1.71143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86.01</v>
      </c>
      <c r="D233" s="36">
        <v>86.433333333333337</v>
      </c>
      <c r="E233" s="36">
        <v>85.076666666666668</v>
      </c>
      <c r="F233" s="36">
        <v>84.143333333333331</v>
      </c>
      <c r="G233" s="36">
        <v>82.786666666666662</v>
      </c>
      <c r="H233" s="36">
        <v>87.366666666666674</v>
      </c>
      <c r="I233" s="36">
        <v>88.723333333333358</v>
      </c>
      <c r="J233" s="36">
        <v>89.65666666666668</v>
      </c>
      <c r="K233" s="31">
        <v>87.79</v>
      </c>
      <c r="L233" s="31">
        <v>85.5</v>
      </c>
      <c r="M233" s="31">
        <v>76.507339999999999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78.27</v>
      </c>
      <c r="D234" s="36">
        <v>78.576666666666668</v>
      </c>
      <c r="E234" s="36">
        <v>77.803333333333342</v>
      </c>
      <c r="F234" s="36">
        <v>77.336666666666673</v>
      </c>
      <c r="G234" s="36">
        <v>76.563333333333347</v>
      </c>
      <c r="H234" s="36">
        <v>79.043333333333337</v>
      </c>
      <c r="I234" s="36">
        <v>79.816666666666677</v>
      </c>
      <c r="J234" s="36">
        <v>80.283333333333331</v>
      </c>
      <c r="K234" s="31">
        <v>79.349999999999994</v>
      </c>
      <c r="L234" s="31">
        <v>78.11</v>
      </c>
      <c r="M234" s="31">
        <v>173.19739000000001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117.65</v>
      </c>
      <c r="D235" s="36">
        <v>117.88333333333333</v>
      </c>
      <c r="E235" s="36">
        <v>116.92666666666665</v>
      </c>
      <c r="F235" s="36">
        <v>116.20333333333332</v>
      </c>
      <c r="G235" s="36">
        <v>115.24666666666664</v>
      </c>
      <c r="H235" s="36">
        <v>118.60666666666665</v>
      </c>
      <c r="I235" s="36">
        <v>119.56333333333333</v>
      </c>
      <c r="J235" s="36">
        <v>120.28666666666666</v>
      </c>
      <c r="K235" s="31">
        <v>118.84</v>
      </c>
      <c r="L235" s="31">
        <v>117.16</v>
      </c>
      <c r="M235" s="31">
        <v>20.689019999999999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490.75</v>
      </c>
      <c r="D236" s="36">
        <v>495.2166666666667</v>
      </c>
      <c r="E236" s="36">
        <v>482.53333333333342</v>
      </c>
      <c r="F236" s="36">
        <v>474.31666666666672</v>
      </c>
      <c r="G236" s="36">
        <v>461.63333333333344</v>
      </c>
      <c r="H236" s="36">
        <v>503.43333333333339</v>
      </c>
      <c r="I236" s="36">
        <v>516.11666666666667</v>
      </c>
      <c r="J236" s="36">
        <v>524.33333333333337</v>
      </c>
      <c r="K236" s="31">
        <v>507.9</v>
      </c>
      <c r="L236" s="31">
        <v>487</v>
      </c>
      <c r="M236" s="31">
        <v>15.681229999999999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68.36</v>
      </c>
      <c r="D237" s="36">
        <v>68.336666666666659</v>
      </c>
      <c r="E237" s="36">
        <v>67.433333333333323</v>
      </c>
      <c r="F237" s="36">
        <v>66.506666666666661</v>
      </c>
      <c r="G237" s="36">
        <v>65.603333333333325</v>
      </c>
      <c r="H237" s="36">
        <v>69.263333333333321</v>
      </c>
      <c r="I237" s="36">
        <v>70.166666666666657</v>
      </c>
      <c r="J237" s="36">
        <v>71.09333333333332</v>
      </c>
      <c r="K237" s="31">
        <v>69.239999999999995</v>
      </c>
      <c r="L237" s="31">
        <v>67.41</v>
      </c>
      <c r="M237" s="31">
        <v>677.90143999999998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336.8</v>
      </c>
      <c r="D238" s="36">
        <v>335.08333333333331</v>
      </c>
      <c r="E238" s="36">
        <v>320.71666666666664</v>
      </c>
      <c r="F238" s="36">
        <v>304.63333333333333</v>
      </c>
      <c r="G238" s="36">
        <v>290.26666666666665</v>
      </c>
      <c r="H238" s="36">
        <v>351.16666666666663</v>
      </c>
      <c r="I238" s="36">
        <v>365.5333333333333</v>
      </c>
      <c r="J238" s="36">
        <v>381.61666666666662</v>
      </c>
      <c r="K238" s="31">
        <v>349.45</v>
      </c>
      <c r="L238" s="31">
        <v>319</v>
      </c>
      <c r="M238" s="31">
        <v>876.55276000000003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459.05</v>
      </c>
      <c r="D239" s="36">
        <v>459.38333333333338</v>
      </c>
      <c r="E239" s="36">
        <v>455.51666666666677</v>
      </c>
      <c r="F239" s="36">
        <v>451.98333333333341</v>
      </c>
      <c r="G239" s="36">
        <v>448.11666666666679</v>
      </c>
      <c r="H239" s="36">
        <v>462.91666666666674</v>
      </c>
      <c r="I239" s="36">
        <v>466.78333333333342</v>
      </c>
      <c r="J239" s="36">
        <v>470.31666666666672</v>
      </c>
      <c r="K239" s="31">
        <v>463.25</v>
      </c>
      <c r="L239" s="31">
        <v>455.85</v>
      </c>
      <c r="M239" s="31">
        <v>189.62799999999999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319.10000000000002</v>
      </c>
      <c r="D240" s="36">
        <v>322.40000000000003</v>
      </c>
      <c r="E240" s="36">
        <v>303.30000000000007</v>
      </c>
      <c r="F240" s="36">
        <v>287.50000000000006</v>
      </c>
      <c r="G240" s="36">
        <v>268.40000000000009</v>
      </c>
      <c r="H240" s="36">
        <v>338.20000000000005</v>
      </c>
      <c r="I240" s="36">
        <v>357.30000000000007</v>
      </c>
      <c r="J240" s="36">
        <v>373.1</v>
      </c>
      <c r="K240" s="31">
        <v>341.5</v>
      </c>
      <c r="L240" s="31">
        <v>306.60000000000002</v>
      </c>
      <c r="M240" s="31">
        <v>186.86221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297.85000000000002</v>
      </c>
      <c r="D241" s="36">
        <v>299.76666666666671</v>
      </c>
      <c r="E241" s="36">
        <v>293.68333333333339</v>
      </c>
      <c r="F241" s="36">
        <v>289.51666666666671</v>
      </c>
      <c r="G241" s="36">
        <v>283.43333333333339</v>
      </c>
      <c r="H241" s="36">
        <v>303.93333333333339</v>
      </c>
      <c r="I241" s="36">
        <v>310.01666666666677</v>
      </c>
      <c r="J241" s="36">
        <v>314.18333333333339</v>
      </c>
      <c r="K241" s="31">
        <v>305.85000000000002</v>
      </c>
      <c r="L241" s="31">
        <v>295.60000000000002</v>
      </c>
      <c r="M241" s="31">
        <v>41.443640000000002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168</v>
      </c>
      <c r="D242" s="36">
        <v>168.57333333333335</v>
      </c>
      <c r="E242" s="36">
        <v>166.8966666666667</v>
      </c>
      <c r="F242" s="36">
        <v>165.79333333333335</v>
      </c>
      <c r="G242" s="36">
        <v>164.1166666666667</v>
      </c>
      <c r="H242" s="36">
        <v>169.6766666666667</v>
      </c>
      <c r="I242" s="36">
        <v>171.35333333333338</v>
      </c>
      <c r="J242" s="36">
        <v>172.45666666666671</v>
      </c>
      <c r="K242" s="31">
        <v>170.25</v>
      </c>
      <c r="L242" s="31">
        <v>167.47</v>
      </c>
      <c r="M242" s="31">
        <v>40.852710000000002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2812</v>
      </c>
      <c r="D243" s="36">
        <v>2806.5333333333328</v>
      </c>
      <c r="E243" s="36">
        <v>2766.6666666666656</v>
      </c>
      <c r="F243" s="36">
        <v>2721.3333333333326</v>
      </c>
      <c r="G243" s="36">
        <v>2681.4666666666653</v>
      </c>
      <c r="H243" s="36">
        <v>2851.8666666666659</v>
      </c>
      <c r="I243" s="36">
        <v>2891.7333333333327</v>
      </c>
      <c r="J243" s="36">
        <v>2937.0666666666662</v>
      </c>
      <c r="K243" s="31">
        <v>2846.4</v>
      </c>
      <c r="L243" s="31">
        <v>2761.2</v>
      </c>
      <c r="M243" s="31">
        <v>6.2248799999999997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558.75</v>
      </c>
      <c r="D244" s="36">
        <v>554.2166666666667</v>
      </c>
      <c r="E244" s="36">
        <v>548.43333333333339</v>
      </c>
      <c r="F244" s="36">
        <v>538.11666666666667</v>
      </c>
      <c r="G244" s="36">
        <v>532.33333333333337</v>
      </c>
      <c r="H244" s="36">
        <v>564.53333333333342</v>
      </c>
      <c r="I244" s="36">
        <v>570.31666666666672</v>
      </c>
      <c r="J244" s="36">
        <v>580.63333333333344</v>
      </c>
      <c r="K244" s="31">
        <v>560</v>
      </c>
      <c r="L244" s="31">
        <v>543.9</v>
      </c>
      <c r="M244" s="31">
        <v>13.87907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177.13</v>
      </c>
      <c r="D245" s="36">
        <v>177.92999999999998</v>
      </c>
      <c r="E245" s="36">
        <v>175.85999999999996</v>
      </c>
      <c r="F245" s="36">
        <v>174.58999999999997</v>
      </c>
      <c r="G245" s="36">
        <v>172.51999999999995</v>
      </c>
      <c r="H245" s="36">
        <v>179.19999999999996</v>
      </c>
      <c r="I245" s="36">
        <v>181.26999999999995</v>
      </c>
      <c r="J245" s="36">
        <v>182.53999999999996</v>
      </c>
      <c r="K245" s="31">
        <v>180</v>
      </c>
      <c r="L245" s="31">
        <v>176.66</v>
      </c>
      <c r="M245" s="31">
        <v>73.660300000000007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594.04999999999995</v>
      </c>
      <c r="D246" s="36">
        <v>597.18333333333328</v>
      </c>
      <c r="E246" s="36">
        <v>589.16666666666652</v>
      </c>
      <c r="F246" s="36">
        <v>584.28333333333319</v>
      </c>
      <c r="G246" s="36">
        <v>576.26666666666642</v>
      </c>
      <c r="H246" s="36">
        <v>602.06666666666661</v>
      </c>
      <c r="I246" s="36">
        <v>610.08333333333326</v>
      </c>
      <c r="J246" s="36">
        <v>614.9666666666667</v>
      </c>
      <c r="K246" s="31">
        <v>605.20000000000005</v>
      </c>
      <c r="L246" s="31">
        <v>592.29999999999995</v>
      </c>
      <c r="M246" s="31">
        <v>17.470379999999999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167.04</v>
      </c>
      <c r="D247" s="36">
        <v>167.46666666666667</v>
      </c>
      <c r="E247" s="36">
        <v>165.68333333333334</v>
      </c>
      <c r="F247" s="36">
        <v>164.32666666666668</v>
      </c>
      <c r="G247" s="36">
        <v>162.54333333333335</v>
      </c>
      <c r="H247" s="36">
        <v>168.82333333333332</v>
      </c>
      <c r="I247" s="36">
        <v>170.60666666666668</v>
      </c>
      <c r="J247" s="36">
        <v>171.96333333333331</v>
      </c>
      <c r="K247" s="31">
        <v>169.25</v>
      </c>
      <c r="L247" s="31">
        <v>166.11</v>
      </c>
      <c r="M247" s="31">
        <v>353.55790999999999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63.67</v>
      </c>
      <c r="D248" s="36">
        <v>63.923333333333325</v>
      </c>
      <c r="E248" s="36">
        <v>62.746666666666655</v>
      </c>
      <c r="F248" s="36">
        <v>61.823333333333331</v>
      </c>
      <c r="G248" s="36">
        <v>60.646666666666661</v>
      </c>
      <c r="H248" s="36">
        <v>64.84666666666665</v>
      </c>
      <c r="I248" s="36">
        <v>66.023333333333312</v>
      </c>
      <c r="J248" s="36">
        <v>66.946666666666644</v>
      </c>
      <c r="K248" s="31">
        <v>65.099999999999994</v>
      </c>
      <c r="L248" s="31">
        <v>63</v>
      </c>
      <c r="M248" s="31">
        <v>82.069789999999998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1043.05</v>
      </c>
      <c r="D249" s="36">
        <v>1041.5833333333333</v>
      </c>
      <c r="E249" s="36">
        <v>1023.7166666666665</v>
      </c>
      <c r="F249" s="36">
        <v>1004.3833333333332</v>
      </c>
      <c r="G249" s="36">
        <v>986.51666666666642</v>
      </c>
      <c r="H249" s="36">
        <v>1060.9166666666665</v>
      </c>
      <c r="I249" s="36">
        <v>1078.7833333333333</v>
      </c>
      <c r="J249" s="36">
        <v>1098.1166666666666</v>
      </c>
      <c r="K249" s="31">
        <v>1059.45</v>
      </c>
      <c r="L249" s="31">
        <v>1022.25</v>
      </c>
      <c r="M249" s="31">
        <v>49.977629999999998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217.43</v>
      </c>
      <c r="D250" s="36">
        <v>215.41</v>
      </c>
      <c r="E250" s="36">
        <v>206.42</v>
      </c>
      <c r="F250" s="36">
        <v>195.41</v>
      </c>
      <c r="G250" s="36">
        <v>186.42</v>
      </c>
      <c r="H250" s="36">
        <v>226.42</v>
      </c>
      <c r="I250" s="36">
        <v>235.41</v>
      </c>
      <c r="J250" s="36">
        <v>246.42</v>
      </c>
      <c r="K250" s="31">
        <v>224.4</v>
      </c>
      <c r="L250" s="31">
        <v>204.4</v>
      </c>
      <c r="M250" s="31">
        <v>3006.0945999999999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1520.85</v>
      </c>
      <c r="D251" s="36">
        <v>1525.5833333333333</v>
      </c>
      <c r="E251" s="36">
        <v>1501.2666666666664</v>
      </c>
      <c r="F251" s="36">
        <v>1481.6833333333332</v>
      </c>
      <c r="G251" s="36">
        <v>1457.3666666666663</v>
      </c>
      <c r="H251" s="36">
        <v>1545.1666666666665</v>
      </c>
      <c r="I251" s="36">
        <v>1569.4833333333336</v>
      </c>
      <c r="J251" s="36">
        <v>1589.0666666666666</v>
      </c>
      <c r="K251" s="31">
        <v>1549.9</v>
      </c>
      <c r="L251" s="31">
        <v>1506</v>
      </c>
      <c r="M251" s="31">
        <v>1.47939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525.5</v>
      </c>
      <c r="D252" s="36">
        <v>527.88333333333333</v>
      </c>
      <c r="E252" s="36">
        <v>521.16666666666663</v>
      </c>
      <c r="F252" s="36">
        <v>516.83333333333326</v>
      </c>
      <c r="G252" s="36">
        <v>510.11666666666656</v>
      </c>
      <c r="H252" s="36">
        <v>532.2166666666667</v>
      </c>
      <c r="I252" s="36">
        <v>538.93333333333339</v>
      </c>
      <c r="J252" s="36">
        <v>543.26666666666677</v>
      </c>
      <c r="K252" s="31">
        <v>534.6</v>
      </c>
      <c r="L252" s="31">
        <v>523.54999999999995</v>
      </c>
      <c r="M252" s="31">
        <v>15.14123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392</v>
      </c>
      <c r="D253" s="36">
        <v>393.2166666666667</v>
      </c>
      <c r="E253" s="36">
        <v>387.88333333333338</v>
      </c>
      <c r="F253" s="36">
        <v>383.76666666666671</v>
      </c>
      <c r="G253" s="36">
        <v>378.43333333333339</v>
      </c>
      <c r="H253" s="36">
        <v>397.33333333333337</v>
      </c>
      <c r="I253" s="36">
        <v>402.66666666666663</v>
      </c>
      <c r="J253" s="36">
        <v>406.78333333333336</v>
      </c>
      <c r="K253" s="31">
        <v>398.55</v>
      </c>
      <c r="L253" s="31">
        <v>389.1</v>
      </c>
      <c r="M253" s="31">
        <v>107.18103000000001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1434.55</v>
      </c>
      <c r="D254" s="36">
        <v>1437.6166666666668</v>
      </c>
      <c r="E254" s="36">
        <v>1424.2833333333335</v>
      </c>
      <c r="F254" s="36">
        <v>1414.0166666666667</v>
      </c>
      <c r="G254" s="36">
        <v>1400.6833333333334</v>
      </c>
      <c r="H254" s="36">
        <v>1447.8833333333337</v>
      </c>
      <c r="I254" s="36">
        <v>1461.2166666666667</v>
      </c>
      <c r="J254" s="36">
        <v>1471.4833333333338</v>
      </c>
      <c r="K254" s="31">
        <v>1450.95</v>
      </c>
      <c r="L254" s="31">
        <v>1427.35</v>
      </c>
      <c r="M254" s="31">
        <v>33.40305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6861.5</v>
      </c>
      <c r="D255" s="36">
        <v>6807.1833333333334</v>
      </c>
      <c r="E255" s="36">
        <v>6694.8166666666666</v>
      </c>
      <c r="F255" s="36">
        <v>6528.1333333333332</v>
      </c>
      <c r="G255" s="36">
        <v>6415.7666666666664</v>
      </c>
      <c r="H255" s="36">
        <v>6973.8666666666668</v>
      </c>
      <c r="I255" s="36">
        <v>7086.2333333333336</v>
      </c>
      <c r="J255" s="36">
        <v>7252.916666666667</v>
      </c>
      <c r="K255" s="31">
        <v>6919.55</v>
      </c>
      <c r="L255" s="31">
        <v>6640.5</v>
      </c>
      <c r="M255" s="31">
        <v>6.24064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1711.75</v>
      </c>
      <c r="D256" s="36">
        <v>1699.3833333333332</v>
      </c>
      <c r="E256" s="36">
        <v>1679.0166666666664</v>
      </c>
      <c r="F256" s="36">
        <v>1646.2833333333333</v>
      </c>
      <c r="G256" s="36">
        <v>1625.9166666666665</v>
      </c>
      <c r="H256" s="36">
        <v>1732.1166666666663</v>
      </c>
      <c r="I256" s="36">
        <v>1752.4833333333331</v>
      </c>
      <c r="J256" s="36">
        <v>1785.2166666666662</v>
      </c>
      <c r="K256" s="31">
        <v>1719.75</v>
      </c>
      <c r="L256" s="31">
        <v>1666.65</v>
      </c>
      <c r="M256" s="31">
        <v>170.78316000000001</v>
      </c>
      <c r="N256" s="1"/>
      <c r="O256" s="1"/>
    </row>
    <row r="257" spans="1:15" ht="12.75" customHeight="1">
      <c r="A257" s="33">
        <v>247</v>
      </c>
      <c r="B257" s="53" t="s">
        <v>866</v>
      </c>
      <c r="C257" s="31">
        <v>171.75</v>
      </c>
      <c r="D257" s="36">
        <v>168.42333333333332</v>
      </c>
      <c r="E257" s="36">
        <v>161.84666666666664</v>
      </c>
      <c r="F257" s="36">
        <v>151.94333333333333</v>
      </c>
      <c r="G257" s="36">
        <v>145.36666666666665</v>
      </c>
      <c r="H257" s="36">
        <v>178.32666666666663</v>
      </c>
      <c r="I257" s="36">
        <v>184.90333333333328</v>
      </c>
      <c r="J257" s="36">
        <v>194.80666666666662</v>
      </c>
      <c r="K257" s="31">
        <v>175</v>
      </c>
      <c r="L257" s="31">
        <v>158.52000000000001</v>
      </c>
      <c r="M257" s="31">
        <v>462.09798999999998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1082.6500000000001</v>
      </c>
      <c r="D258" s="36">
        <v>1088.8833333333334</v>
      </c>
      <c r="E258" s="36">
        <v>1062.7666666666669</v>
      </c>
      <c r="F258" s="36">
        <v>1042.8833333333334</v>
      </c>
      <c r="G258" s="36">
        <v>1016.7666666666669</v>
      </c>
      <c r="H258" s="36">
        <v>1108.7666666666669</v>
      </c>
      <c r="I258" s="36">
        <v>1134.8833333333332</v>
      </c>
      <c r="J258" s="36">
        <v>1154.7666666666669</v>
      </c>
      <c r="K258" s="31">
        <v>1115</v>
      </c>
      <c r="L258" s="31">
        <v>1069</v>
      </c>
      <c r="M258" s="31">
        <v>5.7558600000000002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4331.6499999999996</v>
      </c>
      <c r="D259" s="36">
        <v>4328.5166666666664</v>
      </c>
      <c r="E259" s="36">
        <v>4288.1333333333332</v>
      </c>
      <c r="F259" s="36">
        <v>4244.6166666666668</v>
      </c>
      <c r="G259" s="36">
        <v>4204.2333333333336</v>
      </c>
      <c r="H259" s="36">
        <v>4372.0333333333328</v>
      </c>
      <c r="I259" s="36">
        <v>4412.4166666666661</v>
      </c>
      <c r="J259" s="36">
        <v>4455.9333333333325</v>
      </c>
      <c r="K259" s="31">
        <v>4368.8999999999996</v>
      </c>
      <c r="L259" s="31">
        <v>4285</v>
      </c>
      <c r="M259" s="31">
        <v>10.56812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1223.55</v>
      </c>
      <c r="D260" s="36">
        <v>1216.8499999999999</v>
      </c>
      <c r="E260" s="36">
        <v>1203.7999999999997</v>
      </c>
      <c r="F260" s="36">
        <v>1184.0499999999997</v>
      </c>
      <c r="G260" s="36">
        <v>1170.9999999999995</v>
      </c>
      <c r="H260" s="36">
        <v>1236.5999999999999</v>
      </c>
      <c r="I260" s="36">
        <v>1249.6500000000001</v>
      </c>
      <c r="J260" s="36">
        <v>1269.4000000000001</v>
      </c>
      <c r="K260" s="31">
        <v>1229.9000000000001</v>
      </c>
      <c r="L260" s="31">
        <v>1197.0999999999999</v>
      </c>
      <c r="M260" s="31">
        <v>2.4019499999999998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1749.6</v>
      </c>
      <c r="D261" s="36">
        <v>1751.5333333333335</v>
      </c>
      <c r="E261" s="36">
        <v>1728.0666666666671</v>
      </c>
      <c r="F261" s="36">
        <v>1706.5333333333335</v>
      </c>
      <c r="G261" s="36">
        <v>1683.0666666666671</v>
      </c>
      <c r="H261" s="36">
        <v>1773.0666666666671</v>
      </c>
      <c r="I261" s="36">
        <v>1796.5333333333338</v>
      </c>
      <c r="J261" s="36">
        <v>1818.0666666666671</v>
      </c>
      <c r="K261" s="31">
        <v>1775</v>
      </c>
      <c r="L261" s="31">
        <v>1730</v>
      </c>
      <c r="M261" s="31">
        <v>0.94076000000000004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4339.3999999999996</v>
      </c>
      <c r="D262" s="36">
        <v>4333.75</v>
      </c>
      <c r="E262" s="36">
        <v>4296.95</v>
      </c>
      <c r="F262" s="36">
        <v>4254.5</v>
      </c>
      <c r="G262" s="36">
        <v>4217.7</v>
      </c>
      <c r="H262" s="36">
        <v>4376.2</v>
      </c>
      <c r="I262" s="36">
        <v>4412.9999999999991</v>
      </c>
      <c r="J262" s="36">
        <v>4455.45</v>
      </c>
      <c r="K262" s="31">
        <v>4370.55</v>
      </c>
      <c r="L262" s="31">
        <v>4291.3</v>
      </c>
      <c r="M262" s="31">
        <v>0.55755999999999994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2123</v>
      </c>
      <c r="D263" s="36">
        <v>2127.5499999999997</v>
      </c>
      <c r="E263" s="36">
        <v>2025.3999999999996</v>
      </c>
      <c r="F263" s="36">
        <v>1927.8</v>
      </c>
      <c r="G263" s="36">
        <v>1825.6499999999999</v>
      </c>
      <c r="H263" s="36">
        <v>2225.1499999999996</v>
      </c>
      <c r="I263" s="36">
        <v>2327.3000000000002</v>
      </c>
      <c r="J263" s="36">
        <v>2424.8999999999992</v>
      </c>
      <c r="K263" s="31">
        <v>2229.6999999999998</v>
      </c>
      <c r="L263" s="31">
        <v>2029.95</v>
      </c>
      <c r="M263" s="31">
        <v>2.3336999999999999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881.75</v>
      </c>
      <c r="D264" s="36">
        <v>885.76666666666677</v>
      </c>
      <c r="E264" s="36">
        <v>871.53333333333353</v>
      </c>
      <c r="F264" s="36">
        <v>861.31666666666672</v>
      </c>
      <c r="G264" s="36">
        <v>847.08333333333348</v>
      </c>
      <c r="H264" s="36">
        <v>895.98333333333358</v>
      </c>
      <c r="I264" s="36">
        <v>910.21666666666692</v>
      </c>
      <c r="J264" s="36">
        <v>920.43333333333362</v>
      </c>
      <c r="K264" s="31">
        <v>900</v>
      </c>
      <c r="L264" s="31">
        <v>875.55</v>
      </c>
      <c r="M264" s="31">
        <v>0.84457000000000004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559.85</v>
      </c>
      <c r="D265" s="36">
        <v>560.41666666666663</v>
      </c>
      <c r="E265" s="36">
        <v>545.83333333333326</v>
      </c>
      <c r="F265" s="36">
        <v>531.81666666666661</v>
      </c>
      <c r="G265" s="36">
        <v>517.23333333333323</v>
      </c>
      <c r="H265" s="36">
        <v>574.43333333333328</v>
      </c>
      <c r="I265" s="36">
        <v>589.01666666666654</v>
      </c>
      <c r="J265" s="36">
        <v>603.0333333333333</v>
      </c>
      <c r="K265" s="31">
        <v>575</v>
      </c>
      <c r="L265" s="31">
        <v>546.4</v>
      </c>
      <c r="M265" s="31">
        <v>15.80017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94.06</v>
      </c>
      <c r="D266" s="36">
        <v>94.166666666666671</v>
      </c>
      <c r="E266" s="36">
        <v>92.833333333333343</v>
      </c>
      <c r="F266" s="36">
        <v>91.606666666666669</v>
      </c>
      <c r="G266" s="36">
        <v>90.273333333333341</v>
      </c>
      <c r="H266" s="36">
        <v>95.393333333333345</v>
      </c>
      <c r="I266" s="36">
        <v>96.726666666666688</v>
      </c>
      <c r="J266" s="36">
        <v>97.953333333333347</v>
      </c>
      <c r="K266" s="31">
        <v>95.5</v>
      </c>
      <c r="L266" s="31">
        <v>92.94</v>
      </c>
      <c r="M266" s="31">
        <v>22.860710000000001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713.15</v>
      </c>
      <c r="D267" s="36">
        <v>714.68333333333339</v>
      </c>
      <c r="E267" s="36">
        <v>706.46666666666681</v>
      </c>
      <c r="F267" s="36">
        <v>699.78333333333342</v>
      </c>
      <c r="G267" s="36">
        <v>691.56666666666683</v>
      </c>
      <c r="H267" s="36">
        <v>721.36666666666679</v>
      </c>
      <c r="I267" s="36">
        <v>729.58333333333348</v>
      </c>
      <c r="J267" s="36">
        <v>736.26666666666677</v>
      </c>
      <c r="K267" s="31">
        <v>722.9</v>
      </c>
      <c r="L267" s="31">
        <v>708</v>
      </c>
      <c r="M267" s="31">
        <v>15.42953</v>
      </c>
      <c r="N267" s="1"/>
      <c r="O267" s="1"/>
    </row>
    <row r="268" spans="1:15" ht="12.75" customHeight="1">
      <c r="A268" s="33">
        <v>258</v>
      </c>
      <c r="B268" s="53" t="s">
        <v>867</v>
      </c>
      <c r="C268" s="31">
        <v>339.2</v>
      </c>
      <c r="D268" s="36">
        <v>341.51666666666671</v>
      </c>
      <c r="E268" s="36">
        <v>335.78333333333342</v>
      </c>
      <c r="F268" s="36">
        <v>332.36666666666673</v>
      </c>
      <c r="G268" s="36">
        <v>326.63333333333344</v>
      </c>
      <c r="H268" s="36">
        <v>344.93333333333339</v>
      </c>
      <c r="I268" s="36">
        <v>350.66666666666663</v>
      </c>
      <c r="J268" s="36">
        <v>354.08333333333337</v>
      </c>
      <c r="K268" s="31">
        <v>347.25</v>
      </c>
      <c r="L268" s="31">
        <v>338.1</v>
      </c>
      <c r="M268" s="31">
        <v>17.179259999999999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934.4</v>
      </c>
      <c r="D269" s="36">
        <v>932.05000000000007</v>
      </c>
      <c r="E269" s="36">
        <v>926.35000000000014</v>
      </c>
      <c r="F269" s="36">
        <v>918.30000000000007</v>
      </c>
      <c r="G269" s="36">
        <v>912.60000000000014</v>
      </c>
      <c r="H269" s="36">
        <v>940.10000000000014</v>
      </c>
      <c r="I269" s="36">
        <v>945.80000000000018</v>
      </c>
      <c r="J269" s="36">
        <v>953.85000000000014</v>
      </c>
      <c r="K269" s="31">
        <v>937.75</v>
      </c>
      <c r="L269" s="31">
        <v>924</v>
      </c>
      <c r="M269" s="31">
        <v>14.9878</v>
      </c>
      <c r="N269" s="1"/>
      <c r="O269" s="1"/>
    </row>
    <row r="270" spans="1:15" ht="12.75" customHeight="1">
      <c r="A270" s="33">
        <v>260</v>
      </c>
      <c r="B270" s="53" t="s">
        <v>868</v>
      </c>
      <c r="C270" s="31">
        <v>869.1</v>
      </c>
      <c r="D270" s="36">
        <v>872.41666666666663</v>
      </c>
      <c r="E270" s="36">
        <v>862.88333333333321</v>
      </c>
      <c r="F270" s="36">
        <v>856.66666666666663</v>
      </c>
      <c r="G270" s="36">
        <v>847.13333333333321</v>
      </c>
      <c r="H270" s="36">
        <v>878.63333333333321</v>
      </c>
      <c r="I270" s="36">
        <v>888.16666666666674</v>
      </c>
      <c r="J270" s="36">
        <v>894.38333333333321</v>
      </c>
      <c r="K270" s="31">
        <v>881.95</v>
      </c>
      <c r="L270" s="31">
        <v>866.2</v>
      </c>
      <c r="M270" s="31">
        <v>0.24834999999999999</v>
      </c>
      <c r="N270" s="1"/>
      <c r="O270" s="1"/>
    </row>
    <row r="271" spans="1:15" ht="12.75" customHeight="1">
      <c r="A271" s="33">
        <v>261</v>
      </c>
      <c r="B271" s="53" t="s">
        <v>869</v>
      </c>
      <c r="C271" s="31">
        <v>107.41</v>
      </c>
      <c r="D271" s="36">
        <v>107.56333333333333</v>
      </c>
      <c r="E271" s="36">
        <v>106.37666666666667</v>
      </c>
      <c r="F271" s="36">
        <v>105.34333333333333</v>
      </c>
      <c r="G271" s="36">
        <v>104.15666666666667</v>
      </c>
      <c r="H271" s="36">
        <v>108.59666666666666</v>
      </c>
      <c r="I271" s="36">
        <v>109.78333333333333</v>
      </c>
      <c r="J271" s="36">
        <v>110.81666666666666</v>
      </c>
      <c r="K271" s="31">
        <v>108.75</v>
      </c>
      <c r="L271" s="31">
        <v>106.53</v>
      </c>
      <c r="M271" s="31">
        <v>20.967970000000001</v>
      </c>
      <c r="N271" s="1"/>
      <c r="O271" s="1"/>
    </row>
    <row r="272" spans="1:15" ht="12.75" customHeight="1">
      <c r="A272" s="33">
        <v>262</v>
      </c>
      <c r="B272" s="53" t="s">
        <v>831</v>
      </c>
      <c r="C272" s="31">
        <v>563.79999999999995</v>
      </c>
      <c r="D272" s="36">
        <v>566.09999999999991</v>
      </c>
      <c r="E272" s="36">
        <v>557.79999999999984</v>
      </c>
      <c r="F272" s="36">
        <v>551.79999999999995</v>
      </c>
      <c r="G272" s="36">
        <v>543.49999999999989</v>
      </c>
      <c r="H272" s="36">
        <v>572.0999999999998</v>
      </c>
      <c r="I272" s="36">
        <v>580.4</v>
      </c>
      <c r="J272" s="36">
        <v>586.39999999999975</v>
      </c>
      <c r="K272" s="31">
        <v>574.4</v>
      </c>
      <c r="L272" s="31">
        <v>560.1</v>
      </c>
      <c r="M272" s="31">
        <v>6.2483599999999999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783.3</v>
      </c>
      <c r="D273" s="36">
        <v>778.88333333333333</v>
      </c>
      <c r="E273" s="36">
        <v>769.81666666666661</v>
      </c>
      <c r="F273" s="36">
        <v>756.33333333333326</v>
      </c>
      <c r="G273" s="36">
        <v>747.26666666666654</v>
      </c>
      <c r="H273" s="36">
        <v>792.36666666666667</v>
      </c>
      <c r="I273" s="36">
        <v>801.43333333333351</v>
      </c>
      <c r="J273" s="36">
        <v>814.91666666666674</v>
      </c>
      <c r="K273" s="31">
        <v>787.95</v>
      </c>
      <c r="L273" s="31">
        <v>765.4</v>
      </c>
      <c r="M273" s="31">
        <v>12.911429999999999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1013.9</v>
      </c>
      <c r="D274" s="36">
        <v>1012.8666666666668</v>
      </c>
      <c r="E274" s="36">
        <v>1006.7333333333336</v>
      </c>
      <c r="F274" s="36">
        <v>999.56666666666683</v>
      </c>
      <c r="G274" s="36">
        <v>993.43333333333362</v>
      </c>
      <c r="H274" s="36">
        <v>1020.0333333333335</v>
      </c>
      <c r="I274" s="36">
        <v>1026.1666666666667</v>
      </c>
      <c r="J274" s="36">
        <v>1033.3333333333335</v>
      </c>
      <c r="K274" s="31">
        <v>1019</v>
      </c>
      <c r="L274" s="31">
        <v>1005.7</v>
      </c>
      <c r="M274" s="31">
        <v>9.0779999999999994</v>
      </c>
      <c r="N274" s="1"/>
      <c r="O274" s="1"/>
    </row>
    <row r="275" spans="1:15" ht="12.75" customHeight="1">
      <c r="A275" s="33">
        <v>265</v>
      </c>
      <c r="B275" s="53" t="s">
        <v>870</v>
      </c>
      <c r="C275" s="31">
        <v>350.35</v>
      </c>
      <c r="D275" s="36">
        <v>352.25</v>
      </c>
      <c r="E275" s="36">
        <v>348.1</v>
      </c>
      <c r="F275" s="36">
        <v>345.85</v>
      </c>
      <c r="G275" s="36">
        <v>341.70000000000005</v>
      </c>
      <c r="H275" s="36">
        <v>354.5</v>
      </c>
      <c r="I275" s="36">
        <v>358.65</v>
      </c>
      <c r="J275" s="36">
        <v>360.9</v>
      </c>
      <c r="K275" s="31">
        <v>356.4</v>
      </c>
      <c r="L275" s="31">
        <v>350</v>
      </c>
      <c r="M275" s="31">
        <v>163.27807000000001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582.04999999999995</v>
      </c>
      <c r="D276" s="36">
        <v>581.23333333333323</v>
      </c>
      <c r="E276" s="36">
        <v>575.46666666666647</v>
      </c>
      <c r="F276" s="36">
        <v>568.88333333333321</v>
      </c>
      <c r="G276" s="36">
        <v>563.11666666666645</v>
      </c>
      <c r="H276" s="36">
        <v>587.81666666666649</v>
      </c>
      <c r="I276" s="36">
        <v>593.58333333333314</v>
      </c>
      <c r="J276" s="36">
        <v>600.16666666666652</v>
      </c>
      <c r="K276" s="31">
        <v>587</v>
      </c>
      <c r="L276" s="31">
        <v>574.65</v>
      </c>
      <c r="M276" s="31">
        <v>25.429500000000001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598.85</v>
      </c>
      <c r="D277" s="36">
        <v>602.2833333333333</v>
      </c>
      <c r="E277" s="36">
        <v>593.56666666666661</v>
      </c>
      <c r="F277" s="36">
        <v>588.2833333333333</v>
      </c>
      <c r="G277" s="36">
        <v>579.56666666666661</v>
      </c>
      <c r="H277" s="36">
        <v>607.56666666666661</v>
      </c>
      <c r="I277" s="36">
        <v>616.2833333333333</v>
      </c>
      <c r="J277" s="36">
        <v>621.56666666666661</v>
      </c>
      <c r="K277" s="31">
        <v>611</v>
      </c>
      <c r="L277" s="31">
        <v>597</v>
      </c>
      <c r="M277" s="31">
        <v>9.3618900000000007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721.7</v>
      </c>
      <c r="D278" s="36">
        <v>723.21666666666658</v>
      </c>
      <c r="E278" s="36">
        <v>716.53333333333319</v>
      </c>
      <c r="F278" s="36">
        <v>711.36666666666656</v>
      </c>
      <c r="G278" s="36">
        <v>704.68333333333317</v>
      </c>
      <c r="H278" s="36">
        <v>728.38333333333321</v>
      </c>
      <c r="I278" s="36">
        <v>735.06666666666661</v>
      </c>
      <c r="J278" s="36">
        <v>740.23333333333323</v>
      </c>
      <c r="K278" s="31">
        <v>729.9</v>
      </c>
      <c r="L278" s="31">
        <v>718.05</v>
      </c>
      <c r="M278" s="31">
        <v>0.52490999999999999</v>
      </c>
      <c r="N278" s="1"/>
      <c r="O278" s="1"/>
    </row>
    <row r="279" spans="1:15" ht="12.75" customHeight="1">
      <c r="A279" s="33">
        <v>269</v>
      </c>
      <c r="B279" s="53" t="s">
        <v>871</v>
      </c>
      <c r="C279" s="31">
        <v>696</v>
      </c>
      <c r="D279" s="36">
        <v>698.9</v>
      </c>
      <c r="E279" s="36">
        <v>683.3</v>
      </c>
      <c r="F279" s="36">
        <v>670.6</v>
      </c>
      <c r="G279" s="36">
        <v>655</v>
      </c>
      <c r="H279" s="36">
        <v>711.59999999999991</v>
      </c>
      <c r="I279" s="36">
        <v>727.2</v>
      </c>
      <c r="J279" s="36">
        <v>739.89999999999986</v>
      </c>
      <c r="K279" s="31">
        <v>714.5</v>
      </c>
      <c r="L279" s="31">
        <v>686.2</v>
      </c>
      <c r="M279" s="31">
        <v>17.41517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1009.7</v>
      </c>
      <c r="D280" s="36">
        <v>1013.0166666666668</v>
      </c>
      <c r="E280" s="36">
        <v>992.83333333333348</v>
      </c>
      <c r="F280" s="36">
        <v>975.9666666666667</v>
      </c>
      <c r="G280" s="36">
        <v>955.78333333333342</v>
      </c>
      <c r="H280" s="36">
        <v>1029.8833333333337</v>
      </c>
      <c r="I280" s="36">
        <v>1050.0666666666666</v>
      </c>
      <c r="J280" s="36">
        <v>1066.9333333333336</v>
      </c>
      <c r="K280" s="31">
        <v>1033.2</v>
      </c>
      <c r="L280" s="31">
        <v>996.15</v>
      </c>
      <c r="M280" s="31">
        <v>3.5979000000000001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488.3</v>
      </c>
      <c r="D281" s="36">
        <v>486.13333333333338</v>
      </c>
      <c r="E281" s="36">
        <v>480.26666666666677</v>
      </c>
      <c r="F281" s="36">
        <v>472.23333333333341</v>
      </c>
      <c r="G281" s="36">
        <v>466.36666666666679</v>
      </c>
      <c r="H281" s="36">
        <v>494.16666666666674</v>
      </c>
      <c r="I281" s="36">
        <v>500.03333333333342</v>
      </c>
      <c r="J281" s="36">
        <v>508.06666666666672</v>
      </c>
      <c r="K281" s="31">
        <v>492</v>
      </c>
      <c r="L281" s="31">
        <v>478.1</v>
      </c>
      <c r="M281" s="31">
        <v>7.5474500000000004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856.1</v>
      </c>
      <c r="D282" s="36">
        <v>859.71666666666658</v>
      </c>
      <c r="E282" s="36">
        <v>850.43333333333317</v>
      </c>
      <c r="F282" s="36">
        <v>844.76666666666654</v>
      </c>
      <c r="G282" s="36">
        <v>835.48333333333312</v>
      </c>
      <c r="H282" s="36">
        <v>865.38333333333321</v>
      </c>
      <c r="I282" s="36">
        <v>874.66666666666674</v>
      </c>
      <c r="J282" s="36">
        <v>880.33333333333326</v>
      </c>
      <c r="K282" s="31">
        <v>869</v>
      </c>
      <c r="L282" s="31">
        <v>854.05</v>
      </c>
      <c r="M282" s="31">
        <v>4.0522799999999997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4594.3500000000004</v>
      </c>
      <c r="D283" s="36">
        <v>4574.7833333333338</v>
      </c>
      <c r="E283" s="36">
        <v>4529.5666666666675</v>
      </c>
      <c r="F283" s="36">
        <v>4464.7833333333338</v>
      </c>
      <c r="G283" s="36">
        <v>4419.5666666666675</v>
      </c>
      <c r="H283" s="36">
        <v>4639.5666666666675</v>
      </c>
      <c r="I283" s="36">
        <v>4684.7833333333328</v>
      </c>
      <c r="J283" s="36">
        <v>4749.5666666666675</v>
      </c>
      <c r="K283" s="31">
        <v>4620</v>
      </c>
      <c r="L283" s="31">
        <v>4510</v>
      </c>
      <c r="M283" s="31">
        <v>1.9445699999999999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363.9</v>
      </c>
      <c r="D284" s="36">
        <v>368.33333333333331</v>
      </c>
      <c r="E284" s="36">
        <v>357.66666666666663</v>
      </c>
      <c r="F284" s="36">
        <v>351.43333333333334</v>
      </c>
      <c r="G284" s="36">
        <v>340.76666666666665</v>
      </c>
      <c r="H284" s="36">
        <v>374.56666666666661</v>
      </c>
      <c r="I284" s="36">
        <v>385.23333333333323</v>
      </c>
      <c r="J284" s="36">
        <v>391.46666666666658</v>
      </c>
      <c r="K284" s="31">
        <v>379</v>
      </c>
      <c r="L284" s="31">
        <v>362.1</v>
      </c>
      <c r="M284" s="31">
        <v>18.016780000000001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1865.55</v>
      </c>
      <c r="D285" s="36">
        <v>1832.3833333333332</v>
      </c>
      <c r="E285" s="36">
        <v>1736.0666666666664</v>
      </c>
      <c r="F285" s="36">
        <v>1606.5833333333333</v>
      </c>
      <c r="G285" s="36">
        <v>1510.2666666666664</v>
      </c>
      <c r="H285" s="36">
        <v>1961.8666666666663</v>
      </c>
      <c r="I285" s="36">
        <v>2058.1833333333329</v>
      </c>
      <c r="J285" s="36">
        <v>2187.6666666666661</v>
      </c>
      <c r="K285" s="31">
        <v>1928.7</v>
      </c>
      <c r="L285" s="31">
        <v>1702.9</v>
      </c>
      <c r="M285" s="31">
        <v>62.549489999999999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324.5</v>
      </c>
      <c r="D286" s="36">
        <v>327.53333333333336</v>
      </c>
      <c r="E286" s="36">
        <v>320.06666666666672</v>
      </c>
      <c r="F286" s="36">
        <v>315.63333333333338</v>
      </c>
      <c r="G286" s="36">
        <v>308.16666666666674</v>
      </c>
      <c r="H286" s="36">
        <v>331.9666666666667</v>
      </c>
      <c r="I286" s="36">
        <v>339.43333333333328</v>
      </c>
      <c r="J286" s="36">
        <v>343.86666666666667</v>
      </c>
      <c r="K286" s="31">
        <v>335</v>
      </c>
      <c r="L286" s="31">
        <v>323.10000000000002</v>
      </c>
      <c r="M286" s="31">
        <v>27.414100000000001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4714.2</v>
      </c>
      <c r="D287" s="36">
        <v>4744.3666666666659</v>
      </c>
      <c r="E287" s="36">
        <v>4635.8333333333321</v>
      </c>
      <c r="F287" s="36">
        <v>4557.4666666666662</v>
      </c>
      <c r="G287" s="36">
        <v>4448.9333333333325</v>
      </c>
      <c r="H287" s="36">
        <v>4822.7333333333318</v>
      </c>
      <c r="I287" s="36">
        <v>4931.2666666666664</v>
      </c>
      <c r="J287" s="36">
        <v>5009.6333333333314</v>
      </c>
      <c r="K287" s="31">
        <v>4852.8999999999996</v>
      </c>
      <c r="L287" s="31">
        <v>4666</v>
      </c>
      <c r="M287" s="31">
        <v>0.23025999999999999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1389.8</v>
      </c>
      <c r="D288" s="36">
        <v>1396.5</v>
      </c>
      <c r="E288" s="36">
        <v>1377.8</v>
      </c>
      <c r="F288" s="36">
        <v>1365.8</v>
      </c>
      <c r="G288" s="36">
        <v>1347.1</v>
      </c>
      <c r="H288" s="36">
        <v>1408.5</v>
      </c>
      <c r="I288" s="36">
        <v>1427.1999999999998</v>
      </c>
      <c r="J288" s="36">
        <v>1439.2</v>
      </c>
      <c r="K288" s="31">
        <v>1415.2</v>
      </c>
      <c r="L288" s="31">
        <v>1384.5</v>
      </c>
      <c r="M288" s="31">
        <v>1.4580599999999999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1357.7</v>
      </c>
      <c r="D289" s="36">
        <v>1368.8833333333332</v>
      </c>
      <c r="E289" s="36">
        <v>1334.8166666666664</v>
      </c>
      <c r="F289" s="36">
        <v>1311.9333333333332</v>
      </c>
      <c r="G289" s="36">
        <v>1277.8666666666663</v>
      </c>
      <c r="H289" s="36">
        <v>1391.7666666666664</v>
      </c>
      <c r="I289" s="36">
        <v>1425.833333333333</v>
      </c>
      <c r="J289" s="36">
        <v>1448.7166666666665</v>
      </c>
      <c r="K289" s="31">
        <v>1402.95</v>
      </c>
      <c r="L289" s="31">
        <v>1346</v>
      </c>
      <c r="M289" s="31">
        <v>4.1476300000000004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505.25</v>
      </c>
      <c r="D290" s="36">
        <v>504.11666666666662</v>
      </c>
      <c r="E290" s="36">
        <v>499.23333333333323</v>
      </c>
      <c r="F290" s="36">
        <v>493.21666666666664</v>
      </c>
      <c r="G290" s="36">
        <v>488.33333333333326</v>
      </c>
      <c r="H290" s="36">
        <v>510.13333333333321</v>
      </c>
      <c r="I290" s="36">
        <v>515.01666666666654</v>
      </c>
      <c r="J290" s="36">
        <v>521.03333333333319</v>
      </c>
      <c r="K290" s="31">
        <v>509</v>
      </c>
      <c r="L290" s="31">
        <v>498.1</v>
      </c>
      <c r="M290" s="31">
        <v>10.736039999999999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278.10000000000002</v>
      </c>
      <c r="D291" s="36">
        <v>279.10000000000002</v>
      </c>
      <c r="E291" s="36">
        <v>276.40000000000003</v>
      </c>
      <c r="F291" s="36">
        <v>274.7</v>
      </c>
      <c r="G291" s="36">
        <v>272</v>
      </c>
      <c r="H291" s="36">
        <v>280.80000000000007</v>
      </c>
      <c r="I291" s="36">
        <v>283.50000000000011</v>
      </c>
      <c r="J291" s="36">
        <v>285.2000000000001</v>
      </c>
      <c r="K291" s="31">
        <v>281.8</v>
      </c>
      <c r="L291" s="31">
        <v>277.39999999999998</v>
      </c>
      <c r="M291" s="31">
        <v>4.9980700000000002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199.56</v>
      </c>
      <c r="D292" s="36">
        <v>198.09</v>
      </c>
      <c r="E292" s="36">
        <v>194.48000000000002</v>
      </c>
      <c r="F292" s="36">
        <v>189.4</v>
      </c>
      <c r="G292" s="36">
        <v>185.79000000000002</v>
      </c>
      <c r="H292" s="36">
        <v>203.17000000000002</v>
      </c>
      <c r="I292" s="36">
        <v>206.77999999999997</v>
      </c>
      <c r="J292" s="36">
        <v>211.86</v>
      </c>
      <c r="K292" s="31">
        <v>201.7</v>
      </c>
      <c r="L292" s="31">
        <v>193.01</v>
      </c>
      <c r="M292" s="31">
        <v>24.08662</v>
      </c>
      <c r="N292" s="1"/>
      <c r="O292" s="1"/>
    </row>
    <row r="293" spans="1:15" ht="12.75" customHeight="1">
      <c r="A293" s="33">
        <v>283</v>
      </c>
      <c r="B293" s="53" t="s">
        <v>832</v>
      </c>
      <c r="C293" s="31">
        <v>4142.8999999999996</v>
      </c>
      <c r="D293" s="36">
        <v>4145.4666666666662</v>
      </c>
      <c r="E293" s="36">
        <v>4080.9333333333325</v>
      </c>
      <c r="F293" s="36">
        <v>4018.9666666666662</v>
      </c>
      <c r="G293" s="36">
        <v>3954.4333333333325</v>
      </c>
      <c r="H293" s="36">
        <v>4207.4333333333325</v>
      </c>
      <c r="I293" s="36">
        <v>4271.9666666666672</v>
      </c>
      <c r="J293" s="36">
        <v>4333.9333333333325</v>
      </c>
      <c r="K293" s="31">
        <v>4210</v>
      </c>
      <c r="L293" s="31">
        <v>4083.5</v>
      </c>
      <c r="M293" s="31">
        <v>1.3162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871.2</v>
      </c>
      <c r="D294" s="36">
        <v>874.35</v>
      </c>
      <c r="E294" s="36">
        <v>864.2</v>
      </c>
      <c r="F294" s="36">
        <v>857.2</v>
      </c>
      <c r="G294" s="36">
        <v>847.05000000000007</v>
      </c>
      <c r="H294" s="36">
        <v>881.35</v>
      </c>
      <c r="I294" s="36">
        <v>891.49999999999989</v>
      </c>
      <c r="J294" s="36">
        <v>898.5</v>
      </c>
      <c r="K294" s="31">
        <v>884.5</v>
      </c>
      <c r="L294" s="31">
        <v>867.35</v>
      </c>
      <c r="M294" s="31">
        <v>4.7519799999999996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749.75</v>
      </c>
      <c r="D295" s="36">
        <v>751.13333333333333</v>
      </c>
      <c r="E295" s="36">
        <v>738.61666666666667</v>
      </c>
      <c r="F295" s="36">
        <v>727.48333333333335</v>
      </c>
      <c r="G295" s="36">
        <v>714.9666666666667</v>
      </c>
      <c r="H295" s="36">
        <v>762.26666666666665</v>
      </c>
      <c r="I295" s="36">
        <v>774.7833333333333</v>
      </c>
      <c r="J295" s="36">
        <v>785.91666666666663</v>
      </c>
      <c r="K295" s="31">
        <v>763.65</v>
      </c>
      <c r="L295" s="31">
        <v>740</v>
      </c>
      <c r="M295" s="31">
        <v>1.82057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1832.85</v>
      </c>
      <c r="D296" s="36">
        <v>1836.7</v>
      </c>
      <c r="E296" s="36">
        <v>1822.4</v>
      </c>
      <c r="F296" s="36">
        <v>1811.95</v>
      </c>
      <c r="G296" s="36">
        <v>1797.65</v>
      </c>
      <c r="H296" s="36">
        <v>1847.15</v>
      </c>
      <c r="I296" s="36">
        <v>1861.4499999999998</v>
      </c>
      <c r="J296" s="36">
        <v>1871.9</v>
      </c>
      <c r="K296" s="31">
        <v>1851</v>
      </c>
      <c r="L296" s="31">
        <v>1826.25</v>
      </c>
      <c r="M296" s="31">
        <v>42.408549999999998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2141.4</v>
      </c>
      <c r="D297" s="36">
        <v>2147.4666666666667</v>
      </c>
      <c r="E297" s="36">
        <v>2124.9333333333334</v>
      </c>
      <c r="F297" s="36">
        <v>2108.4666666666667</v>
      </c>
      <c r="G297" s="36">
        <v>2085.9333333333334</v>
      </c>
      <c r="H297" s="36">
        <v>2163.9333333333334</v>
      </c>
      <c r="I297" s="36">
        <v>2186.4666666666672</v>
      </c>
      <c r="J297" s="36">
        <v>2202.9333333333334</v>
      </c>
      <c r="K297" s="31">
        <v>2170</v>
      </c>
      <c r="L297" s="31">
        <v>2131</v>
      </c>
      <c r="M297" s="31">
        <v>0.14985999999999999</v>
      </c>
      <c r="N297" s="1"/>
      <c r="O297" s="1"/>
    </row>
    <row r="298" spans="1:15" ht="12.75" customHeight="1">
      <c r="A298" s="33">
        <v>288</v>
      </c>
      <c r="B298" s="53" t="s">
        <v>843</v>
      </c>
      <c r="C298" s="31">
        <v>182.26</v>
      </c>
      <c r="D298" s="36">
        <v>182.1933333333333</v>
      </c>
      <c r="E298" s="36">
        <v>179.3866666666666</v>
      </c>
      <c r="F298" s="36">
        <v>176.51333333333329</v>
      </c>
      <c r="G298" s="36">
        <v>173.70666666666659</v>
      </c>
      <c r="H298" s="36">
        <v>185.06666666666661</v>
      </c>
      <c r="I298" s="36">
        <v>187.87333333333328</v>
      </c>
      <c r="J298" s="36">
        <v>190.74666666666661</v>
      </c>
      <c r="K298" s="31">
        <v>185</v>
      </c>
      <c r="L298" s="31">
        <v>179.32</v>
      </c>
      <c r="M298" s="31">
        <v>83.361699999999999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5056.3</v>
      </c>
      <c r="D299" s="36">
        <v>5053.3666666666677</v>
      </c>
      <c r="E299" s="36">
        <v>4970.133333333335</v>
      </c>
      <c r="F299" s="36">
        <v>4883.9666666666672</v>
      </c>
      <c r="G299" s="36">
        <v>4800.7333333333345</v>
      </c>
      <c r="H299" s="36">
        <v>5139.5333333333356</v>
      </c>
      <c r="I299" s="36">
        <v>5222.7666666666673</v>
      </c>
      <c r="J299" s="36">
        <v>5308.9333333333361</v>
      </c>
      <c r="K299" s="31">
        <v>5136.6000000000004</v>
      </c>
      <c r="L299" s="31">
        <v>4967.2</v>
      </c>
      <c r="M299" s="31">
        <v>2.8961600000000001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779.7</v>
      </c>
      <c r="D300" s="36">
        <v>784</v>
      </c>
      <c r="E300" s="36">
        <v>772</v>
      </c>
      <c r="F300" s="36">
        <v>764.3</v>
      </c>
      <c r="G300" s="36">
        <v>752.3</v>
      </c>
      <c r="H300" s="36">
        <v>791.7</v>
      </c>
      <c r="I300" s="36">
        <v>803.7</v>
      </c>
      <c r="J300" s="36">
        <v>811.40000000000009</v>
      </c>
      <c r="K300" s="31">
        <v>796</v>
      </c>
      <c r="L300" s="31">
        <v>776.3</v>
      </c>
      <c r="M300" s="31">
        <v>16.472529999999999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5572.65</v>
      </c>
      <c r="D301" s="36">
        <v>5567.4833333333327</v>
      </c>
      <c r="E301" s="36">
        <v>5475.2666666666655</v>
      </c>
      <c r="F301" s="36">
        <v>5377.8833333333332</v>
      </c>
      <c r="G301" s="36">
        <v>5285.6666666666661</v>
      </c>
      <c r="H301" s="36">
        <v>5664.866666666665</v>
      </c>
      <c r="I301" s="36">
        <v>5757.0833333333321</v>
      </c>
      <c r="J301" s="36">
        <v>5854.4666666666644</v>
      </c>
      <c r="K301" s="31">
        <v>5659.7</v>
      </c>
      <c r="L301" s="31">
        <v>5470.1</v>
      </c>
      <c r="M301" s="31">
        <v>11.748620000000001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3649.35</v>
      </c>
      <c r="D302" s="36">
        <v>3643.25</v>
      </c>
      <c r="E302" s="36">
        <v>3618.8</v>
      </c>
      <c r="F302" s="36">
        <v>3588.25</v>
      </c>
      <c r="G302" s="36">
        <v>3563.8</v>
      </c>
      <c r="H302" s="36">
        <v>3673.8</v>
      </c>
      <c r="I302" s="36">
        <v>3698.25</v>
      </c>
      <c r="J302" s="36">
        <v>3728.8</v>
      </c>
      <c r="K302" s="31">
        <v>3667.7</v>
      </c>
      <c r="L302" s="31">
        <v>3612.7</v>
      </c>
      <c r="M302" s="31">
        <v>20.011849999999999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535.9</v>
      </c>
      <c r="D303" s="36">
        <v>533.33333333333337</v>
      </c>
      <c r="E303" s="36">
        <v>527.56666666666672</v>
      </c>
      <c r="F303" s="36">
        <v>519.23333333333335</v>
      </c>
      <c r="G303" s="36">
        <v>513.4666666666667</v>
      </c>
      <c r="H303" s="36">
        <v>541.66666666666674</v>
      </c>
      <c r="I303" s="36">
        <v>547.43333333333339</v>
      </c>
      <c r="J303" s="36">
        <v>555.76666666666677</v>
      </c>
      <c r="K303" s="31">
        <v>539.1</v>
      </c>
      <c r="L303" s="31">
        <v>525</v>
      </c>
      <c r="M303" s="31">
        <v>4.0138999999999996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463.4</v>
      </c>
      <c r="D304" s="36">
        <v>466.43333333333334</v>
      </c>
      <c r="E304" s="36">
        <v>458.86666666666667</v>
      </c>
      <c r="F304" s="36">
        <v>454.33333333333331</v>
      </c>
      <c r="G304" s="36">
        <v>446.76666666666665</v>
      </c>
      <c r="H304" s="36">
        <v>470.9666666666667</v>
      </c>
      <c r="I304" s="36">
        <v>478.53333333333342</v>
      </c>
      <c r="J304" s="36">
        <v>483.06666666666672</v>
      </c>
      <c r="K304" s="31">
        <v>474</v>
      </c>
      <c r="L304" s="31">
        <v>461.9</v>
      </c>
      <c r="M304" s="31">
        <v>9.1955100000000005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268</v>
      </c>
      <c r="D305" s="36">
        <v>270</v>
      </c>
      <c r="E305" s="36">
        <v>265</v>
      </c>
      <c r="F305" s="36">
        <v>262</v>
      </c>
      <c r="G305" s="36">
        <v>257</v>
      </c>
      <c r="H305" s="36">
        <v>273</v>
      </c>
      <c r="I305" s="36">
        <v>278</v>
      </c>
      <c r="J305" s="36">
        <v>281</v>
      </c>
      <c r="K305" s="31">
        <v>275</v>
      </c>
      <c r="L305" s="31">
        <v>267</v>
      </c>
      <c r="M305" s="31">
        <v>10.059850000000001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147.79</v>
      </c>
      <c r="D306" s="36">
        <v>148.76999999999998</v>
      </c>
      <c r="E306" s="36">
        <v>146.36999999999998</v>
      </c>
      <c r="F306" s="36">
        <v>144.94999999999999</v>
      </c>
      <c r="G306" s="36">
        <v>142.54999999999998</v>
      </c>
      <c r="H306" s="36">
        <v>150.18999999999997</v>
      </c>
      <c r="I306" s="36">
        <v>152.58999999999995</v>
      </c>
      <c r="J306" s="36">
        <v>154.00999999999996</v>
      </c>
      <c r="K306" s="31">
        <v>151.16999999999999</v>
      </c>
      <c r="L306" s="31">
        <v>147.35</v>
      </c>
      <c r="M306" s="31">
        <v>15.76698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1051.55</v>
      </c>
      <c r="D307" s="36">
        <v>1054.3666666666666</v>
      </c>
      <c r="E307" s="36">
        <v>1042.7833333333331</v>
      </c>
      <c r="F307" s="36">
        <v>1034.0166666666664</v>
      </c>
      <c r="G307" s="36">
        <v>1022.4333333333329</v>
      </c>
      <c r="H307" s="36">
        <v>1063.1333333333332</v>
      </c>
      <c r="I307" s="36">
        <v>1074.7166666666667</v>
      </c>
      <c r="J307" s="36">
        <v>1083.4833333333333</v>
      </c>
      <c r="K307" s="31">
        <v>1065.95</v>
      </c>
      <c r="L307" s="31">
        <v>1045.5999999999999</v>
      </c>
      <c r="M307" s="31">
        <v>26.62257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8627.4</v>
      </c>
      <c r="D308" s="36">
        <v>8700.9</v>
      </c>
      <c r="E308" s="36">
        <v>8496.6999999999989</v>
      </c>
      <c r="F308" s="36">
        <v>8366</v>
      </c>
      <c r="G308" s="36">
        <v>8161.7999999999993</v>
      </c>
      <c r="H308" s="36">
        <v>8831.5999999999985</v>
      </c>
      <c r="I308" s="36">
        <v>9035.7999999999993</v>
      </c>
      <c r="J308" s="36">
        <v>9166.4999999999982</v>
      </c>
      <c r="K308" s="31">
        <v>8905.1</v>
      </c>
      <c r="L308" s="31">
        <v>8570.2000000000007</v>
      </c>
      <c r="M308" s="31">
        <v>0.64600999999999997</v>
      </c>
      <c r="N308" s="1"/>
      <c r="O308" s="1"/>
    </row>
    <row r="309" spans="1:15" ht="12.75" customHeight="1">
      <c r="A309" s="33">
        <v>299</v>
      </c>
      <c r="B309" s="53" t="s">
        <v>872</v>
      </c>
      <c r="C309" s="31">
        <v>747.4</v>
      </c>
      <c r="D309" s="36">
        <v>744.1</v>
      </c>
      <c r="E309" s="36">
        <v>724.45</v>
      </c>
      <c r="F309" s="36">
        <v>701.5</v>
      </c>
      <c r="G309" s="36">
        <v>681.85</v>
      </c>
      <c r="H309" s="36">
        <v>767.05000000000007</v>
      </c>
      <c r="I309" s="36">
        <v>786.69999999999993</v>
      </c>
      <c r="J309" s="36">
        <v>809.65000000000009</v>
      </c>
      <c r="K309" s="31">
        <v>763.75</v>
      </c>
      <c r="L309" s="31">
        <v>721.15</v>
      </c>
      <c r="M309" s="31">
        <v>26.916180000000001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1797.75</v>
      </c>
      <c r="D310" s="36">
        <v>1805.75</v>
      </c>
      <c r="E310" s="36">
        <v>1786.5</v>
      </c>
      <c r="F310" s="36">
        <v>1775.25</v>
      </c>
      <c r="G310" s="36">
        <v>1756</v>
      </c>
      <c r="H310" s="36">
        <v>1817</v>
      </c>
      <c r="I310" s="36">
        <v>1836.25</v>
      </c>
      <c r="J310" s="36">
        <v>1847.5</v>
      </c>
      <c r="K310" s="31">
        <v>1825</v>
      </c>
      <c r="L310" s="31">
        <v>1794.5</v>
      </c>
      <c r="M310" s="31">
        <v>5.2704399999999998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88.61</v>
      </c>
      <c r="D311" s="36">
        <v>89.566666666666663</v>
      </c>
      <c r="E311" s="36">
        <v>85.283333333333331</v>
      </c>
      <c r="F311" s="36">
        <v>81.956666666666663</v>
      </c>
      <c r="G311" s="36">
        <v>77.673333333333332</v>
      </c>
      <c r="H311" s="36">
        <v>92.893333333333331</v>
      </c>
      <c r="I311" s="36">
        <v>97.176666666666662</v>
      </c>
      <c r="J311" s="36">
        <v>100.50333333333333</v>
      </c>
      <c r="K311" s="31">
        <v>93.85</v>
      </c>
      <c r="L311" s="31">
        <v>86.24</v>
      </c>
      <c r="M311" s="31">
        <v>444.04178000000002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129690.9</v>
      </c>
      <c r="D312" s="36">
        <v>129970.66666666667</v>
      </c>
      <c r="E312" s="36">
        <v>128941.38333333335</v>
      </c>
      <c r="F312" s="36">
        <v>128191.86666666667</v>
      </c>
      <c r="G312" s="36">
        <v>127162.58333333334</v>
      </c>
      <c r="H312" s="36">
        <v>130720.18333333335</v>
      </c>
      <c r="I312" s="36">
        <v>131749.46666666667</v>
      </c>
      <c r="J312" s="36">
        <v>132498.98333333334</v>
      </c>
      <c r="K312" s="31">
        <v>130999.95</v>
      </c>
      <c r="L312" s="31">
        <v>129221.15</v>
      </c>
      <c r="M312" s="31">
        <v>4.3119999999999999E-2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1974.8</v>
      </c>
      <c r="D313" s="36">
        <v>1986.9833333333336</v>
      </c>
      <c r="E313" s="36">
        <v>1948.9666666666672</v>
      </c>
      <c r="F313" s="36">
        <v>1923.1333333333337</v>
      </c>
      <c r="G313" s="36">
        <v>1885.1166666666672</v>
      </c>
      <c r="H313" s="36">
        <v>2012.8166666666671</v>
      </c>
      <c r="I313" s="36">
        <v>2050.8333333333335</v>
      </c>
      <c r="J313" s="36">
        <v>2076.666666666667</v>
      </c>
      <c r="K313" s="31">
        <v>2025</v>
      </c>
      <c r="L313" s="31">
        <v>1961.15</v>
      </c>
      <c r="M313" s="31">
        <v>2.34579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1395.8</v>
      </c>
      <c r="D314" s="36">
        <v>1421.1833333333332</v>
      </c>
      <c r="E314" s="36">
        <v>1362.5166666666664</v>
      </c>
      <c r="F314" s="36">
        <v>1329.2333333333333</v>
      </c>
      <c r="G314" s="36">
        <v>1270.5666666666666</v>
      </c>
      <c r="H314" s="36">
        <v>1454.4666666666662</v>
      </c>
      <c r="I314" s="36">
        <v>1513.1333333333328</v>
      </c>
      <c r="J314" s="36">
        <v>1546.4166666666661</v>
      </c>
      <c r="K314" s="31">
        <v>1479.85</v>
      </c>
      <c r="L314" s="31">
        <v>1387.9</v>
      </c>
      <c r="M314" s="31">
        <v>16.997520000000002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1696.5</v>
      </c>
      <c r="D315" s="36">
        <v>1702.0833333333333</v>
      </c>
      <c r="E315" s="36">
        <v>1676.5166666666664</v>
      </c>
      <c r="F315" s="36">
        <v>1656.5333333333331</v>
      </c>
      <c r="G315" s="36">
        <v>1630.9666666666662</v>
      </c>
      <c r="H315" s="36">
        <v>1722.0666666666666</v>
      </c>
      <c r="I315" s="36">
        <v>1747.6333333333337</v>
      </c>
      <c r="J315" s="36">
        <v>1767.6166666666668</v>
      </c>
      <c r="K315" s="31">
        <v>1727.65</v>
      </c>
      <c r="L315" s="31">
        <v>1682.1</v>
      </c>
      <c r="M315" s="31">
        <v>4.7930900000000003</v>
      </c>
      <c r="N315" s="1"/>
      <c r="O315" s="1"/>
    </row>
    <row r="316" spans="1:15" ht="12.75" customHeight="1">
      <c r="A316" s="33">
        <v>306</v>
      </c>
      <c r="B316" s="53" t="s">
        <v>873</v>
      </c>
      <c r="C316" s="31">
        <v>643.15</v>
      </c>
      <c r="D316" s="36">
        <v>643.9</v>
      </c>
      <c r="E316" s="36">
        <v>639.29999999999995</v>
      </c>
      <c r="F316" s="36">
        <v>635.44999999999993</v>
      </c>
      <c r="G316" s="36">
        <v>630.84999999999991</v>
      </c>
      <c r="H316" s="36">
        <v>647.75</v>
      </c>
      <c r="I316" s="36">
        <v>652.35000000000014</v>
      </c>
      <c r="J316" s="36">
        <v>656.2</v>
      </c>
      <c r="K316" s="31">
        <v>648.5</v>
      </c>
      <c r="L316" s="31">
        <v>640.04999999999995</v>
      </c>
      <c r="M316" s="31">
        <v>2.43927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298.2</v>
      </c>
      <c r="D317" s="36">
        <v>300.55</v>
      </c>
      <c r="E317" s="36">
        <v>295.10000000000002</v>
      </c>
      <c r="F317" s="36">
        <v>292</v>
      </c>
      <c r="G317" s="36">
        <v>286.55</v>
      </c>
      <c r="H317" s="36">
        <v>303.65000000000003</v>
      </c>
      <c r="I317" s="36">
        <v>309.09999999999997</v>
      </c>
      <c r="J317" s="36">
        <v>312.20000000000005</v>
      </c>
      <c r="K317" s="31">
        <v>306</v>
      </c>
      <c r="L317" s="31">
        <v>297.45</v>
      </c>
      <c r="M317" s="31">
        <v>17.663720000000001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2703.95</v>
      </c>
      <c r="D318" s="36">
        <v>2704.4666666666667</v>
      </c>
      <c r="E318" s="36">
        <v>2686.6333333333332</v>
      </c>
      <c r="F318" s="36">
        <v>2669.3166666666666</v>
      </c>
      <c r="G318" s="36">
        <v>2651.4833333333331</v>
      </c>
      <c r="H318" s="36">
        <v>2721.7833333333333</v>
      </c>
      <c r="I318" s="36">
        <v>2739.6166666666663</v>
      </c>
      <c r="J318" s="36">
        <v>2756.9333333333334</v>
      </c>
      <c r="K318" s="31">
        <v>2722.3</v>
      </c>
      <c r="L318" s="31">
        <v>2687.15</v>
      </c>
      <c r="M318" s="31">
        <v>33.987319999999997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446.2</v>
      </c>
      <c r="D319" s="36">
        <v>449.85000000000008</v>
      </c>
      <c r="E319" s="36">
        <v>440.20000000000016</v>
      </c>
      <c r="F319" s="36">
        <v>434.2000000000001</v>
      </c>
      <c r="G319" s="36">
        <v>424.55000000000018</v>
      </c>
      <c r="H319" s="36">
        <v>455.85000000000014</v>
      </c>
      <c r="I319" s="36">
        <v>465.50000000000011</v>
      </c>
      <c r="J319" s="36">
        <v>471.50000000000011</v>
      </c>
      <c r="K319" s="31">
        <v>459.5</v>
      </c>
      <c r="L319" s="31">
        <v>443.85</v>
      </c>
      <c r="M319" s="31">
        <v>1.3932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601.35</v>
      </c>
      <c r="D320" s="36">
        <v>603.35</v>
      </c>
      <c r="E320" s="36">
        <v>596.75</v>
      </c>
      <c r="F320" s="36">
        <v>592.15</v>
      </c>
      <c r="G320" s="36">
        <v>585.54999999999995</v>
      </c>
      <c r="H320" s="36">
        <v>607.95000000000005</v>
      </c>
      <c r="I320" s="36">
        <v>614.55000000000018</v>
      </c>
      <c r="J320" s="36">
        <v>619.15000000000009</v>
      </c>
      <c r="K320" s="31">
        <v>609.95000000000005</v>
      </c>
      <c r="L320" s="31">
        <v>598.75</v>
      </c>
      <c r="M320" s="31">
        <v>13.02178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224.23</v>
      </c>
      <c r="D321" s="36">
        <v>220.41666666666666</v>
      </c>
      <c r="E321" s="36">
        <v>215.44333333333333</v>
      </c>
      <c r="F321" s="36">
        <v>206.65666666666667</v>
      </c>
      <c r="G321" s="36">
        <v>201.68333333333334</v>
      </c>
      <c r="H321" s="36">
        <v>229.20333333333332</v>
      </c>
      <c r="I321" s="36">
        <v>234.17666666666662</v>
      </c>
      <c r="J321" s="36">
        <v>242.96333333333331</v>
      </c>
      <c r="K321" s="31">
        <v>225.39</v>
      </c>
      <c r="L321" s="31">
        <v>211.63</v>
      </c>
      <c r="M321" s="31">
        <v>252.23156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240.21</v>
      </c>
      <c r="D322" s="36">
        <v>241.25</v>
      </c>
      <c r="E322" s="36">
        <v>237.66</v>
      </c>
      <c r="F322" s="36">
        <v>235.10999999999999</v>
      </c>
      <c r="G322" s="36">
        <v>231.51999999999998</v>
      </c>
      <c r="H322" s="36">
        <v>243.8</v>
      </c>
      <c r="I322" s="36">
        <v>247.39000000000004</v>
      </c>
      <c r="J322" s="36">
        <v>249.94000000000003</v>
      </c>
      <c r="K322" s="31">
        <v>244.84</v>
      </c>
      <c r="L322" s="31">
        <v>238.7</v>
      </c>
      <c r="M322" s="31">
        <v>63.745930000000001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2152.4499999999998</v>
      </c>
      <c r="D323" s="36">
        <v>2138.8166666666666</v>
      </c>
      <c r="E323" s="36">
        <v>2117.833333333333</v>
      </c>
      <c r="F323" s="36">
        <v>2083.2166666666662</v>
      </c>
      <c r="G323" s="36">
        <v>2062.2333333333327</v>
      </c>
      <c r="H323" s="36">
        <v>2173.4333333333334</v>
      </c>
      <c r="I323" s="36">
        <v>2194.416666666667</v>
      </c>
      <c r="J323" s="36">
        <v>2229.0333333333338</v>
      </c>
      <c r="K323" s="31">
        <v>2159.8000000000002</v>
      </c>
      <c r="L323" s="31">
        <v>2104.1999999999998</v>
      </c>
      <c r="M323" s="31">
        <v>4.9492799999999999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650.1</v>
      </c>
      <c r="D324" s="36">
        <v>646.9</v>
      </c>
      <c r="E324" s="36">
        <v>639.19999999999993</v>
      </c>
      <c r="F324" s="36">
        <v>628.29999999999995</v>
      </c>
      <c r="G324" s="36">
        <v>620.59999999999991</v>
      </c>
      <c r="H324" s="36">
        <v>657.8</v>
      </c>
      <c r="I324" s="36">
        <v>665.5</v>
      </c>
      <c r="J324" s="36">
        <v>676.4</v>
      </c>
      <c r="K324" s="31">
        <v>654.6</v>
      </c>
      <c r="L324" s="31">
        <v>636</v>
      </c>
      <c r="M324" s="31">
        <v>47.848260000000003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12562.5</v>
      </c>
      <c r="D325" s="36">
        <v>12569.133333333333</v>
      </c>
      <c r="E325" s="36">
        <v>12468.366666666667</v>
      </c>
      <c r="F325" s="36">
        <v>12374.233333333334</v>
      </c>
      <c r="G325" s="36">
        <v>12273.466666666667</v>
      </c>
      <c r="H325" s="36">
        <v>12663.266666666666</v>
      </c>
      <c r="I325" s="36">
        <v>12764.033333333333</v>
      </c>
      <c r="J325" s="36">
        <v>12858.166666666666</v>
      </c>
      <c r="K325" s="31">
        <v>12669.9</v>
      </c>
      <c r="L325" s="31">
        <v>12475</v>
      </c>
      <c r="M325" s="31">
        <v>6.7474600000000002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2943.05</v>
      </c>
      <c r="D326" s="36">
        <v>2934.7166666666667</v>
      </c>
      <c r="E326" s="36">
        <v>2900.4333333333334</v>
      </c>
      <c r="F326" s="36">
        <v>2857.8166666666666</v>
      </c>
      <c r="G326" s="36">
        <v>2823.5333333333333</v>
      </c>
      <c r="H326" s="36">
        <v>2977.3333333333335</v>
      </c>
      <c r="I326" s="36">
        <v>3011.6166666666672</v>
      </c>
      <c r="J326" s="36">
        <v>3054.2333333333336</v>
      </c>
      <c r="K326" s="31">
        <v>2969</v>
      </c>
      <c r="L326" s="31">
        <v>2892.1</v>
      </c>
      <c r="M326" s="31">
        <v>3.75082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1018.25</v>
      </c>
      <c r="D327" s="36">
        <v>1023.35</v>
      </c>
      <c r="E327" s="36">
        <v>1007.3500000000001</v>
      </c>
      <c r="F327" s="36">
        <v>996.45000000000016</v>
      </c>
      <c r="G327" s="36">
        <v>980.45000000000027</v>
      </c>
      <c r="H327" s="36">
        <v>1034.25</v>
      </c>
      <c r="I327" s="36">
        <v>1050.2499999999998</v>
      </c>
      <c r="J327" s="36">
        <v>1061.1499999999999</v>
      </c>
      <c r="K327" s="31">
        <v>1039.3499999999999</v>
      </c>
      <c r="L327" s="31">
        <v>1012.45</v>
      </c>
      <c r="M327" s="31">
        <v>2.53573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900.5</v>
      </c>
      <c r="D328" s="36">
        <v>900.15</v>
      </c>
      <c r="E328" s="36">
        <v>893.34999999999991</v>
      </c>
      <c r="F328" s="36">
        <v>886.19999999999993</v>
      </c>
      <c r="G328" s="36">
        <v>879.39999999999986</v>
      </c>
      <c r="H328" s="36">
        <v>907.3</v>
      </c>
      <c r="I328" s="36">
        <v>914.09999999999991</v>
      </c>
      <c r="J328" s="36">
        <v>921.25</v>
      </c>
      <c r="K328" s="31">
        <v>906.95</v>
      </c>
      <c r="L328" s="31">
        <v>893</v>
      </c>
      <c r="M328" s="31">
        <v>8.2567699999999995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5553.2</v>
      </c>
      <c r="D329" s="36">
        <v>5621.0333333333328</v>
      </c>
      <c r="E329" s="36">
        <v>5464.1666666666661</v>
      </c>
      <c r="F329" s="36">
        <v>5375.1333333333332</v>
      </c>
      <c r="G329" s="36">
        <v>5218.2666666666664</v>
      </c>
      <c r="H329" s="36">
        <v>5710.0666666666657</v>
      </c>
      <c r="I329" s="36">
        <v>5866.9333333333325</v>
      </c>
      <c r="J329" s="36">
        <v>5955.9666666666653</v>
      </c>
      <c r="K329" s="31">
        <v>5777.9</v>
      </c>
      <c r="L329" s="31">
        <v>5532</v>
      </c>
      <c r="M329" s="31">
        <v>23.39424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673.5</v>
      </c>
      <c r="D330" s="36">
        <v>671.91666666666663</v>
      </c>
      <c r="E330" s="36">
        <v>668.08333333333326</v>
      </c>
      <c r="F330" s="36">
        <v>662.66666666666663</v>
      </c>
      <c r="G330" s="36">
        <v>658.83333333333326</v>
      </c>
      <c r="H330" s="36">
        <v>677.33333333333326</v>
      </c>
      <c r="I330" s="36">
        <v>681.16666666666652</v>
      </c>
      <c r="J330" s="36">
        <v>686.58333333333326</v>
      </c>
      <c r="K330" s="31">
        <v>675.75</v>
      </c>
      <c r="L330" s="31">
        <v>666.5</v>
      </c>
      <c r="M330" s="31">
        <v>0.65102000000000004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1329.6</v>
      </c>
      <c r="D331" s="36">
        <v>1327.8833333333332</v>
      </c>
      <c r="E331" s="36">
        <v>1311.7166666666665</v>
      </c>
      <c r="F331" s="36">
        <v>1293.8333333333333</v>
      </c>
      <c r="G331" s="36">
        <v>1277.6666666666665</v>
      </c>
      <c r="H331" s="36">
        <v>1345.7666666666664</v>
      </c>
      <c r="I331" s="36">
        <v>1361.9333333333334</v>
      </c>
      <c r="J331" s="36">
        <v>1379.8166666666664</v>
      </c>
      <c r="K331" s="31">
        <v>1344.05</v>
      </c>
      <c r="L331" s="31">
        <v>1310</v>
      </c>
      <c r="M331" s="31">
        <v>0.77827000000000002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2053.5500000000002</v>
      </c>
      <c r="D332" s="36">
        <v>2059.8333333333335</v>
      </c>
      <c r="E332" s="36">
        <v>2039.7666666666669</v>
      </c>
      <c r="F332" s="36">
        <v>2025.9833333333333</v>
      </c>
      <c r="G332" s="36">
        <v>2005.9166666666667</v>
      </c>
      <c r="H332" s="36">
        <v>2073.6166666666668</v>
      </c>
      <c r="I332" s="36">
        <v>2093.6833333333334</v>
      </c>
      <c r="J332" s="36">
        <v>2107.4666666666672</v>
      </c>
      <c r="K332" s="31">
        <v>2079.9</v>
      </c>
      <c r="L332" s="31">
        <v>2046.05</v>
      </c>
      <c r="M332" s="31">
        <v>1.5068600000000001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482.9</v>
      </c>
      <c r="D333" s="36">
        <v>485.61666666666662</v>
      </c>
      <c r="E333" s="36">
        <v>477.68333333333322</v>
      </c>
      <c r="F333" s="36">
        <v>472.46666666666658</v>
      </c>
      <c r="G333" s="36">
        <v>464.53333333333319</v>
      </c>
      <c r="H333" s="36">
        <v>490.83333333333326</v>
      </c>
      <c r="I333" s="36">
        <v>498.76666666666665</v>
      </c>
      <c r="J333" s="36">
        <v>503.98333333333329</v>
      </c>
      <c r="K333" s="31">
        <v>493.55</v>
      </c>
      <c r="L333" s="31">
        <v>480.4</v>
      </c>
      <c r="M333" s="31">
        <v>1.63236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74.09</v>
      </c>
      <c r="D334" s="36">
        <v>73.936666666666667</v>
      </c>
      <c r="E334" s="36">
        <v>73.13333333333334</v>
      </c>
      <c r="F334" s="36">
        <v>72.176666666666677</v>
      </c>
      <c r="G334" s="36">
        <v>71.373333333333349</v>
      </c>
      <c r="H334" s="36">
        <v>74.893333333333331</v>
      </c>
      <c r="I334" s="36">
        <v>75.696666666666673</v>
      </c>
      <c r="J334" s="36">
        <v>76.653333333333322</v>
      </c>
      <c r="K334" s="31">
        <v>74.739999999999995</v>
      </c>
      <c r="L334" s="31">
        <v>72.98</v>
      </c>
      <c r="M334" s="31">
        <v>115.40057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532.5</v>
      </c>
      <c r="D335" s="36">
        <v>535.30000000000007</v>
      </c>
      <c r="E335" s="36">
        <v>528.20000000000016</v>
      </c>
      <c r="F335" s="36">
        <v>523.90000000000009</v>
      </c>
      <c r="G335" s="36">
        <v>516.80000000000018</v>
      </c>
      <c r="H335" s="36">
        <v>539.60000000000014</v>
      </c>
      <c r="I335" s="36">
        <v>546.70000000000005</v>
      </c>
      <c r="J335" s="36">
        <v>551.00000000000011</v>
      </c>
      <c r="K335" s="31">
        <v>542.4</v>
      </c>
      <c r="L335" s="31">
        <v>531</v>
      </c>
      <c r="M335" s="31">
        <v>5.10656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2690.7</v>
      </c>
      <c r="D336" s="36">
        <v>2681.7833333333333</v>
      </c>
      <c r="E336" s="36">
        <v>2618.5666666666666</v>
      </c>
      <c r="F336" s="36">
        <v>2546.4333333333334</v>
      </c>
      <c r="G336" s="36">
        <v>2483.2166666666667</v>
      </c>
      <c r="H336" s="36">
        <v>2753.9166666666665</v>
      </c>
      <c r="I336" s="36">
        <v>2817.1333333333328</v>
      </c>
      <c r="J336" s="36">
        <v>2889.2666666666664</v>
      </c>
      <c r="K336" s="31">
        <v>2745</v>
      </c>
      <c r="L336" s="31">
        <v>2609.65</v>
      </c>
      <c r="M336" s="31">
        <v>27.176169999999999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3771.35</v>
      </c>
      <c r="D337" s="36">
        <v>3769.4500000000003</v>
      </c>
      <c r="E337" s="36">
        <v>3731.9000000000005</v>
      </c>
      <c r="F337" s="36">
        <v>3692.4500000000003</v>
      </c>
      <c r="G337" s="36">
        <v>3654.9000000000005</v>
      </c>
      <c r="H337" s="36">
        <v>3808.9000000000005</v>
      </c>
      <c r="I337" s="36">
        <v>3846.4500000000007</v>
      </c>
      <c r="J337" s="36">
        <v>3885.9000000000005</v>
      </c>
      <c r="K337" s="31">
        <v>3807</v>
      </c>
      <c r="L337" s="31">
        <v>3730</v>
      </c>
      <c r="M337" s="31">
        <v>5.4953700000000003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1846.75</v>
      </c>
      <c r="D338" s="36">
        <v>1845.0166666666664</v>
      </c>
      <c r="E338" s="36">
        <v>1825.3333333333328</v>
      </c>
      <c r="F338" s="36">
        <v>1803.9166666666663</v>
      </c>
      <c r="G338" s="36">
        <v>1784.2333333333327</v>
      </c>
      <c r="H338" s="36">
        <v>1866.4333333333329</v>
      </c>
      <c r="I338" s="36">
        <v>1886.1166666666663</v>
      </c>
      <c r="J338" s="36">
        <v>1907.5333333333331</v>
      </c>
      <c r="K338" s="31">
        <v>1864.7</v>
      </c>
      <c r="L338" s="31">
        <v>1823.6</v>
      </c>
      <c r="M338" s="31">
        <v>6.5878500000000004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1184.4000000000001</v>
      </c>
      <c r="D339" s="36">
        <v>1188.9333333333334</v>
      </c>
      <c r="E339" s="36">
        <v>1174.0166666666669</v>
      </c>
      <c r="F339" s="36">
        <v>1163.6333333333334</v>
      </c>
      <c r="G339" s="36">
        <v>1148.7166666666669</v>
      </c>
      <c r="H339" s="36">
        <v>1199.3166666666668</v>
      </c>
      <c r="I339" s="36">
        <v>1214.2333333333333</v>
      </c>
      <c r="J339" s="36">
        <v>1224.6166666666668</v>
      </c>
      <c r="K339" s="31">
        <v>1203.8499999999999</v>
      </c>
      <c r="L339" s="31">
        <v>1178.55</v>
      </c>
      <c r="M339" s="31">
        <v>4.8813800000000001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189.79</v>
      </c>
      <c r="D340" s="36">
        <v>191.89666666666665</v>
      </c>
      <c r="E340" s="36">
        <v>186.79333333333329</v>
      </c>
      <c r="F340" s="36">
        <v>183.79666666666665</v>
      </c>
      <c r="G340" s="36">
        <v>178.6933333333333</v>
      </c>
      <c r="H340" s="36">
        <v>194.89333333333329</v>
      </c>
      <c r="I340" s="36">
        <v>199.99666666666664</v>
      </c>
      <c r="J340" s="36">
        <v>202.99333333333328</v>
      </c>
      <c r="K340" s="31">
        <v>197</v>
      </c>
      <c r="L340" s="31">
        <v>188.9</v>
      </c>
      <c r="M340" s="31">
        <v>311.09262000000001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326.7</v>
      </c>
      <c r="D341" s="36">
        <v>328.7833333333333</v>
      </c>
      <c r="E341" s="36">
        <v>321.66666666666663</v>
      </c>
      <c r="F341" s="36">
        <v>316.63333333333333</v>
      </c>
      <c r="G341" s="36">
        <v>309.51666666666665</v>
      </c>
      <c r="H341" s="36">
        <v>333.81666666666661</v>
      </c>
      <c r="I341" s="36">
        <v>340.93333333333328</v>
      </c>
      <c r="J341" s="36">
        <v>345.96666666666658</v>
      </c>
      <c r="K341" s="31">
        <v>335.9</v>
      </c>
      <c r="L341" s="31">
        <v>323.75</v>
      </c>
      <c r="M341" s="31">
        <v>27.093499999999999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113.02</v>
      </c>
      <c r="D342" s="36">
        <v>114.17333333333333</v>
      </c>
      <c r="E342" s="36">
        <v>111.39666666666666</v>
      </c>
      <c r="F342" s="36">
        <v>109.77333333333333</v>
      </c>
      <c r="G342" s="36">
        <v>106.99666666666666</v>
      </c>
      <c r="H342" s="36">
        <v>115.79666666666667</v>
      </c>
      <c r="I342" s="36">
        <v>118.57333333333334</v>
      </c>
      <c r="J342" s="36">
        <v>120.19666666666667</v>
      </c>
      <c r="K342" s="31">
        <v>116.95</v>
      </c>
      <c r="L342" s="31">
        <v>112.55</v>
      </c>
      <c r="M342" s="31">
        <v>1586.1591900000001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279.08</v>
      </c>
      <c r="D343" s="36">
        <v>281.95666666666665</v>
      </c>
      <c r="E343" s="36">
        <v>274.32333333333332</v>
      </c>
      <c r="F343" s="36">
        <v>269.56666666666666</v>
      </c>
      <c r="G343" s="36">
        <v>261.93333333333334</v>
      </c>
      <c r="H343" s="36">
        <v>286.71333333333331</v>
      </c>
      <c r="I343" s="36">
        <v>294.34666666666664</v>
      </c>
      <c r="J343" s="36">
        <v>299.1033333333333</v>
      </c>
      <c r="K343" s="31">
        <v>289.58999999999997</v>
      </c>
      <c r="L343" s="31">
        <v>277.2</v>
      </c>
      <c r="M343" s="31">
        <v>68.449849999999998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246.26</v>
      </c>
      <c r="D344" s="36">
        <v>246.44666666666663</v>
      </c>
      <c r="E344" s="36">
        <v>244.01333333333326</v>
      </c>
      <c r="F344" s="36">
        <v>241.76666666666662</v>
      </c>
      <c r="G344" s="36">
        <v>239.33333333333326</v>
      </c>
      <c r="H344" s="36">
        <v>248.69333333333327</v>
      </c>
      <c r="I344" s="36">
        <v>251.12666666666661</v>
      </c>
      <c r="J344" s="36">
        <v>253.37333333333328</v>
      </c>
      <c r="K344" s="31">
        <v>248.88</v>
      </c>
      <c r="L344" s="31">
        <v>244.2</v>
      </c>
      <c r="M344" s="31">
        <v>48.462919999999997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60.05</v>
      </c>
      <c r="D345" s="36">
        <v>60.766666666666673</v>
      </c>
      <c r="E345" s="36">
        <v>59.083333333333343</v>
      </c>
      <c r="F345" s="36">
        <v>58.116666666666667</v>
      </c>
      <c r="G345" s="36">
        <v>56.433333333333337</v>
      </c>
      <c r="H345" s="36">
        <v>61.733333333333348</v>
      </c>
      <c r="I345" s="36">
        <v>63.416666666666671</v>
      </c>
      <c r="J345" s="36">
        <v>64.383333333333354</v>
      </c>
      <c r="K345" s="31">
        <v>62.45</v>
      </c>
      <c r="L345" s="31">
        <v>59.8</v>
      </c>
      <c r="M345" s="31">
        <v>264.03329000000002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377.15</v>
      </c>
      <c r="D346" s="36">
        <v>376.18333333333334</v>
      </c>
      <c r="E346" s="36">
        <v>372.9666666666667</v>
      </c>
      <c r="F346" s="36">
        <v>368.78333333333336</v>
      </c>
      <c r="G346" s="36">
        <v>365.56666666666672</v>
      </c>
      <c r="H346" s="36">
        <v>380.36666666666667</v>
      </c>
      <c r="I346" s="36">
        <v>383.58333333333326</v>
      </c>
      <c r="J346" s="36">
        <v>387.76666666666665</v>
      </c>
      <c r="K346" s="31">
        <v>379.4</v>
      </c>
      <c r="L346" s="31">
        <v>372</v>
      </c>
      <c r="M346" s="31">
        <v>161.51582999999999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1215.6500000000001</v>
      </c>
      <c r="D347" s="36">
        <v>1224.2166666666667</v>
      </c>
      <c r="E347" s="36">
        <v>1204.4333333333334</v>
      </c>
      <c r="F347" s="36">
        <v>1193.2166666666667</v>
      </c>
      <c r="G347" s="36">
        <v>1173.4333333333334</v>
      </c>
      <c r="H347" s="36">
        <v>1235.4333333333334</v>
      </c>
      <c r="I347" s="36">
        <v>1255.2166666666667</v>
      </c>
      <c r="J347" s="36">
        <v>1266.4333333333334</v>
      </c>
      <c r="K347" s="31">
        <v>1244</v>
      </c>
      <c r="L347" s="31">
        <v>1213</v>
      </c>
      <c r="M347" s="31">
        <v>3.3790900000000001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197.56</v>
      </c>
      <c r="D348" s="36">
        <v>198.23000000000002</v>
      </c>
      <c r="E348" s="36">
        <v>194.84000000000003</v>
      </c>
      <c r="F348" s="36">
        <v>192.12</v>
      </c>
      <c r="G348" s="36">
        <v>188.73000000000002</v>
      </c>
      <c r="H348" s="36">
        <v>200.95000000000005</v>
      </c>
      <c r="I348" s="36">
        <v>204.34000000000003</v>
      </c>
      <c r="J348" s="36">
        <v>207.06000000000006</v>
      </c>
      <c r="K348" s="31">
        <v>201.62</v>
      </c>
      <c r="L348" s="31">
        <v>195.51</v>
      </c>
      <c r="M348" s="31">
        <v>83.176029999999997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3657.2</v>
      </c>
      <c r="D349" s="36">
        <v>3669.0833333333335</v>
      </c>
      <c r="E349" s="36">
        <v>3621.2166666666672</v>
      </c>
      <c r="F349" s="36">
        <v>3585.2333333333336</v>
      </c>
      <c r="G349" s="36">
        <v>3537.3666666666672</v>
      </c>
      <c r="H349" s="36">
        <v>3705.0666666666671</v>
      </c>
      <c r="I349" s="36">
        <v>3752.9333333333329</v>
      </c>
      <c r="J349" s="36">
        <v>3788.916666666667</v>
      </c>
      <c r="K349" s="31">
        <v>3716.95</v>
      </c>
      <c r="L349" s="31">
        <v>3633.1</v>
      </c>
      <c r="M349" s="31">
        <v>1.2059200000000001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2609</v>
      </c>
      <c r="D350" s="36">
        <v>2604.9</v>
      </c>
      <c r="E350" s="36">
        <v>2589.9500000000003</v>
      </c>
      <c r="F350" s="36">
        <v>2570.9</v>
      </c>
      <c r="G350" s="36">
        <v>2555.9500000000003</v>
      </c>
      <c r="H350" s="36">
        <v>2623.9500000000003</v>
      </c>
      <c r="I350" s="36">
        <v>2638.9</v>
      </c>
      <c r="J350" s="36">
        <v>2657.9500000000003</v>
      </c>
      <c r="K350" s="31">
        <v>2619.85</v>
      </c>
      <c r="L350" s="31">
        <v>2585.85</v>
      </c>
      <c r="M350" s="31">
        <v>7.2589300000000003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82.92</v>
      </c>
      <c r="D351" s="36">
        <v>83.34</v>
      </c>
      <c r="E351" s="36">
        <v>81.680000000000007</v>
      </c>
      <c r="F351" s="36">
        <v>80.44</v>
      </c>
      <c r="G351" s="36">
        <v>78.78</v>
      </c>
      <c r="H351" s="36">
        <v>84.580000000000013</v>
      </c>
      <c r="I351" s="36">
        <v>86.240000000000009</v>
      </c>
      <c r="J351" s="36">
        <v>87.480000000000018</v>
      </c>
      <c r="K351" s="31">
        <v>85</v>
      </c>
      <c r="L351" s="31">
        <v>82.1</v>
      </c>
      <c r="M351" s="31">
        <v>15.57728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663.15</v>
      </c>
      <c r="D352" s="36">
        <v>665.55000000000007</v>
      </c>
      <c r="E352" s="36">
        <v>657.10000000000014</v>
      </c>
      <c r="F352" s="36">
        <v>651.05000000000007</v>
      </c>
      <c r="G352" s="36">
        <v>642.60000000000014</v>
      </c>
      <c r="H352" s="36">
        <v>671.60000000000014</v>
      </c>
      <c r="I352" s="36">
        <v>680.05000000000018</v>
      </c>
      <c r="J352" s="36">
        <v>686.10000000000014</v>
      </c>
      <c r="K352" s="31">
        <v>674</v>
      </c>
      <c r="L352" s="31">
        <v>659.5</v>
      </c>
      <c r="M352" s="31">
        <v>16.846150000000002</v>
      </c>
      <c r="N352" s="1"/>
      <c r="O352" s="1"/>
    </row>
    <row r="353" spans="1:15" ht="12.75" customHeight="1">
      <c r="A353" s="33">
        <v>343</v>
      </c>
      <c r="B353" s="53" t="s">
        <v>874</v>
      </c>
      <c r="C353" s="31">
        <v>4803.75</v>
      </c>
      <c r="D353" s="36">
        <v>4795.7333333333336</v>
      </c>
      <c r="E353" s="36">
        <v>4735.7666666666673</v>
      </c>
      <c r="F353" s="36">
        <v>4667.7833333333338</v>
      </c>
      <c r="G353" s="36">
        <v>4607.8166666666675</v>
      </c>
      <c r="H353" s="36">
        <v>4863.7166666666672</v>
      </c>
      <c r="I353" s="36">
        <v>4923.6833333333343</v>
      </c>
      <c r="J353" s="36">
        <v>4991.666666666667</v>
      </c>
      <c r="K353" s="31">
        <v>4855.7</v>
      </c>
      <c r="L353" s="31">
        <v>4727.75</v>
      </c>
      <c r="M353" s="31">
        <v>0.62895000000000001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356.9</v>
      </c>
      <c r="D354" s="36">
        <v>357.31666666666661</v>
      </c>
      <c r="E354" s="36">
        <v>354.18333333333322</v>
      </c>
      <c r="F354" s="36">
        <v>351.46666666666664</v>
      </c>
      <c r="G354" s="36">
        <v>348.33333333333326</v>
      </c>
      <c r="H354" s="36">
        <v>360.03333333333319</v>
      </c>
      <c r="I354" s="36">
        <v>363.16666666666663</v>
      </c>
      <c r="J354" s="36">
        <v>365.88333333333316</v>
      </c>
      <c r="K354" s="31">
        <v>360.45</v>
      </c>
      <c r="L354" s="31">
        <v>354.6</v>
      </c>
      <c r="M354" s="31">
        <v>4.6191599999999999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1697.7</v>
      </c>
      <c r="D355" s="36">
        <v>1703.1666666666667</v>
      </c>
      <c r="E355" s="36">
        <v>1681.3333333333335</v>
      </c>
      <c r="F355" s="36">
        <v>1664.9666666666667</v>
      </c>
      <c r="G355" s="36">
        <v>1643.1333333333334</v>
      </c>
      <c r="H355" s="36">
        <v>1719.5333333333335</v>
      </c>
      <c r="I355" s="36">
        <v>1741.366666666667</v>
      </c>
      <c r="J355" s="36">
        <v>1757.7333333333336</v>
      </c>
      <c r="K355" s="31">
        <v>1725</v>
      </c>
      <c r="L355" s="31">
        <v>1686.8</v>
      </c>
      <c r="M355" s="31">
        <v>6.8213400000000002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307.10000000000002</v>
      </c>
      <c r="D356" s="36">
        <v>307.68333333333334</v>
      </c>
      <c r="E356" s="36">
        <v>303.61666666666667</v>
      </c>
      <c r="F356" s="36">
        <v>300.13333333333333</v>
      </c>
      <c r="G356" s="36">
        <v>296.06666666666666</v>
      </c>
      <c r="H356" s="36">
        <v>311.16666666666669</v>
      </c>
      <c r="I356" s="36">
        <v>315.23333333333341</v>
      </c>
      <c r="J356" s="36">
        <v>318.7166666666667</v>
      </c>
      <c r="K356" s="31">
        <v>311.75</v>
      </c>
      <c r="L356" s="31">
        <v>304.2</v>
      </c>
      <c r="M356" s="31">
        <v>317.88101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614.45000000000005</v>
      </c>
      <c r="D357" s="36">
        <v>609.81666666666672</v>
      </c>
      <c r="E357" s="36">
        <v>566.63333333333344</v>
      </c>
      <c r="F357" s="36">
        <v>518.81666666666672</v>
      </c>
      <c r="G357" s="36">
        <v>475.63333333333344</v>
      </c>
      <c r="H357" s="36">
        <v>657.63333333333344</v>
      </c>
      <c r="I357" s="36">
        <v>700.81666666666661</v>
      </c>
      <c r="J357" s="36">
        <v>748.63333333333344</v>
      </c>
      <c r="K357" s="31">
        <v>653</v>
      </c>
      <c r="L357" s="31">
        <v>562</v>
      </c>
      <c r="M357" s="31">
        <v>289.89089000000001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1802.35</v>
      </c>
      <c r="D358" s="36">
        <v>1819.1499999999999</v>
      </c>
      <c r="E358" s="36">
        <v>1778.3999999999996</v>
      </c>
      <c r="F358" s="36">
        <v>1754.4499999999998</v>
      </c>
      <c r="G358" s="36">
        <v>1713.6999999999996</v>
      </c>
      <c r="H358" s="36">
        <v>1843.0999999999997</v>
      </c>
      <c r="I358" s="36">
        <v>1883.8500000000001</v>
      </c>
      <c r="J358" s="36">
        <v>1907.7999999999997</v>
      </c>
      <c r="K358" s="31">
        <v>1859.9</v>
      </c>
      <c r="L358" s="31">
        <v>1795.2</v>
      </c>
      <c r="M358" s="31">
        <v>8.2040699999999998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465.95</v>
      </c>
      <c r="D359" s="36">
        <v>469.91666666666669</v>
      </c>
      <c r="E359" s="36">
        <v>457.03333333333336</v>
      </c>
      <c r="F359" s="36">
        <v>448.11666666666667</v>
      </c>
      <c r="G359" s="36">
        <v>435.23333333333335</v>
      </c>
      <c r="H359" s="36">
        <v>478.83333333333337</v>
      </c>
      <c r="I359" s="36">
        <v>491.7166666666667</v>
      </c>
      <c r="J359" s="36">
        <v>500.63333333333338</v>
      </c>
      <c r="K359" s="31">
        <v>482.8</v>
      </c>
      <c r="L359" s="31">
        <v>461</v>
      </c>
      <c r="M359" s="31">
        <v>24.412500000000001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10556.85</v>
      </c>
      <c r="D360" s="36">
        <v>10465.000000000002</v>
      </c>
      <c r="E360" s="36">
        <v>10220.050000000003</v>
      </c>
      <c r="F360" s="36">
        <v>9883.2500000000018</v>
      </c>
      <c r="G360" s="36">
        <v>9638.3000000000029</v>
      </c>
      <c r="H360" s="36">
        <v>10801.800000000003</v>
      </c>
      <c r="I360" s="36">
        <v>11046.750000000004</v>
      </c>
      <c r="J360" s="36">
        <v>11383.550000000003</v>
      </c>
      <c r="K360" s="31">
        <v>10709.95</v>
      </c>
      <c r="L360" s="31">
        <v>10128.200000000001</v>
      </c>
      <c r="M360" s="31">
        <v>4.8552799999999996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1464.2</v>
      </c>
      <c r="D361" s="36">
        <v>1452.4833333333333</v>
      </c>
      <c r="E361" s="36">
        <v>1430.9666666666667</v>
      </c>
      <c r="F361" s="36">
        <v>1397.7333333333333</v>
      </c>
      <c r="G361" s="36">
        <v>1376.2166666666667</v>
      </c>
      <c r="H361" s="36">
        <v>1485.7166666666667</v>
      </c>
      <c r="I361" s="36">
        <v>1507.2333333333336</v>
      </c>
      <c r="J361" s="36">
        <v>1540.4666666666667</v>
      </c>
      <c r="K361" s="31">
        <v>1474</v>
      </c>
      <c r="L361" s="31">
        <v>1419.25</v>
      </c>
      <c r="M361" s="31">
        <v>6.9774500000000002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274.55</v>
      </c>
      <c r="D362" s="36">
        <v>277.51666666666665</v>
      </c>
      <c r="E362" s="36">
        <v>270.0333333333333</v>
      </c>
      <c r="F362" s="36">
        <v>265.51666666666665</v>
      </c>
      <c r="G362" s="36">
        <v>258.0333333333333</v>
      </c>
      <c r="H362" s="36">
        <v>282.0333333333333</v>
      </c>
      <c r="I362" s="36">
        <v>289.51666666666665</v>
      </c>
      <c r="J362" s="36">
        <v>294.0333333333333</v>
      </c>
      <c r="K362" s="31">
        <v>285</v>
      </c>
      <c r="L362" s="31">
        <v>273</v>
      </c>
      <c r="M362" s="31">
        <v>64.400239999999997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3901.3</v>
      </c>
      <c r="D363" s="36">
        <v>3889.3666666666668</v>
      </c>
      <c r="E363" s="36">
        <v>3856.5333333333338</v>
      </c>
      <c r="F363" s="36">
        <v>3811.7666666666669</v>
      </c>
      <c r="G363" s="36">
        <v>3778.9333333333338</v>
      </c>
      <c r="H363" s="36">
        <v>3934.1333333333337</v>
      </c>
      <c r="I363" s="36">
        <v>3966.9666666666667</v>
      </c>
      <c r="J363" s="36">
        <v>4011.7333333333336</v>
      </c>
      <c r="K363" s="31">
        <v>3922.2</v>
      </c>
      <c r="L363" s="31">
        <v>3844.6</v>
      </c>
      <c r="M363" s="31">
        <v>4.5917500000000002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809.85</v>
      </c>
      <c r="D364" s="36">
        <v>809.29999999999984</v>
      </c>
      <c r="E364" s="36">
        <v>796.09999999999968</v>
      </c>
      <c r="F364" s="36">
        <v>782.3499999999998</v>
      </c>
      <c r="G364" s="36">
        <v>769.14999999999964</v>
      </c>
      <c r="H364" s="36">
        <v>823.04999999999973</v>
      </c>
      <c r="I364" s="36">
        <v>836.24999999999977</v>
      </c>
      <c r="J364" s="36">
        <v>849.99999999999977</v>
      </c>
      <c r="K364" s="31">
        <v>822.5</v>
      </c>
      <c r="L364" s="31">
        <v>795.55</v>
      </c>
      <c r="M364" s="31">
        <v>15.51313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523</v>
      </c>
      <c r="D365" s="36">
        <v>523.15</v>
      </c>
      <c r="E365" s="36">
        <v>507.44999999999993</v>
      </c>
      <c r="F365" s="36">
        <v>491.9</v>
      </c>
      <c r="G365" s="36">
        <v>476.19999999999993</v>
      </c>
      <c r="H365" s="36">
        <v>538.69999999999993</v>
      </c>
      <c r="I365" s="36">
        <v>554.4</v>
      </c>
      <c r="J365" s="36">
        <v>569.94999999999993</v>
      </c>
      <c r="K365" s="31">
        <v>538.85</v>
      </c>
      <c r="L365" s="31">
        <v>507.6</v>
      </c>
      <c r="M365" s="31">
        <v>12.719110000000001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1476.95</v>
      </c>
      <c r="D366" s="36">
        <v>1481.7166666666665</v>
      </c>
      <c r="E366" s="36">
        <v>1455.4333333333329</v>
      </c>
      <c r="F366" s="36">
        <v>1433.9166666666665</v>
      </c>
      <c r="G366" s="36">
        <v>1407.633333333333</v>
      </c>
      <c r="H366" s="36">
        <v>1503.2333333333329</v>
      </c>
      <c r="I366" s="36">
        <v>1529.5166666666662</v>
      </c>
      <c r="J366" s="36">
        <v>1551.0333333333328</v>
      </c>
      <c r="K366" s="31">
        <v>1508</v>
      </c>
      <c r="L366" s="31">
        <v>1460.2</v>
      </c>
      <c r="M366" s="31">
        <v>13.397040000000001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39754.6</v>
      </c>
      <c r="D367" s="36">
        <v>39568.65</v>
      </c>
      <c r="E367" s="36">
        <v>39248.75</v>
      </c>
      <c r="F367" s="36">
        <v>38742.9</v>
      </c>
      <c r="G367" s="36">
        <v>38423</v>
      </c>
      <c r="H367" s="36">
        <v>40074.5</v>
      </c>
      <c r="I367" s="36">
        <v>40394.400000000009</v>
      </c>
      <c r="J367" s="36">
        <v>40900.25</v>
      </c>
      <c r="K367" s="31">
        <v>39888.550000000003</v>
      </c>
      <c r="L367" s="31">
        <v>39062.800000000003</v>
      </c>
      <c r="M367" s="31">
        <v>0.11026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1592.9</v>
      </c>
      <c r="D368" s="36">
        <v>1605.8333333333333</v>
      </c>
      <c r="E368" s="36">
        <v>1573.0666666666666</v>
      </c>
      <c r="F368" s="36">
        <v>1553.2333333333333</v>
      </c>
      <c r="G368" s="36">
        <v>1520.4666666666667</v>
      </c>
      <c r="H368" s="36">
        <v>1625.6666666666665</v>
      </c>
      <c r="I368" s="36">
        <v>1658.4333333333334</v>
      </c>
      <c r="J368" s="36">
        <v>1678.2666666666664</v>
      </c>
      <c r="K368" s="31">
        <v>1638.6</v>
      </c>
      <c r="L368" s="31">
        <v>1586</v>
      </c>
      <c r="M368" s="31">
        <v>3.4692799999999999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4808.5</v>
      </c>
      <c r="D369" s="36">
        <v>4788.8833333333341</v>
      </c>
      <c r="E369" s="36">
        <v>4648.8166666666684</v>
      </c>
      <c r="F369" s="36">
        <v>4489.1333333333341</v>
      </c>
      <c r="G369" s="36">
        <v>4349.0666666666684</v>
      </c>
      <c r="H369" s="36">
        <v>4948.5666666666684</v>
      </c>
      <c r="I369" s="36">
        <v>5088.6333333333341</v>
      </c>
      <c r="J369" s="36">
        <v>5248.3166666666684</v>
      </c>
      <c r="K369" s="31">
        <v>4928.95</v>
      </c>
      <c r="L369" s="31">
        <v>4629.2</v>
      </c>
      <c r="M369" s="31">
        <v>13.680720000000001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339.05</v>
      </c>
      <c r="D370" s="36">
        <v>339.08333333333331</v>
      </c>
      <c r="E370" s="36">
        <v>335.61666666666662</v>
      </c>
      <c r="F370" s="36">
        <v>332.18333333333328</v>
      </c>
      <c r="G370" s="36">
        <v>328.71666666666658</v>
      </c>
      <c r="H370" s="36">
        <v>342.51666666666665</v>
      </c>
      <c r="I370" s="36">
        <v>345.98333333333335</v>
      </c>
      <c r="J370" s="36">
        <v>349.41666666666669</v>
      </c>
      <c r="K370" s="31">
        <v>342.55</v>
      </c>
      <c r="L370" s="31">
        <v>335.65</v>
      </c>
      <c r="M370" s="31">
        <v>69.702849999999998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3902.85</v>
      </c>
      <c r="D371" s="36">
        <v>3896.6166666666668</v>
      </c>
      <c r="E371" s="36">
        <v>3843.2333333333336</v>
      </c>
      <c r="F371" s="36">
        <v>3783.6166666666668</v>
      </c>
      <c r="G371" s="36">
        <v>3730.2333333333336</v>
      </c>
      <c r="H371" s="36">
        <v>3956.2333333333336</v>
      </c>
      <c r="I371" s="36">
        <v>4009.6166666666668</v>
      </c>
      <c r="J371" s="36">
        <v>4069.2333333333336</v>
      </c>
      <c r="K371" s="31">
        <v>3950</v>
      </c>
      <c r="L371" s="31">
        <v>3837</v>
      </c>
      <c r="M371" s="31">
        <v>4.1512500000000001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3147.65</v>
      </c>
      <c r="D372" s="36">
        <v>3152.7333333333336</v>
      </c>
      <c r="E372" s="36">
        <v>3131.5666666666671</v>
      </c>
      <c r="F372" s="36">
        <v>3115.4833333333336</v>
      </c>
      <c r="G372" s="36">
        <v>3094.3166666666671</v>
      </c>
      <c r="H372" s="36">
        <v>3168.8166666666671</v>
      </c>
      <c r="I372" s="36">
        <v>3189.9833333333331</v>
      </c>
      <c r="J372" s="36">
        <v>3206.0666666666671</v>
      </c>
      <c r="K372" s="31">
        <v>3173.9</v>
      </c>
      <c r="L372" s="31">
        <v>3136.65</v>
      </c>
      <c r="M372" s="31">
        <v>2.2191000000000001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938</v>
      </c>
      <c r="D373" s="36">
        <v>937.56666666666661</v>
      </c>
      <c r="E373" s="36">
        <v>927.43333333333317</v>
      </c>
      <c r="F373" s="36">
        <v>916.86666666666656</v>
      </c>
      <c r="G373" s="36">
        <v>906.73333333333312</v>
      </c>
      <c r="H373" s="36">
        <v>948.13333333333321</v>
      </c>
      <c r="I373" s="36">
        <v>958.26666666666665</v>
      </c>
      <c r="J373" s="36">
        <v>968.83333333333326</v>
      </c>
      <c r="K373" s="31">
        <v>947.7</v>
      </c>
      <c r="L373" s="31">
        <v>927</v>
      </c>
      <c r="M373" s="31">
        <v>12.324170000000001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151.1</v>
      </c>
      <c r="D374" s="36">
        <v>151.18333333333331</v>
      </c>
      <c r="E374" s="36">
        <v>149.91666666666663</v>
      </c>
      <c r="F374" s="36">
        <v>148.73333333333332</v>
      </c>
      <c r="G374" s="36">
        <v>147.46666666666664</v>
      </c>
      <c r="H374" s="36">
        <v>152.36666666666662</v>
      </c>
      <c r="I374" s="36">
        <v>153.63333333333333</v>
      </c>
      <c r="J374" s="36">
        <v>154.81666666666661</v>
      </c>
      <c r="K374" s="31">
        <v>152.44999999999999</v>
      </c>
      <c r="L374" s="31">
        <v>150</v>
      </c>
      <c r="M374" s="31">
        <v>17.551449999999999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2108.5500000000002</v>
      </c>
      <c r="D375" s="36">
        <v>2124.7666666666669</v>
      </c>
      <c r="E375" s="36">
        <v>2081.2833333333338</v>
      </c>
      <c r="F375" s="36">
        <v>2054.0166666666669</v>
      </c>
      <c r="G375" s="36">
        <v>2010.5333333333338</v>
      </c>
      <c r="H375" s="36">
        <v>2152.0333333333338</v>
      </c>
      <c r="I375" s="36">
        <v>2195.5166666666664</v>
      </c>
      <c r="J375" s="36">
        <v>2222.7833333333338</v>
      </c>
      <c r="K375" s="31">
        <v>2168.25</v>
      </c>
      <c r="L375" s="31">
        <v>2097.5</v>
      </c>
      <c r="M375" s="31">
        <v>0.45556999999999997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6581</v>
      </c>
      <c r="D376" s="36">
        <v>6579.0333333333328</v>
      </c>
      <c r="E376" s="36">
        <v>6512.9666666666653</v>
      </c>
      <c r="F376" s="36">
        <v>6444.9333333333325</v>
      </c>
      <c r="G376" s="36">
        <v>6378.866666666665</v>
      </c>
      <c r="H376" s="36">
        <v>6647.0666666666657</v>
      </c>
      <c r="I376" s="36">
        <v>6713.1333333333332</v>
      </c>
      <c r="J376" s="36">
        <v>6781.1666666666661</v>
      </c>
      <c r="K376" s="31">
        <v>6645.1</v>
      </c>
      <c r="L376" s="31">
        <v>6511</v>
      </c>
      <c r="M376" s="31">
        <v>4.9904700000000002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404.35</v>
      </c>
      <c r="D377" s="36">
        <v>406</v>
      </c>
      <c r="E377" s="36">
        <v>401.55</v>
      </c>
      <c r="F377" s="36">
        <v>398.75</v>
      </c>
      <c r="G377" s="36">
        <v>394.3</v>
      </c>
      <c r="H377" s="36">
        <v>408.8</v>
      </c>
      <c r="I377" s="36">
        <v>413.25000000000006</v>
      </c>
      <c r="J377" s="36">
        <v>416.05</v>
      </c>
      <c r="K377" s="31">
        <v>410.45</v>
      </c>
      <c r="L377" s="31">
        <v>403.2</v>
      </c>
      <c r="M377" s="31">
        <v>30.752520000000001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555.15</v>
      </c>
      <c r="D378" s="36">
        <v>561.06666666666672</v>
      </c>
      <c r="E378" s="36">
        <v>542.13333333333344</v>
      </c>
      <c r="F378" s="36">
        <v>529.11666666666667</v>
      </c>
      <c r="G378" s="36">
        <v>510.18333333333339</v>
      </c>
      <c r="H378" s="36">
        <v>574.08333333333348</v>
      </c>
      <c r="I378" s="36">
        <v>593.01666666666665</v>
      </c>
      <c r="J378" s="36">
        <v>606.03333333333353</v>
      </c>
      <c r="K378" s="31">
        <v>580</v>
      </c>
      <c r="L378" s="31">
        <v>548.04999999999995</v>
      </c>
      <c r="M378" s="31">
        <v>138.31120999999999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343.1</v>
      </c>
      <c r="D379" s="36">
        <v>343.0333333333333</v>
      </c>
      <c r="E379" s="36">
        <v>340.16666666666663</v>
      </c>
      <c r="F379" s="36">
        <v>337.23333333333335</v>
      </c>
      <c r="G379" s="36">
        <v>334.36666666666667</v>
      </c>
      <c r="H379" s="36">
        <v>345.96666666666658</v>
      </c>
      <c r="I379" s="36">
        <v>348.83333333333326</v>
      </c>
      <c r="J379" s="36">
        <v>351.76666666666654</v>
      </c>
      <c r="K379" s="31">
        <v>345.9</v>
      </c>
      <c r="L379" s="31">
        <v>340.1</v>
      </c>
      <c r="M379" s="31">
        <v>113.8057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723.75</v>
      </c>
      <c r="D380" s="36">
        <v>727.11666666666667</v>
      </c>
      <c r="E380" s="36">
        <v>714.63333333333333</v>
      </c>
      <c r="F380" s="36">
        <v>705.51666666666665</v>
      </c>
      <c r="G380" s="36">
        <v>693.0333333333333</v>
      </c>
      <c r="H380" s="36">
        <v>736.23333333333335</v>
      </c>
      <c r="I380" s="36">
        <v>748.7166666666667</v>
      </c>
      <c r="J380" s="36">
        <v>757.83333333333337</v>
      </c>
      <c r="K380" s="31">
        <v>739.6</v>
      </c>
      <c r="L380" s="31">
        <v>718</v>
      </c>
      <c r="M380" s="31">
        <v>9.0944500000000001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1765.15</v>
      </c>
      <c r="D381" s="36">
        <v>1775.5666666666666</v>
      </c>
      <c r="E381" s="36">
        <v>1740.6333333333332</v>
      </c>
      <c r="F381" s="36">
        <v>1716.1166666666666</v>
      </c>
      <c r="G381" s="36">
        <v>1681.1833333333332</v>
      </c>
      <c r="H381" s="36">
        <v>1800.0833333333333</v>
      </c>
      <c r="I381" s="36">
        <v>1835.0166666666667</v>
      </c>
      <c r="J381" s="36">
        <v>1859.5333333333333</v>
      </c>
      <c r="K381" s="31">
        <v>1810.5</v>
      </c>
      <c r="L381" s="31">
        <v>1751.05</v>
      </c>
      <c r="M381" s="31">
        <v>7.9646400000000002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667.4</v>
      </c>
      <c r="D382" s="36">
        <v>668.19999999999993</v>
      </c>
      <c r="E382" s="36">
        <v>654.49999999999989</v>
      </c>
      <c r="F382" s="36">
        <v>641.59999999999991</v>
      </c>
      <c r="G382" s="36">
        <v>627.89999999999986</v>
      </c>
      <c r="H382" s="36">
        <v>681.09999999999991</v>
      </c>
      <c r="I382" s="36">
        <v>694.8</v>
      </c>
      <c r="J382" s="36">
        <v>707.69999999999993</v>
      </c>
      <c r="K382" s="31">
        <v>681.9</v>
      </c>
      <c r="L382" s="31">
        <v>655.29999999999995</v>
      </c>
      <c r="M382" s="31">
        <v>1.7206900000000001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171.05</v>
      </c>
      <c r="D383" s="36">
        <v>171.10333333333332</v>
      </c>
      <c r="E383" s="36">
        <v>169.14666666666665</v>
      </c>
      <c r="F383" s="36">
        <v>167.24333333333331</v>
      </c>
      <c r="G383" s="36">
        <v>165.28666666666663</v>
      </c>
      <c r="H383" s="36">
        <v>173.00666666666666</v>
      </c>
      <c r="I383" s="36">
        <v>174.96333333333331</v>
      </c>
      <c r="J383" s="36">
        <v>176.86666666666667</v>
      </c>
      <c r="K383" s="31">
        <v>173.06</v>
      </c>
      <c r="L383" s="31">
        <v>169.2</v>
      </c>
      <c r="M383" s="31">
        <v>3.4884400000000002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16965.150000000001</v>
      </c>
      <c r="D384" s="36">
        <v>16954.483333333334</v>
      </c>
      <c r="E384" s="36">
        <v>16874.166666666668</v>
      </c>
      <c r="F384" s="36">
        <v>16783.183333333334</v>
      </c>
      <c r="G384" s="36">
        <v>16702.866666666669</v>
      </c>
      <c r="H384" s="36">
        <v>17045.466666666667</v>
      </c>
      <c r="I384" s="36">
        <v>17125.783333333333</v>
      </c>
      <c r="J384" s="36">
        <v>17216.766666666666</v>
      </c>
      <c r="K384" s="31">
        <v>17034.8</v>
      </c>
      <c r="L384" s="31">
        <v>16863.5</v>
      </c>
      <c r="M384" s="31">
        <v>8.7650000000000006E-2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117.74</v>
      </c>
      <c r="D385" s="36">
        <v>118.34666666666665</v>
      </c>
      <c r="E385" s="36">
        <v>116.8933333333333</v>
      </c>
      <c r="F385" s="36">
        <v>116.04666666666665</v>
      </c>
      <c r="G385" s="36">
        <v>114.59333333333331</v>
      </c>
      <c r="H385" s="36">
        <v>119.1933333333333</v>
      </c>
      <c r="I385" s="36">
        <v>120.64666666666665</v>
      </c>
      <c r="J385" s="36">
        <v>121.4933333333333</v>
      </c>
      <c r="K385" s="31">
        <v>119.8</v>
      </c>
      <c r="L385" s="31">
        <v>117.5</v>
      </c>
      <c r="M385" s="31">
        <v>268.96471000000003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625.4</v>
      </c>
      <c r="D386" s="36">
        <v>626.63333333333333</v>
      </c>
      <c r="E386" s="36">
        <v>618.31666666666661</v>
      </c>
      <c r="F386" s="36">
        <v>611.23333333333323</v>
      </c>
      <c r="G386" s="36">
        <v>602.91666666666652</v>
      </c>
      <c r="H386" s="36">
        <v>633.7166666666667</v>
      </c>
      <c r="I386" s="36">
        <v>642.03333333333353</v>
      </c>
      <c r="J386" s="36">
        <v>649.11666666666679</v>
      </c>
      <c r="K386" s="31">
        <v>634.95000000000005</v>
      </c>
      <c r="L386" s="31">
        <v>619.54999999999995</v>
      </c>
      <c r="M386" s="31">
        <v>1.58297</v>
      </c>
      <c r="N386" s="1"/>
      <c r="O386" s="1"/>
    </row>
    <row r="387" spans="1:15" ht="12.75" customHeight="1">
      <c r="A387" s="33">
        <v>377</v>
      </c>
      <c r="B387" s="53" t="s">
        <v>875</v>
      </c>
      <c r="C387" s="31">
        <v>1775.35</v>
      </c>
      <c r="D387" s="36">
        <v>1791.1833333333334</v>
      </c>
      <c r="E387" s="36">
        <v>1754.3666666666668</v>
      </c>
      <c r="F387" s="36">
        <v>1733.3833333333334</v>
      </c>
      <c r="G387" s="36">
        <v>1696.5666666666668</v>
      </c>
      <c r="H387" s="36">
        <v>1812.1666666666667</v>
      </c>
      <c r="I387" s="36">
        <v>1848.9833333333333</v>
      </c>
      <c r="J387" s="36">
        <v>1869.9666666666667</v>
      </c>
      <c r="K387" s="31">
        <v>1828</v>
      </c>
      <c r="L387" s="31">
        <v>1770.2</v>
      </c>
      <c r="M387" s="31">
        <v>1.4807699999999999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246.05</v>
      </c>
      <c r="D388" s="36">
        <v>246.81666666666669</v>
      </c>
      <c r="E388" s="36">
        <v>244.23333333333338</v>
      </c>
      <c r="F388" s="36">
        <v>242.41666666666669</v>
      </c>
      <c r="G388" s="36">
        <v>239.83333333333337</v>
      </c>
      <c r="H388" s="36">
        <v>248.63333333333338</v>
      </c>
      <c r="I388" s="36">
        <v>251.2166666666667</v>
      </c>
      <c r="J388" s="36">
        <v>253.03333333333339</v>
      </c>
      <c r="K388" s="31">
        <v>249.4</v>
      </c>
      <c r="L388" s="31">
        <v>245</v>
      </c>
      <c r="M388" s="31">
        <v>52.545160000000003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637.35</v>
      </c>
      <c r="D389" s="36">
        <v>640.33333333333337</v>
      </c>
      <c r="E389" s="36">
        <v>626.66666666666674</v>
      </c>
      <c r="F389" s="36">
        <v>615.98333333333335</v>
      </c>
      <c r="G389" s="36">
        <v>602.31666666666672</v>
      </c>
      <c r="H389" s="36">
        <v>651.01666666666677</v>
      </c>
      <c r="I389" s="36">
        <v>664.68333333333351</v>
      </c>
      <c r="J389" s="36">
        <v>675.36666666666679</v>
      </c>
      <c r="K389" s="31">
        <v>654</v>
      </c>
      <c r="L389" s="31">
        <v>629.65</v>
      </c>
      <c r="M389" s="31">
        <v>129.73355000000001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582.4</v>
      </c>
      <c r="D390" s="36">
        <v>587.65</v>
      </c>
      <c r="E390" s="36">
        <v>569</v>
      </c>
      <c r="F390" s="36">
        <v>555.6</v>
      </c>
      <c r="G390" s="36">
        <v>536.95000000000005</v>
      </c>
      <c r="H390" s="36">
        <v>601.04999999999995</v>
      </c>
      <c r="I390" s="36">
        <v>619.69999999999982</v>
      </c>
      <c r="J390" s="36">
        <v>633.09999999999991</v>
      </c>
      <c r="K390" s="31">
        <v>606.29999999999995</v>
      </c>
      <c r="L390" s="31">
        <v>574.25</v>
      </c>
      <c r="M390" s="31">
        <v>7.42056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771.5</v>
      </c>
      <c r="D391" s="36">
        <v>762.56666666666661</v>
      </c>
      <c r="E391" s="36">
        <v>731.13333333333321</v>
      </c>
      <c r="F391" s="36">
        <v>690.76666666666665</v>
      </c>
      <c r="G391" s="36">
        <v>659.33333333333326</v>
      </c>
      <c r="H391" s="36">
        <v>802.93333333333317</v>
      </c>
      <c r="I391" s="36">
        <v>834.36666666666656</v>
      </c>
      <c r="J391" s="36">
        <v>874.73333333333312</v>
      </c>
      <c r="K391" s="31">
        <v>794</v>
      </c>
      <c r="L391" s="31">
        <v>722.2</v>
      </c>
      <c r="M391" s="31">
        <v>147.39738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1668.65</v>
      </c>
      <c r="D392" s="36">
        <v>1671.0666666666668</v>
      </c>
      <c r="E392" s="36">
        <v>1657.6833333333336</v>
      </c>
      <c r="F392" s="36">
        <v>1646.7166666666667</v>
      </c>
      <c r="G392" s="36">
        <v>1633.3333333333335</v>
      </c>
      <c r="H392" s="36">
        <v>1682.0333333333338</v>
      </c>
      <c r="I392" s="36">
        <v>1695.416666666667</v>
      </c>
      <c r="J392" s="36">
        <v>1706.3833333333339</v>
      </c>
      <c r="K392" s="31">
        <v>1684.45</v>
      </c>
      <c r="L392" s="31">
        <v>1660.1</v>
      </c>
      <c r="M392" s="31">
        <v>3.5354299999999999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626.75</v>
      </c>
      <c r="D393" s="36">
        <v>627.30000000000007</v>
      </c>
      <c r="E393" s="36">
        <v>609.60000000000014</v>
      </c>
      <c r="F393" s="36">
        <v>592.45000000000005</v>
      </c>
      <c r="G393" s="36">
        <v>574.75000000000011</v>
      </c>
      <c r="H393" s="36">
        <v>644.45000000000016</v>
      </c>
      <c r="I393" s="36">
        <v>662.1500000000002</v>
      </c>
      <c r="J393" s="36">
        <v>679.30000000000018</v>
      </c>
      <c r="K393" s="31">
        <v>645</v>
      </c>
      <c r="L393" s="31">
        <v>610.15</v>
      </c>
      <c r="M393" s="31">
        <v>561.53728999999998</v>
      </c>
      <c r="N393" s="1"/>
      <c r="O393" s="1"/>
    </row>
    <row r="394" spans="1:15" ht="12.75" customHeight="1">
      <c r="A394" s="33">
        <v>384</v>
      </c>
      <c r="B394" s="53" t="s">
        <v>876</v>
      </c>
      <c r="C394" s="31">
        <v>596.9</v>
      </c>
      <c r="D394" s="36">
        <v>576.9</v>
      </c>
      <c r="E394" s="36">
        <v>536</v>
      </c>
      <c r="F394" s="36">
        <v>475.1</v>
      </c>
      <c r="G394" s="36">
        <v>434.20000000000005</v>
      </c>
      <c r="H394" s="36">
        <v>637.79999999999995</v>
      </c>
      <c r="I394" s="36">
        <v>678.69999999999982</v>
      </c>
      <c r="J394" s="36">
        <v>739.59999999999991</v>
      </c>
      <c r="K394" s="31">
        <v>617.79999999999995</v>
      </c>
      <c r="L394" s="31">
        <v>516</v>
      </c>
      <c r="M394" s="31">
        <v>768.81570999999997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1230</v>
      </c>
      <c r="D395" s="36">
        <v>1239.4166666666667</v>
      </c>
      <c r="E395" s="36">
        <v>1219.6333333333334</v>
      </c>
      <c r="F395" s="36">
        <v>1209.2666666666667</v>
      </c>
      <c r="G395" s="36">
        <v>1189.4833333333333</v>
      </c>
      <c r="H395" s="36">
        <v>1249.7833333333335</v>
      </c>
      <c r="I395" s="36">
        <v>1269.5666666666668</v>
      </c>
      <c r="J395" s="36">
        <v>1279.9333333333336</v>
      </c>
      <c r="K395" s="31">
        <v>1259.2</v>
      </c>
      <c r="L395" s="31">
        <v>1229.05</v>
      </c>
      <c r="M395" s="31">
        <v>1.0479700000000001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311.14999999999998</v>
      </c>
      <c r="D396" s="36">
        <v>313.41666666666663</v>
      </c>
      <c r="E396" s="36">
        <v>306.88333333333327</v>
      </c>
      <c r="F396" s="36">
        <v>302.61666666666662</v>
      </c>
      <c r="G396" s="36">
        <v>296.08333333333326</v>
      </c>
      <c r="H396" s="36">
        <v>317.68333333333328</v>
      </c>
      <c r="I396" s="36">
        <v>324.21666666666658</v>
      </c>
      <c r="J396" s="36">
        <v>328.48333333333329</v>
      </c>
      <c r="K396" s="31">
        <v>319.95</v>
      </c>
      <c r="L396" s="31">
        <v>309.14999999999998</v>
      </c>
      <c r="M396" s="31">
        <v>12.825620000000001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920.4</v>
      </c>
      <c r="D397" s="36">
        <v>916.35</v>
      </c>
      <c r="E397" s="36">
        <v>885.7</v>
      </c>
      <c r="F397" s="36">
        <v>851</v>
      </c>
      <c r="G397" s="36">
        <v>820.35</v>
      </c>
      <c r="H397" s="36">
        <v>951.05000000000007</v>
      </c>
      <c r="I397" s="36">
        <v>981.69999999999993</v>
      </c>
      <c r="J397" s="36">
        <v>1016.4000000000001</v>
      </c>
      <c r="K397" s="31">
        <v>947</v>
      </c>
      <c r="L397" s="31">
        <v>881.65</v>
      </c>
      <c r="M397" s="31">
        <v>14.2879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228.36</v>
      </c>
      <c r="D398" s="36">
        <v>233.09333333333333</v>
      </c>
      <c r="E398" s="36">
        <v>221.28666666666666</v>
      </c>
      <c r="F398" s="36">
        <v>214.21333333333334</v>
      </c>
      <c r="G398" s="36">
        <v>202.40666666666667</v>
      </c>
      <c r="H398" s="36">
        <v>240.16666666666666</v>
      </c>
      <c r="I398" s="36">
        <v>251.97333333333333</v>
      </c>
      <c r="J398" s="36">
        <v>259.04666666666662</v>
      </c>
      <c r="K398" s="31">
        <v>244.9</v>
      </c>
      <c r="L398" s="31">
        <v>226.02</v>
      </c>
      <c r="M398" s="31">
        <v>364.48691000000002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3682.9</v>
      </c>
      <c r="D399" s="36">
        <v>3676.35</v>
      </c>
      <c r="E399" s="36">
        <v>3647.5499999999997</v>
      </c>
      <c r="F399" s="36">
        <v>3612.2</v>
      </c>
      <c r="G399" s="36">
        <v>3583.3999999999996</v>
      </c>
      <c r="H399" s="36">
        <v>3711.7</v>
      </c>
      <c r="I399" s="36">
        <v>3740.5</v>
      </c>
      <c r="J399" s="36">
        <v>3775.85</v>
      </c>
      <c r="K399" s="31">
        <v>3705.15</v>
      </c>
      <c r="L399" s="31">
        <v>3641</v>
      </c>
      <c r="M399" s="31">
        <v>0.23865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78.88</v>
      </c>
      <c r="D400" s="36">
        <v>79.399999999999991</v>
      </c>
      <c r="E400" s="36">
        <v>78.079999999999984</v>
      </c>
      <c r="F400" s="36">
        <v>77.279999999999987</v>
      </c>
      <c r="G400" s="36">
        <v>75.95999999999998</v>
      </c>
      <c r="H400" s="36">
        <v>80.199999999999989</v>
      </c>
      <c r="I400" s="36">
        <v>81.52000000000001</v>
      </c>
      <c r="J400" s="36">
        <v>82.32</v>
      </c>
      <c r="K400" s="31">
        <v>80.72</v>
      </c>
      <c r="L400" s="31">
        <v>78.599999999999994</v>
      </c>
      <c r="M400" s="31">
        <v>19.744240000000001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2101.35</v>
      </c>
      <c r="D401" s="36">
        <v>2068.0166666666664</v>
      </c>
      <c r="E401" s="36">
        <v>2034.6833333333329</v>
      </c>
      <c r="F401" s="36">
        <v>1968.0166666666664</v>
      </c>
      <c r="G401" s="36">
        <v>1934.6833333333329</v>
      </c>
      <c r="H401" s="36">
        <v>2134.6833333333329</v>
      </c>
      <c r="I401" s="36">
        <v>2168.0166666666669</v>
      </c>
      <c r="J401" s="36">
        <v>2234.6833333333329</v>
      </c>
      <c r="K401" s="31">
        <v>2101.35</v>
      </c>
      <c r="L401" s="31">
        <v>2001.35</v>
      </c>
      <c r="M401" s="31">
        <v>2.2134999999999998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208.1</v>
      </c>
      <c r="D402" s="36">
        <v>209.00666666666666</v>
      </c>
      <c r="E402" s="36">
        <v>204.81333333333333</v>
      </c>
      <c r="F402" s="36">
        <v>201.52666666666667</v>
      </c>
      <c r="G402" s="36">
        <v>197.33333333333334</v>
      </c>
      <c r="H402" s="36">
        <v>212.29333333333332</v>
      </c>
      <c r="I402" s="36">
        <v>216.48666666666665</v>
      </c>
      <c r="J402" s="36">
        <v>219.77333333333331</v>
      </c>
      <c r="K402" s="31">
        <v>213.2</v>
      </c>
      <c r="L402" s="31">
        <v>205.72</v>
      </c>
      <c r="M402" s="31">
        <v>15.197319999999999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3193.45</v>
      </c>
      <c r="D403" s="36">
        <v>3184.25</v>
      </c>
      <c r="E403" s="36">
        <v>3158.2</v>
      </c>
      <c r="F403" s="36">
        <v>3122.95</v>
      </c>
      <c r="G403" s="36">
        <v>3096.8999999999996</v>
      </c>
      <c r="H403" s="36">
        <v>3219.5</v>
      </c>
      <c r="I403" s="36">
        <v>3245.55</v>
      </c>
      <c r="J403" s="36">
        <v>3280.8</v>
      </c>
      <c r="K403" s="31">
        <v>3210.3</v>
      </c>
      <c r="L403" s="31">
        <v>3149</v>
      </c>
      <c r="M403" s="31">
        <v>64.623919999999998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115.24</v>
      </c>
      <c r="D404" s="36">
        <v>115.43666666666665</v>
      </c>
      <c r="E404" s="36">
        <v>113.27333333333331</v>
      </c>
      <c r="F404" s="36">
        <v>111.30666666666666</v>
      </c>
      <c r="G404" s="36">
        <v>109.14333333333332</v>
      </c>
      <c r="H404" s="36">
        <v>117.40333333333331</v>
      </c>
      <c r="I404" s="36">
        <v>119.56666666666663</v>
      </c>
      <c r="J404" s="36">
        <v>121.5333333333333</v>
      </c>
      <c r="K404" s="31">
        <v>117.6</v>
      </c>
      <c r="L404" s="31">
        <v>113.47</v>
      </c>
      <c r="M404" s="31">
        <v>67.361900000000006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1775.05</v>
      </c>
      <c r="D405" s="36">
        <v>1782.0166666666667</v>
      </c>
      <c r="E405" s="36">
        <v>1754.0333333333333</v>
      </c>
      <c r="F405" s="36">
        <v>1733.0166666666667</v>
      </c>
      <c r="G405" s="36">
        <v>1705.0333333333333</v>
      </c>
      <c r="H405" s="36">
        <v>1803.0333333333333</v>
      </c>
      <c r="I405" s="36">
        <v>1831.0166666666664</v>
      </c>
      <c r="J405" s="36">
        <v>1852.0333333333333</v>
      </c>
      <c r="K405" s="31">
        <v>1810</v>
      </c>
      <c r="L405" s="31">
        <v>1761</v>
      </c>
      <c r="M405" s="31">
        <v>1.6194900000000001</v>
      </c>
      <c r="N405" s="1"/>
      <c r="O405" s="1"/>
    </row>
    <row r="406" spans="1:15" ht="12.75" customHeight="1">
      <c r="A406" s="33">
        <v>396</v>
      </c>
      <c r="B406" s="53" t="s">
        <v>877</v>
      </c>
      <c r="C406" s="31">
        <v>81.900000000000006</v>
      </c>
      <c r="D406" s="36">
        <v>81.92</v>
      </c>
      <c r="E406" s="36">
        <v>81.34</v>
      </c>
      <c r="F406" s="36">
        <v>80.78</v>
      </c>
      <c r="G406" s="36">
        <v>80.2</v>
      </c>
      <c r="H406" s="36">
        <v>82.48</v>
      </c>
      <c r="I406" s="36">
        <v>83.060000000000016</v>
      </c>
      <c r="J406" s="36">
        <v>83.62</v>
      </c>
      <c r="K406" s="31">
        <v>82.5</v>
      </c>
      <c r="L406" s="31">
        <v>81.36</v>
      </c>
      <c r="M406" s="31">
        <v>12.728899999999999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738.65</v>
      </c>
      <c r="D407" s="36">
        <v>740.19999999999993</v>
      </c>
      <c r="E407" s="36">
        <v>734.49999999999989</v>
      </c>
      <c r="F407" s="36">
        <v>730.34999999999991</v>
      </c>
      <c r="G407" s="36">
        <v>724.64999999999986</v>
      </c>
      <c r="H407" s="36">
        <v>744.34999999999991</v>
      </c>
      <c r="I407" s="36">
        <v>750.05</v>
      </c>
      <c r="J407" s="36">
        <v>754.19999999999993</v>
      </c>
      <c r="K407" s="31">
        <v>745.9</v>
      </c>
      <c r="L407" s="31">
        <v>736.05</v>
      </c>
      <c r="M407" s="31">
        <v>8.5800199999999993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1562.85</v>
      </c>
      <c r="D408" s="36">
        <v>1560.0666666666666</v>
      </c>
      <c r="E408" s="36">
        <v>1550.1333333333332</v>
      </c>
      <c r="F408" s="36">
        <v>1537.4166666666665</v>
      </c>
      <c r="G408" s="36">
        <v>1527.4833333333331</v>
      </c>
      <c r="H408" s="36">
        <v>1572.7833333333333</v>
      </c>
      <c r="I408" s="36">
        <v>1582.7166666666667</v>
      </c>
      <c r="J408" s="36">
        <v>1595.4333333333334</v>
      </c>
      <c r="K408" s="31">
        <v>1570</v>
      </c>
      <c r="L408" s="31">
        <v>1547.35</v>
      </c>
      <c r="M408" s="31">
        <v>5.89534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150.69</v>
      </c>
      <c r="D409" s="36">
        <v>152.56333333333333</v>
      </c>
      <c r="E409" s="36">
        <v>148.12666666666667</v>
      </c>
      <c r="F409" s="36">
        <v>145.56333333333333</v>
      </c>
      <c r="G409" s="36">
        <v>141.12666666666667</v>
      </c>
      <c r="H409" s="36">
        <v>155.12666666666667</v>
      </c>
      <c r="I409" s="36">
        <v>159.56333333333333</v>
      </c>
      <c r="J409" s="36">
        <v>162.12666666666667</v>
      </c>
      <c r="K409" s="31">
        <v>157</v>
      </c>
      <c r="L409" s="31">
        <v>150</v>
      </c>
      <c r="M409" s="31">
        <v>872.00910999999996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5920.15</v>
      </c>
      <c r="D410" s="36">
        <v>5693.8666666666659</v>
      </c>
      <c r="E410" s="36">
        <v>5249.7833333333319</v>
      </c>
      <c r="F410" s="36">
        <v>4579.4166666666661</v>
      </c>
      <c r="G410" s="36">
        <v>4135.3333333333321</v>
      </c>
      <c r="H410" s="36">
        <v>6364.2333333333318</v>
      </c>
      <c r="I410" s="36">
        <v>6808.3166666666657</v>
      </c>
      <c r="J410" s="36">
        <v>7478.6833333333316</v>
      </c>
      <c r="K410" s="31">
        <v>6137.95</v>
      </c>
      <c r="L410" s="31">
        <v>5023.5</v>
      </c>
      <c r="M410" s="31">
        <v>0.73848000000000003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2390.25</v>
      </c>
      <c r="D411" s="36">
        <v>2389.85</v>
      </c>
      <c r="E411" s="36">
        <v>2375.6999999999998</v>
      </c>
      <c r="F411" s="36">
        <v>2361.15</v>
      </c>
      <c r="G411" s="36">
        <v>2347</v>
      </c>
      <c r="H411" s="36">
        <v>2404.3999999999996</v>
      </c>
      <c r="I411" s="36">
        <v>2418.5500000000002</v>
      </c>
      <c r="J411" s="36">
        <v>2433.0999999999995</v>
      </c>
      <c r="K411" s="31">
        <v>2404</v>
      </c>
      <c r="L411" s="31">
        <v>2375.3000000000002</v>
      </c>
      <c r="M411" s="31">
        <v>2.6880600000000001</v>
      </c>
      <c r="N411" s="1"/>
      <c r="O411" s="1"/>
    </row>
    <row r="412" spans="1:15" ht="12.75" customHeight="1">
      <c r="A412" s="33">
        <v>402</v>
      </c>
      <c r="B412" s="53" t="s">
        <v>833</v>
      </c>
      <c r="C412" s="31">
        <v>2129.35</v>
      </c>
      <c r="D412" s="36">
        <v>2136.4500000000003</v>
      </c>
      <c r="E412" s="36">
        <v>2102.9000000000005</v>
      </c>
      <c r="F412" s="36">
        <v>2076.4500000000003</v>
      </c>
      <c r="G412" s="36">
        <v>2042.9000000000005</v>
      </c>
      <c r="H412" s="36">
        <v>2162.9000000000005</v>
      </c>
      <c r="I412" s="36">
        <v>2196.4500000000007</v>
      </c>
      <c r="J412" s="36">
        <v>2222.9000000000005</v>
      </c>
      <c r="K412" s="31">
        <v>2170</v>
      </c>
      <c r="L412" s="31">
        <v>2110</v>
      </c>
      <c r="M412" s="31">
        <v>0.21586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196.82</v>
      </c>
      <c r="D413" s="36">
        <v>197.68333333333331</v>
      </c>
      <c r="E413" s="36">
        <v>195.60666666666663</v>
      </c>
      <c r="F413" s="36">
        <v>194.39333333333332</v>
      </c>
      <c r="G413" s="36">
        <v>192.31666666666663</v>
      </c>
      <c r="H413" s="36">
        <v>198.89666666666662</v>
      </c>
      <c r="I413" s="36">
        <v>200.97333333333327</v>
      </c>
      <c r="J413" s="36">
        <v>202.18666666666661</v>
      </c>
      <c r="K413" s="31">
        <v>199.76</v>
      </c>
      <c r="L413" s="31">
        <v>196.47</v>
      </c>
      <c r="M413" s="31">
        <v>77.482330000000005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6377.6</v>
      </c>
      <c r="D414" s="36">
        <v>6400.2666666666664</v>
      </c>
      <c r="E414" s="36">
        <v>6342.333333333333</v>
      </c>
      <c r="F414" s="36">
        <v>6307.0666666666666</v>
      </c>
      <c r="G414" s="36">
        <v>6249.1333333333332</v>
      </c>
      <c r="H414" s="36">
        <v>6435.5333333333328</v>
      </c>
      <c r="I414" s="36">
        <v>6493.4666666666672</v>
      </c>
      <c r="J414" s="36">
        <v>6528.7333333333327</v>
      </c>
      <c r="K414" s="31">
        <v>6458.2</v>
      </c>
      <c r="L414" s="31">
        <v>6365</v>
      </c>
      <c r="M414" s="31">
        <v>0.11094999999999999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1551.65</v>
      </c>
      <c r="D415" s="36">
        <v>1555.5333333333335</v>
      </c>
      <c r="E415" s="36">
        <v>1541.116666666667</v>
      </c>
      <c r="F415" s="36">
        <v>1530.5833333333335</v>
      </c>
      <c r="G415" s="36">
        <v>1516.166666666667</v>
      </c>
      <c r="H415" s="36">
        <v>1566.0666666666671</v>
      </c>
      <c r="I415" s="36">
        <v>1580.4833333333336</v>
      </c>
      <c r="J415" s="36">
        <v>1591.0166666666671</v>
      </c>
      <c r="K415" s="31">
        <v>1569.95</v>
      </c>
      <c r="L415" s="31">
        <v>1545</v>
      </c>
      <c r="M415" s="31">
        <v>0.72636999999999996</v>
      </c>
      <c r="N415" s="1"/>
      <c r="O415" s="1"/>
    </row>
    <row r="416" spans="1:15" ht="12.75" customHeight="1">
      <c r="A416" s="33">
        <v>406</v>
      </c>
      <c r="B416" s="53" t="s">
        <v>834</v>
      </c>
      <c r="C416" s="31">
        <v>524.70000000000005</v>
      </c>
      <c r="D416" s="36">
        <v>524.76666666666665</v>
      </c>
      <c r="E416" s="36">
        <v>518.98333333333335</v>
      </c>
      <c r="F416" s="36">
        <v>513.26666666666665</v>
      </c>
      <c r="G416" s="36">
        <v>507.48333333333335</v>
      </c>
      <c r="H416" s="36">
        <v>530.48333333333335</v>
      </c>
      <c r="I416" s="36">
        <v>536.26666666666665</v>
      </c>
      <c r="J416" s="36">
        <v>541.98333333333335</v>
      </c>
      <c r="K416" s="31">
        <v>530.54999999999995</v>
      </c>
      <c r="L416" s="31">
        <v>519.04999999999995</v>
      </c>
      <c r="M416" s="31">
        <v>2.0651700000000002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3995.1</v>
      </c>
      <c r="D417" s="36">
        <v>4053.15</v>
      </c>
      <c r="E417" s="36">
        <v>3912</v>
      </c>
      <c r="F417" s="36">
        <v>3828.9</v>
      </c>
      <c r="G417" s="36">
        <v>3687.75</v>
      </c>
      <c r="H417" s="36">
        <v>4136.25</v>
      </c>
      <c r="I417" s="36">
        <v>4277.4000000000005</v>
      </c>
      <c r="J417" s="36">
        <v>4360.5</v>
      </c>
      <c r="K417" s="31">
        <v>4194.3</v>
      </c>
      <c r="L417" s="31">
        <v>3970.05</v>
      </c>
      <c r="M417" s="31">
        <v>3.7884699999999998</v>
      </c>
      <c r="N417" s="1"/>
      <c r="O417" s="1"/>
    </row>
    <row r="418" spans="1:15" ht="12.75" customHeight="1">
      <c r="A418" s="33">
        <v>408</v>
      </c>
      <c r="B418" s="53" t="s">
        <v>878</v>
      </c>
      <c r="C418" s="31">
        <v>829.1</v>
      </c>
      <c r="D418" s="36">
        <v>844.38333333333321</v>
      </c>
      <c r="E418" s="36">
        <v>810.76666666666642</v>
      </c>
      <c r="F418" s="36">
        <v>792.43333333333317</v>
      </c>
      <c r="G418" s="36">
        <v>758.81666666666638</v>
      </c>
      <c r="H418" s="36">
        <v>862.71666666666647</v>
      </c>
      <c r="I418" s="36">
        <v>896.33333333333326</v>
      </c>
      <c r="J418" s="36">
        <v>914.66666666666652</v>
      </c>
      <c r="K418" s="31">
        <v>878</v>
      </c>
      <c r="L418" s="31">
        <v>826.05</v>
      </c>
      <c r="M418" s="31">
        <v>2.9298799999999998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27665.5</v>
      </c>
      <c r="D419" s="36">
        <v>27672.166666666668</v>
      </c>
      <c r="E419" s="36">
        <v>27459.333333333336</v>
      </c>
      <c r="F419" s="36">
        <v>27253.166666666668</v>
      </c>
      <c r="G419" s="36">
        <v>27040.333333333336</v>
      </c>
      <c r="H419" s="36">
        <v>27878.333333333336</v>
      </c>
      <c r="I419" s="36">
        <v>28091.166666666672</v>
      </c>
      <c r="J419" s="36">
        <v>28297.333333333336</v>
      </c>
      <c r="K419" s="31">
        <v>27885</v>
      </c>
      <c r="L419" s="31">
        <v>27466</v>
      </c>
      <c r="M419" s="31">
        <v>0.17752000000000001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49.9</v>
      </c>
      <c r="D420" s="36">
        <v>50.316666666666663</v>
      </c>
      <c r="E420" s="36">
        <v>49.183333333333323</v>
      </c>
      <c r="F420" s="36">
        <v>48.466666666666661</v>
      </c>
      <c r="G420" s="36">
        <v>47.333333333333321</v>
      </c>
      <c r="H420" s="36">
        <v>51.033333333333324</v>
      </c>
      <c r="I420" s="36">
        <v>52.166666666666664</v>
      </c>
      <c r="J420" s="36">
        <v>52.883333333333326</v>
      </c>
      <c r="K420" s="31">
        <v>51.45</v>
      </c>
      <c r="L420" s="31">
        <v>49.6</v>
      </c>
      <c r="M420" s="31">
        <v>202.37324000000001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2794.4</v>
      </c>
      <c r="D421" s="36">
        <v>2801.4666666666667</v>
      </c>
      <c r="E421" s="36">
        <v>2742.9333333333334</v>
      </c>
      <c r="F421" s="36">
        <v>2691.4666666666667</v>
      </c>
      <c r="G421" s="36">
        <v>2632.9333333333334</v>
      </c>
      <c r="H421" s="36">
        <v>2852.9333333333334</v>
      </c>
      <c r="I421" s="36">
        <v>2911.4666666666672</v>
      </c>
      <c r="J421" s="36">
        <v>2962.9333333333334</v>
      </c>
      <c r="K421" s="31">
        <v>2860</v>
      </c>
      <c r="L421" s="31">
        <v>2750</v>
      </c>
      <c r="M421" s="31">
        <v>18.061610000000002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679.8</v>
      </c>
      <c r="D422" s="36">
        <v>683.83333333333337</v>
      </c>
      <c r="E422" s="36">
        <v>670.31666666666672</v>
      </c>
      <c r="F422" s="36">
        <v>660.83333333333337</v>
      </c>
      <c r="G422" s="36">
        <v>647.31666666666672</v>
      </c>
      <c r="H422" s="36">
        <v>693.31666666666672</v>
      </c>
      <c r="I422" s="36">
        <v>706.83333333333337</v>
      </c>
      <c r="J422" s="36">
        <v>716.31666666666672</v>
      </c>
      <c r="K422" s="31">
        <v>697.35</v>
      </c>
      <c r="L422" s="31">
        <v>674.35</v>
      </c>
      <c r="M422" s="31">
        <v>3.1200299999999999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7613.55</v>
      </c>
      <c r="D423" s="36">
        <v>7679.8</v>
      </c>
      <c r="E423" s="36">
        <v>7534.6</v>
      </c>
      <c r="F423" s="36">
        <v>7455.6500000000005</v>
      </c>
      <c r="G423" s="36">
        <v>7310.4500000000007</v>
      </c>
      <c r="H423" s="36">
        <v>7758.75</v>
      </c>
      <c r="I423" s="36">
        <v>7903.9499999999989</v>
      </c>
      <c r="J423" s="36">
        <v>7982.9</v>
      </c>
      <c r="K423" s="31">
        <v>7825</v>
      </c>
      <c r="L423" s="31">
        <v>7600.85</v>
      </c>
      <c r="M423" s="31">
        <v>4.2628899999999996</v>
      </c>
      <c r="N423" s="1"/>
      <c r="O423" s="1"/>
    </row>
    <row r="424" spans="1:15" ht="12.75" customHeight="1">
      <c r="A424" s="33">
        <v>414</v>
      </c>
      <c r="B424" s="53" t="s">
        <v>879</v>
      </c>
      <c r="C424" s="31">
        <v>1512.8</v>
      </c>
      <c r="D424" s="36">
        <v>1510.7</v>
      </c>
      <c r="E424" s="36">
        <v>1502.1000000000001</v>
      </c>
      <c r="F424" s="36">
        <v>1491.4</v>
      </c>
      <c r="G424" s="36">
        <v>1482.8000000000002</v>
      </c>
      <c r="H424" s="36">
        <v>1521.4</v>
      </c>
      <c r="I424" s="36">
        <v>1530</v>
      </c>
      <c r="J424" s="36">
        <v>1540.7</v>
      </c>
      <c r="K424" s="31">
        <v>1519.3</v>
      </c>
      <c r="L424" s="31">
        <v>1500</v>
      </c>
      <c r="M424" s="31">
        <v>4.7350500000000002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1951.85</v>
      </c>
      <c r="D425" s="36">
        <v>1972.95</v>
      </c>
      <c r="E425" s="36">
        <v>1918.9</v>
      </c>
      <c r="F425" s="36">
        <v>1885.95</v>
      </c>
      <c r="G425" s="36">
        <v>1831.9</v>
      </c>
      <c r="H425" s="36">
        <v>2005.9</v>
      </c>
      <c r="I425" s="36">
        <v>2059.9499999999998</v>
      </c>
      <c r="J425" s="36">
        <v>2092.9</v>
      </c>
      <c r="K425" s="31">
        <v>2027</v>
      </c>
      <c r="L425" s="31">
        <v>1940</v>
      </c>
      <c r="M425" s="31">
        <v>0.94552999999999998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11996.6</v>
      </c>
      <c r="D426" s="36">
        <v>12127.933333333334</v>
      </c>
      <c r="E426" s="36">
        <v>11738.666666666668</v>
      </c>
      <c r="F426" s="36">
        <v>11480.733333333334</v>
      </c>
      <c r="G426" s="36">
        <v>11091.466666666667</v>
      </c>
      <c r="H426" s="36">
        <v>12385.866666666669</v>
      </c>
      <c r="I426" s="36">
        <v>12775.133333333335</v>
      </c>
      <c r="J426" s="36">
        <v>13033.066666666669</v>
      </c>
      <c r="K426" s="31">
        <v>12517.2</v>
      </c>
      <c r="L426" s="31">
        <v>11870</v>
      </c>
      <c r="M426" s="31">
        <v>1.3852800000000001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724.4</v>
      </c>
      <c r="D427" s="36">
        <v>726.06666666666661</v>
      </c>
      <c r="E427" s="36">
        <v>713.88333333333321</v>
      </c>
      <c r="F427" s="36">
        <v>703.36666666666656</v>
      </c>
      <c r="G427" s="36">
        <v>691.18333333333317</v>
      </c>
      <c r="H427" s="36">
        <v>736.58333333333326</v>
      </c>
      <c r="I427" s="36">
        <v>748.76666666666665</v>
      </c>
      <c r="J427" s="36">
        <v>759.2833333333333</v>
      </c>
      <c r="K427" s="31">
        <v>738.25</v>
      </c>
      <c r="L427" s="31">
        <v>715.55</v>
      </c>
      <c r="M427" s="31">
        <v>26.120539999999998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710.5</v>
      </c>
      <c r="D428" s="36">
        <v>692.83333333333337</v>
      </c>
      <c r="E428" s="36">
        <v>645.66666666666674</v>
      </c>
      <c r="F428" s="36">
        <v>580.83333333333337</v>
      </c>
      <c r="G428" s="36">
        <v>533.66666666666674</v>
      </c>
      <c r="H428" s="36">
        <v>757.66666666666674</v>
      </c>
      <c r="I428" s="36">
        <v>804.83333333333348</v>
      </c>
      <c r="J428" s="36">
        <v>869.66666666666674</v>
      </c>
      <c r="K428" s="31">
        <v>740</v>
      </c>
      <c r="L428" s="31">
        <v>628</v>
      </c>
      <c r="M428" s="31">
        <v>93.724609999999998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583.20000000000005</v>
      </c>
      <c r="D429" s="36">
        <v>584.48333333333335</v>
      </c>
      <c r="E429" s="36">
        <v>575.9666666666667</v>
      </c>
      <c r="F429" s="36">
        <v>568.73333333333335</v>
      </c>
      <c r="G429" s="36">
        <v>560.2166666666667</v>
      </c>
      <c r="H429" s="36">
        <v>591.7166666666667</v>
      </c>
      <c r="I429" s="36">
        <v>600.23333333333335</v>
      </c>
      <c r="J429" s="36">
        <v>607.4666666666667</v>
      </c>
      <c r="K429" s="31">
        <v>593</v>
      </c>
      <c r="L429" s="31">
        <v>577.25</v>
      </c>
      <c r="M429" s="31">
        <v>14.38447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859.7</v>
      </c>
      <c r="D430" s="36">
        <v>859.33333333333337</v>
      </c>
      <c r="E430" s="36">
        <v>855.66666666666674</v>
      </c>
      <c r="F430" s="36">
        <v>851.63333333333333</v>
      </c>
      <c r="G430" s="36">
        <v>847.9666666666667</v>
      </c>
      <c r="H430" s="36">
        <v>863.36666666666679</v>
      </c>
      <c r="I430" s="36">
        <v>867.03333333333353</v>
      </c>
      <c r="J430" s="36">
        <v>871.06666666666683</v>
      </c>
      <c r="K430" s="31">
        <v>863</v>
      </c>
      <c r="L430" s="31">
        <v>855.3</v>
      </c>
      <c r="M430" s="31">
        <v>114.46064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150.41999999999999</v>
      </c>
      <c r="D431" s="36">
        <v>150.97333333333333</v>
      </c>
      <c r="E431" s="36">
        <v>148.61666666666665</v>
      </c>
      <c r="F431" s="36">
        <v>146.8133333333333</v>
      </c>
      <c r="G431" s="36">
        <v>144.45666666666662</v>
      </c>
      <c r="H431" s="36">
        <v>152.77666666666667</v>
      </c>
      <c r="I431" s="36">
        <v>155.13333333333335</v>
      </c>
      <c r="J431" s="36">
        <v>156.9366666666667</v>
      </c>
      <c r="K431" s="31">
        <v>153.33000000000001</v>
      </c>
      <c r="L431" s="31">
        <v>149.16999999999999</v>
      </c>
      <c r="M431" s="31">
        <v>163.53263000000001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690.85</v>
      </c>
      <c r="D432" s="36">
        <v>696.91666666666663</v>
      </c>
      <c r="E432" s="36">
        <v>677.93333333333328</v>
      </c>
      <c r="F432" s="36">
        <v>665.01666666666665</v>
      </c>
      <c r="G432" s="36">
        <v>646.0333333333333</v>
      </c>
      <c r="H432" s="36">
        <v>709.83333333333326</v>
      </c>
      <c r="I432" s="36">
        <v>728.81666666666661</v>
      </c>
      <c r="J432" s="36">
        <v>741.73333333333323</v>
      </c>
      <c r="K432" s="31">
        <v>715.9</v>
      </c>
      <c r="L432" s="31">
        <v>684</v>
      </c>
      <c r="M432" s="31">
        <v>7.3239599999999996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144.97999999999999</v>
      </c>
      <c r="D433" s="36">
        <v>143.85999999999999</v>
      </c>
      <c r="E433" s="36">
        <v>139.01999999999998</v>
      </c>
      <c r="F433" s="36">
        <v>133.06</v>
      </c>
      <c r="G433" s="36">
        <v>128.22</v>
      </c>
      <c r="H433" s="36">
        <v>149.81999999999996</v>
      </c>
      <c r="I433" s="36">
        <v>154.65999999999994</v>
      </c>
      <c r="J433" s="36">
        <v>160.61999999999995</v>
      </c>
      <c r="K433" s="31">
        <v>148.69999999999999</v>
      </c>
      <c r="L433" s="31">
        <v>137.9</v>
      </c>
      <c r="M433" s="31">
        <v>104.54792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502.6</v>
      </c>
      <c r="D434" s="36">
        <v>500.5333333333333</v>
      </c>
      <c r="E434" s="36">
        <v>495.06666666666661</v>
      </c>
      <c r="F434" s="36">
        <v>487.5333333333333</v>
      </c>
      <c r="G434" s="36">
        <v>482.06666666666661</v>
      </c>
      <c r="H434" s="36">
        <v>508.06666666666661</v>
      </c>
      <c r="I434" s="36">
        <v>513.5333333333333</v>
      </c>
      <c r="J434" s="36">
        <v>521.06666666666661</v>
      </c>
      <c r="K434" s="31">
        <v>506</v>
      </c>
      <c r="L434" s="31">
        <v>493</v>
      </c>
      <c r="M434" s="31">
        <v>10.25197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235.9</v>
      </c>
      <c r="D435" s="36">
        <v>237.48333333333335</v>
      </c>
      <c r="E435" s="36">
        <v>233.41666666666669</v>
      </c>
      <c r="F435" s="36">
        <v>230.93333333333334</v>
      </c>
      <c r="G435" s="36">
        <v>226.86666666666667</v>
      </c>
      <c r="H435" s="36">
        <v>239.9666666666667</v>
      </c>
      <c r="I435" s="36">
        <v>244.03333333333336</v>
      </c>
      <c r="J435" s="36">
        <v>246.51666666666671</v>
      </c>
      <c r="K435" s="31">
        <v>241.55</v>
      </c>
      <c r="L435" s="31">
        <v>235</v>
      </c>
      <c r="M435" s="31">
        <v>4.7452699999999997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1577.3</v>
      </c>
      <c r="D436" s="36">
        <v>1571.55</v>
      </c>
      <c r="E436" s="36">
        <v>1555.75</v>
      </c>
      <c r="F436" s="36">
        <v>1534.2</v>
      </c>
      <c r="G436" s="36">
        <v>1518.4</v>
      </c>
      <c r="H436" s="36">
        <v>1593.1</v>
      </c>
      <c r="I436" s="36">
        <v>1608.8999999999996</v>
      </c>
      <c r="J436" s="36">
        <v>1630.4499999999998</v>
      </c>
      <c r="K436" s="31">
        <v>1587.35</v>
      </c>
      <c r="L436" s="31">
        <v>1550</v>
      </c>
      <c r="M436" s="31">
        <v>14.265980000000001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808.3</v>
      </c>
      <c r="D437" s="36">
        <v>808.56666666666661</v>
      </c>
      <c r="E437" s="36">
        <v>800.33333333333326</v>
      </c>
      <c r="F437" s="36">
        <v>792.36666666666667</v>
      </c>
      <c r="G437" s="36">
        <v>784.13333333333333</v>
      </c>
      <c r="H437" s="36">
        <v>816.53333333333319</v>
      </c>
      <c r="I437" s="36">
        <v>824.76666666666654</v>
      </c>
      <c r="J437" s="36">
        <v>832.73333333333312</v>
      </c>
      <c r="K437" s="31">
        <v>816.8</v>
      </c>
      <c r="L437" s="31">
        <v>800.6</v>
      </c>
      <c r="M437" s="31">
        <v>42.120190000000001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4450.8</v>
      </c>
      <c r="D438" s="36">
        <v>4440.9333333333334</v>
      </c>
      <c r="E438" s="36">
        <v>4404.8666666666668</v>
      </c>
      <c r="F438" s="36">
        <v>4358.9333333333334</v>
      </c>
      <c r="G438" s="36">
        <v>4322.8666666666668</v>
      </c>
      <c r="H438" s="36">
        <v>4486.8666666666668</v>
      </c>
      <c r="I438" s="36">
        <v>4522.9333333333343</v>
      </c>
      <c r="J438" s="36">
        <v>4568.8666666666668</v>
      </c>
      <c r="K438" s="31">
        <v>4477</v>
      </c>
      <c r="L438" s="31">
        <v>4395</v>
      </c>
      <c r="M438" s="31">
        <v>0.45276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1397.3</v>
      </c>
      <c r="D439" s="36">
        <v>1397.05</v>
      </c>
      <c r="E439" s="36">
        <v>1385.1999999999998</v>
      </c>
      <c r="F439" s="36">
        <v>1373.1</v>
      </c>
      <c r="G439" s="36">
        <v>1361.2499999999998</v>
      </c>
      <c r="H439" s="36">
        <v>1409.1499999999999</v>
      </c>
      <c r="I439" s="36">
        <v>1420.9999999999998</v>
      </c>
      <c r="J439" s="36">
        <v>1433.1</v>
      </c>
      <c r="K439" s="31">
        <v>1408.9</v>
      </c>
      <c r="L439" s="31">
        <v>1384.95</v>
      </c>
      <c r="M439" s="31">
        <v>0.33145999999999998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583.9</v>
      </c>
      <c r="D440" s="36">
        <v>582.56666666666661</v>
      </c>
      <c r="E440" s="36">
        <v>571.18333333333317</v>
      </c>
      <c r="F440" s="36">
        <v>558.46666666666658</v>
      </c>
      <c r="G440" s="36">
        <v>547.08333333333314</v>
      </c>
      <c r="H440" s="36">
        <v>595.28333333333319</v>
      </c>
      <c r="I440" s="36">
        <v>606.66666666666663</v>
      </c>
      <c r="J440" s="36">
        <v>619.38333333333321</v>
      </c>
      <c r="K440" s="31">
        <v>593.95000000000005</v>
      </c>
      <c r="L440" s="31">
        <v>569.85</v>
      </c>
      <c r="M440" s="31">
        <v>7.8158099999999999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5791.05</v>
      </c>
      <c r="D441" s="36">
        <v>5848.8166666666657</v>
      </c>
      <c r="E441" s="36">
        <v>5697.6333333333314</v>
      </c>
      <c r="F441" s="36">
        <v>5604.2166666666653</v>
      </c>
      <c r="G441" s="36">
        <v>5453.033333333331</v>
      </c>
      <c r="H441" s="36">
        <v>5942.2333333333318</v>
      </c>
      <c r="I441" s="36">
        <v>6093.4166666666661</v>
      </c>
      <c r="J441" s="36">
        <v>6186.8333333333321</v>
      </c>
      <c r="K441" s="31">
        <v>6000</v>
      </c>
      <c r="L441" s="31">
        <v>5755.4</v>
      </c>
      <c r="M441" s="31">
        <v>1.5460799999999999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848.1</v>
      </c>
      <c r="D442" s="36">
        <v>851.45000000000016</v>
      </c>
      <c r="E442" s="36">
        <v>833.95000000000027</v>
      </c>
      <c r="F442" s="36">
        <v>819.80000000000007</v>
      </c>
      <c r="G442" s="36">
        <v>802.30000000000018</v>
      </c>
      <c r="H442" s="36">
        <v>865.60000000000036</v>
      </c>
      <c r="I442" s="36">
        <v>883.10000000000014</v>
      </c>
      <c r="J442" s="36">
        <v>897.25000000000045</v>
      </c>
      <c r="K442" s="31">
        <v>868.95</v>
      </c>
      <c r="L442" s="31">
        <v>837.3</v>
      </c>
      <c r="M442" s="31">
        <v>2.8732600000000001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54.63</v>
      </c>
      <c r="D443" s="36">
        <v>54.57</v>
      </c>
      <c r="E443" s="36">
        <v>53.71</v>
      </c>
      <c r="F443" s="36">
        <v>52.79</v>
      </c>
      <c r="G443" s="36">
        <v>51.93</v>
      </c>
      <c r="H443" s="36">
        <v>55.49</v>
      </c>
      <c r="I443" s="36">
        <v>56.35</v>
      </c>
      <c r="J443" s="36">
        <v>57.27</v>
      </c>
      <c r="K443" s="31">
        <v>55.43</v>
      </c>
      <c r="L443" s="31">
        <v>53.65</v>
      </c>
      <c r="M443" s="31">
        <v>374.99020000000002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717.9</v>
      </c>
      <c r="D444" s="36">
        <v>724.1</v>
      </c>
      <c r="E444" s="36">
        <v>703.6</v>
      </c>
      <c r="F444" s="36">
        <v>689.3</v>
      </c>
      <c r="G444" s="36">
        <v>668.8</v>
      </c>
      <c r="H444" s="36">
        <v>738.40000000000009</v>
      </c>
      <c r="I444" s="36">
        <v>758.90000000000009</v>
      </c>
      <c r="J444" s="36">
        <v>773.20000000000016</v>
      </c>
      <c r="K444" s="31">
        <v>744.6</v>
      </c>
      <c r="L444" s="31">
        <v>709.8</v>
      </c>
      <c r="M444" s="31">
        <v>25.364129999999999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742.2</v>
      </c>
      <c r="D445" s="36">
        <v>742.55000000000007</v>
      </c>
      <c r="E445" s="36">
        <v>736.65000000000009</v>
      </c>
      <c r="F445" s="36">
        <v>731.1</v>
      </c>
      <c r="G445" s="36">
        <v>725.2</v>
      </c>
      <c r="H445" s="36">
        <v>748.10000000000014</v>
      </c>
      <c r="I445" s="36">
        <v>754</v>
      </c>
      <c r="J445" s="36">
        <v>759.55000000000018</v>
      </c>
      <c r="K445" s="31">
        <v>748.45</v>
      </c>
      <c r="L445" s="31">
        <v>737</v>
      </c>
      <c r="M445" s="31">
        <v>17.33127</v>
      </c>
      <c r="N445" s="1"/>
      <c r="O445" s="1"/>
    </row>
    <row r="446" spans="1:15" ht="12.75" customHeight="1">
      <c r="A446" s="33">
        <v>436</v>
      </c>
      <c r="B446" s="53" t="s">
        <v>835</v>
      </c>
      <c r="C446" s="31">
        <v>487.3</v>
      </c>
      <c r="D446" s="36">
        <v>487.18333333333334</v>
      </c>
      <c r="E446" s="36">
        <v>483.41666666666669</v>
      </c>
      <c r="F446" s="36">
        <v>479.53333333333336</v>
      </c>
      <c r="G446" s="36">
        <v>475.76666666666671</v>
      </c>
      <c r="H446" s="36">
        <v>491.06666666666666</v>
      </c>
      <c r="I446" s="36">
        <v>494.83333333333331</v>
      </c>
      <c r="J446" s="36">
        <v>498.71666666666664</v>
      </c>
      <c r="K446" s="31">
        <v>490.95</v>
      </c>
      <c r="L446" s="31">
        <v>483.3</v>
      </c>
      <c r="M446" s="31">
        <v>2.9870100000000002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43.22</v>
      </c>
      <c r="D447" s="36">
        <v>43.31666666666667</v>
      </c>
      <c r="E447" s="36">
        <v>42.613333333333337</v>
      </c>
      <c r="F447" s="36">
        <v>42.006666666666668</v>
      </c>
      <c r="G447" s="36">
        <v>41.303333333333335</v>
      </c>
      <c r="H447" s="36">
        <v>43.923333333333339</v>
      </c>
      <c r="I447" s="36">
        <v>44.626666666666672</v>
      </c>
      <c r="J447" s="36">
        <v>45.233333333333341</v>
      </c>
      <c r="K447" s="31">
        <v>44.02</v>
      </c>
      <c r="L447" s="31">
        <v>42.71</v>
      </c>
      <c r="M447" s="31">
        <v>53.293729999999996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2439.4499999999998</v>
      </c>
      <c r="D448" s="36">
        <v>2451.85</v>
      </c>
      <c r="E448" s="36">
        <v>2412.6999999999998</v>
      </c>
      <c r="F448" s="36">
        <v>2385.9499999999998</v>
      </c>
      <c r="G448" s="36">
        <v>2346.7999999999997</v>
      </c>
      <c r="H448" s="36">
        <v>2478.6</v>
      </c>
      <c r="I448" s="36">
        <v>2517.7500000000005</v>
      </c>
      <c r="J448" s="36">
        <v>2544.5</v>
      </c>
      <c r="K448" s="31">
        <v>2491</v>
      </c>
      <c r="L448" s="31">
        <v>2425.1</v>
      </c>
      <c r="M448" s="31">
        <v>7.4262800000000002</v>
      </c>
      <c r="N448" s="1"/>
      <c r="O448" s="1"/>
    </row>
    <row r="449" spans="1:15" ht="12.75" customHeight="1">
      <c r="A449" s="33">
        <v>439</v>
      </c>
      <c r="B449" s="53" t="s">
        <v>880</v>
      </c>
      <c r="C449" s="31">
        <v>187.57</v>
      </c>
      <c r="D449" s="36">
        <v>187.49</v>
      </c>
      <c r="E449" s="36">
        <v>185.68</v>
      </c>
      <c r="F449" s="36">
        <v>183.79</v>
      </c>
      <c r="G449" s="36">
        <v>181.98</v>
      </c>
      <c r="H449" s="36">
        <v>189.38000000000002</v>
      </c>
      <c r="I449" s="36">
        <v>191.19000000000003</v>
      </c>
      <c r="J449" s="36">
        <v>193.08000000000004</v>
      </c>
      <c r="K449" s="31">
        <v>189.3</v>
      </c>
      <c r="L449" s="31">
        <v>185.6</v>
      </c>
      <c r="M449" s="31">
        <v>12.51915</v>
      </c>
      <c r="N449" s="1"/>
      <c r="O449" s="1"/>
    </row>
    <row r="450" spans="1:15" ht="12.75" customHeight="1">
      <c r="A450" s="33">
        <v>440</v>
      </c>
      <c r="B450" s="53" t="s">
        <v>881</v>
      </c>
      <c r="C450" s="31">
        <v>481.5</v>
      </c>
      <c r="D450" s="36">
        <v>481.34999999999997</v>
      </c>
      <c r="E450" s="36">
        <v>477.79999999999995</v>
      </c>
      <c r="F450" s="36">
        <v>474.09999999999997</v>
      </c>
      <c r="G450" s="36">
        <v>470.54999999999995</v>
      </c>
      <c r="H450" s="36">
        <v>485.04999999999995</v>
      </c>
      <c r="I450" s="36">
        <v>488.6</v>
      </c>
      <c r="J450" s="36">
        <v>492.29999999999995</v>
      </c>
      <c r="K450" s="31">
        <v>484.9</v>
      </c>
      <c r="L450" s="31">
        <v>477.65</v>
      </c>
      <c r="M450" s="31">
        <v>0.80227000000000004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952.8</v>
      </c>
      <c r="D451" s="36">
        <v>952.58333333333337</v>
      </c>
      <c r="E451" s="36">
        <v>935.16666666666674</v>
      </c>
      <c r="F451" s="36">
        <v>917.53333333333342</v>
      </c>
      <c r="G451" s="36">
        <v>900.11666666666679</v>
      </c>
      <c r="H451" s="36">
        <v>970.2166666666667</v>
      </c>
      <c r="I451" s="36">
        <v>987.63333333333344</v>
      </c>
      <c r="J451" s="36">
        <v>1005.2666666666667</v>
      </c>
      <c r="K451" s="31">
        <v>970</v>
      </c>
      <c r="L451" s="31">
        <v>934.95</v>
      </c>
      <c r="M451" s="31">
        <v>5.2384300000000001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1065.7</v>
      </c>
      <c r="D452" s="36">
        <v>1067.0333333333333</v>
      </c>
      <c r="E452" s="36">
        <v>1060.0666666666666</v>
      </c>
      <c r="F452" s="36">
        <v>1054.4333333333334</v>
      </c>
      <c r="G452" s="36">
        <v>1047.4666666666667</v>
      </c>
      <c r="H452" s="36">
        <v>1072.6666666666665</v>
      </c>
      <c r="I452" s="36">
        <v>1079.6333333333332</v>
      </c>
      <c r="J452" s="36">
        <v>1085.2666666666664</v>
      </c>
      <c r="K452" s="31">
        <v>1074</v>
      </c>
      <c r="L452" s="31">
        <v>1061.4000000000001</v>
      </c>
      <c r="M452" s="31">
        <v>6.1763899999999996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1859.5</v>
      </c>
      <c r="D453" s="36">
        <v>1863.1666666666667</v>
      </c>
      <c r="E453" s="36">
        <v>1851.3333333333335</v>
      </c>
      <c r="F453" s="36">
        <v>1843.1666666666667</v>
      </c>
      <c r="G453" s="36">
        <v>1831.3333333333335</v>
      </c>
      <c r="H453" s="36">
        <v>1871.3333333333335</v>
      </c>
      <c r="I453" s="36">
        <v>1883.166666666667</v>
      </c>
      <c r="J453" s="36">
        <v>1891.3333333333335</v>
      </c>
      <c r="K453" s="31">
        <v>1875</v>
      </c>
      <c r="L453" s="31">
        <v>1855</v>
      </c>
      <c r="M453" s="31">
        <v>1.72882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4183.95</v>
      </c>
      <c r="D454" s="36">
        <v>4118.4000000000005</v>
      </c>
      <c r="E454" s="36">
        <v>4036.8500000000013</v>
      </c>
      <c r="F454" s="36">
        <v>3889.7500000000009</v>
      </c>
      <c r="G454" s="36">
        <v>3808.2000000000016</v>
      </c>
      <c r="H454" s="36">
        <v>4265.5000000000009</v>
      </c>
      <c r="I454" s="36">
        <v>4347.05</v>
      </c>
      <c r="J454" s="36">
        <v>4494.1500000000005</v>
      </c>
      <c r="K454" s="31">
        <v>4199.95</v>
      </c>
      <c r="L454" s="31">
        <v>3971.3</v>
      </c>
      <c r="M454" s="31">
        <v>135.09164000000001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1152.25</v>
      </c>
      <c r="D455" s="36">
        <v>1145.4333333333334</v>
      </c>
      <c r="E455" s="36">
        <v>1136.8666666666668</v>
      </c>
      <c r="F455" s="36">
        <v>1121.4833333333333</v>
      </c>
      <c r="G455" s="36">
        <v>1112.9166666666667</v>
      </c>
      <c r="H455" s="36">
        <v>1160.8166666666668</v>
      </c>
      <c r="I455" s="36">
        <v>1169.3833333333334</v>
      </c>
      <c r="J455" s="36">
        <v>1184.7666666666669</v>
      </c>
      <c r="K455" s="31">
        <v>1154</v>
      </c>
      <c r="L455" s="31">
        <v>1130.05</v>
      </c>
      <c r="M455" s="31">
        <v>10.927490000000001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7065.55</v>
      </c>
      <c r="D456" s="36">
        <v>7050.0999999999995</v>
      </c>
      <c r="E456" s="36">
        <v>6965.4999999999991</v>
      </c>
      <c r="F456" s="36">
        <v>6865.45</v>
      </c>
      <c r="G456" s="36">
        <v>6780.8499999999995</v>
      </c>
      <c r="H456" s="36">
        <v>7150.1499999999987</v>
      </c>
      <c r="I456" s="36">
        <v>7234.7499999999991</v>
      </c>
      <c r="J456" s="36">
        <v>7334.7999999999984</v>
      </c>
      <c r="K456" s="31">
        <v>7134.7</v>
      </c>
      <c r="L456" s="31">
        <v>6950.05</v>
      </c>
      <c r="M456" s="31">
        <v>2.7100599999999999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6517.95</v>
      </c>
      <c r="D457" s="36">
        <v>6574.3166666666666</v>
      </c>
      <c r="E457" s="36">
        <v>6347.333333333333</v>
      </c>
      <c r="F457" s="36">
        <v>6176.7166666666662</v>
      </c>
      <c r="G457" s="36">
        <v>5949.7333333333327</v>
      </c>
      <c r="H457" s="36">
        <v>6744.9333333333334</v>
      </c>
      <c r="I457" s="36">
        <v>6971.916666666667</v>
      </c>
      <c r="J457" s="36">
        <v>7142.5333333333338</v>
      </c>
      <c r="K457" s="31">
        <v>6801.3</v>
      </c>
      <c r="L457" s="31">
        <v>6403.7</v>
      </c>
      <c r="M457" s="31">
        <v>0.60611999999999999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693.95</v>
      </c>
      <c r="D458" s="36">
        <v>693.33333333333337</v>
      </c>
      <c r="E458" s="36">
        <v>689.66666666666674</v>
      </c>
      <c r="F458" s="36">
        <v>685.38333333333333</v>
      </c>
      <c r="G458" s="36">
        <v>681.7166666666667</v>
      </c>
      <c r="H458" s="36">
        <v>697.61666666666679</v>
      </c>
      <c r="I458" s="36">
        <v>701.28333333333353</v>
      </c>
      <c r="J458" s="36">
        <v>705.56666666666683</v>
      </c>
      <c r="K458" s="31">
        <v>697</v>
      </c>
      <c r="L458" s="31">
        <v>689.05</v>
      </c>
      <c r="M458" s="31">
        <v>9.7206799999999998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1016.75</v>
      </c>
      <c r="D459" s="36">
        <v>1019.2166666666667</v>
      </c>
      <c r="E459" s="36">
        <v>1012.5333333333333</v>
      </c>
      <c r="F459" s="36">
        <v>1008.3166666666666</v>
      </c>
      <c r="G459" s="36">
        <v>1001.6333333333332</v>
      </c>
      <c r="H459" s="36">
        <v>1023.4333333333334</v>
      </c>
      <c r="I459" s="36">
        <v>1030.1166666666668</v>
      </c>
      <c r="J459" s="36">
        <v>1034.3333333333335</v>
      </c>
      <c r="K459" s="31">
        <v>1025.9000000000001</v>
      </c>
      <c r="L459" s="31">
        <v>1015</v>
      </c>
      <c r="M459" s="31">
        <v>73.396439999999998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434.05</v>
      </c>
      <c r="D460" s="36">
        <v>436.18333333333339</v>
      </c>
      <c r="E460" s="36">
        <v>430.21666666666681</v>
      </c>
      <c r="F460" s="36">
        <v>426.38333333333344</v>
      </c>
      <c r="G460" s="36">
        <v>420.41666666666686</v>
      </c>
      <c r="H460" s="36">
        <v>440.01666666666677</v>
      </c>
      <c r="I460" s="36">
        <v>445.98333333333335</v>
      </c>
      <c r="J460" s="36">
        <v>449.81666666666672</v>
      </c>
      <c r="K460" s="31">
        <v>442.15</v>
      </c>
      <c r="L460" s="31">
        <v>432.35</v>
      </c>
      <c r="M460" s="31">
        <v>68.262889999999999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168.69</v>
      </c>
      <c r="D461" s="36">
        <v>169.03</v>
      </c>
      <c r="E461" s="36">
        <v>167.67000000000002</v>
      </c>
      <c r="F461" s="36">
        <v>166.65</v>
      </c>
      <c r="G461" s="36">
        <v>165.29000000000002</v>
      </c>
      <c r="H461" s="36">
        <v>170.05</v>
      </c>
      <c r="I461" s="36">
        <v>171.40999999999997</v>
      </c>
      <c r="J461" s="36">
        <v>172.43</v>
      </c>
      <c r="K461" s="31">
        <v>170.39</v>
      </c>
      <c r="L461" s="31">
        <v>168.01</v>
      </c>
      <c r="M461" s="31">
        <v>333.11401999999998</v>
      </c>
      <c r="N461" s="1"/>
      <c r="O461" s="1"/>
    </row>
    <row r="462" spans="1:15" ht="12.75" customHeight="1">
      <c r="A462" s="33">
        <v>452</v>
      </c>
      <c r="B462" s="53" t="s">
        <v>882</v>
      </c>
      <c r="C462" s="31">
        <v>1033.4000000000001</v>
      </c>
      <c r="D462" s="36">
        <v>1030.4666666666667</v>
      </c>
      <c r="E462" s="36">
        <v>1017.9333333333334</v>
      </c>
      <c r="F462" s="36">
        <v>1002.4666666666667</v>
      </c>
      <c r="G462" s="36">
        <v>989.93333333333339</v>
      </c>
      <c r="H462" s="36">
        <v>1045.9333333333334</v>
      </c>
      <c r="I462" s="36">
        <v>1058.4666666666667</v>
      </c>
      <c r="J462" s="36">
        <v>1073.9333333333334</v>
      </c>
      <c r="K462" s="31">
        <v>1043</v>
      </c>
      <c r="L462" s="31">
        <v>1015</v>
      </c>
      <c r="M462" s="31">
        <v>28.784649999999999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76.69</v>
      </c>
      <c r="D463" s="36">
        <v>76.713333333333324</v>
      </c>
      <c r="E463" s="36">
        <v>74.526666666666642</v>
      </c>
      <c r="F463" s="36">
        <v>72.363333333333316</v>
      </c>
      <c r="G463" s="36">
        <v>70.176666666666634</v>
      </c>
      <c r="H463" s="36">
        <v>78.876666666666651</v>
      </c>
      <c r="I463" s="36">
        <v>81.063333333333347</v>
      </c>
      <c r="J463" s="36">
        <v>83.226666666666659</v>
      </c>
      <c r="K463" s="31">
        <v>78.900000000000006</v>
      </c>
      <c r="L463" s="31">
        <v>74.55</v>
      </c>
      <c r="M463" s="31">
        <v>94.10042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1505.05</v>
      </c>
      <c r="D464" s="36">
        <v>1492.6333333333332</v>
      </c>
      <c r="E464" s="36">
        <v>1473.4666666666665</v>
      </c>
      <c r="F464" s="36">
        <v>1441.8833333333332</v>
      </c>
      <c r="G464" s="36">
        <v>1422.7166666666665</v>
      </c>
      <c r="H464" s="36">
        <v>1524.2166666666665</v>
      </c>
      <c r="I464" s="36">
        <v>1543.3833333333334</v>
      </c>
      <c r="J464" s="36">
        <v>1574.9666666666665</v>
      </c>
      <c r="K464" s="31">
        <v>1511.8</v>
      </c>
      <c r="L464" s="31">
        <v>1461.05</v>
      </c>
      <c r="M464" s="31">
        <v>43.721559999999997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1412.4</v>
      </c>
      <c r="D465" s="36">
        <v>1407.55</v>
      </c>
      <c r="E465" s="36">
        <v>1375.1</v>
      </c>
      <c r="F465" s="36">
        <v>1337.8</v>
      </c>
      <c r="G465" s="36">
        <v>1305.3499999999999</v>
      </c>
      <c r="H465" s="36">
        <v>1444.85</v>
      </c>
      <c r="I465" s="36">
        <v>1477.3000000000002</v>
      </c>
      <c r="J465" s="36">
        <v>1514.6</v>
      </c>
      <c r="K465" s="31">
        <v>1440</v>
      </c>
      <c r="L465" s="31">
        <v>1370.25</v>
      </c>
      <c r="M465" s="31">
        <v>6.8609999999999998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288.04000000000002</v>
      </c>
      <c r="D466" s="36">
        <v>287.96333333333337</v>
      </c>
      <c r="E466" s="36">
        <v>284.07666666666671</v>
      </c>
      <c r="F466" s="36">
        <v>280.11333333333334</v>
      </c>
      <c r="G466" s="36">
        <v>276.22666666666669</v>
      </c>
      <c r="H466" s="36">
        <v>291.92666666666673</v>
      </c>
      <c r="I466" s="36">
        <v>295.81333333333339</v>
      </c>
      <c r="J466" s="36">
        <v>299.77666666666676</v>
      </c>
      <c r="K466" s="31">
        <v>291.85000000000002</v>
      </c>
      <c r="L466" s="31">
        <v>284</v>
      </c>
      <c r="M466" s="31">
        <v>36.430500000000002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793.9</v>
      </c>
      <c r="D467" s="36">
        <v>795.91666666666663</v>
      </c>
      <c r="E467" s="36">
        <v>782.83333333333326</v>
      </c>
      <c r="F467" s="36">
        <v>771.76666666666665</v>
      </c>
      <c r="G467" s="36">
        <v>758.68333333333328</v>
      </c>
      <c r="H467" s="36">
        <v>806.98333333333323</v>
      </c>
      <c r="I467" s="36">
        <v>820.06666666666649</v>
      </c>
      <c r="J467" s="36">
        <v>831.13333333333321</v>
      </c>
      <c r="K467" s="31">
        <v>809</v>
      </c>
      <c r="L467" s="31">
        <v>784.85</v>
      </c>
      <c r="M467" s="31">
        <v>12.016120000000001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5252.25</v>
      </c>
      <c r="D468" s="36">
        <v>5261.8166666666666</v>
      </c>
      <c r="E468" s="36">
        <v>5193.6333333333332</v>
      </c>
      <c r="F468" s="36">
        <v>5135.0166666666664</v>
      </c>
      <c r="G468" s="36">
        <v>5066.833333333333</v>
      </c>
      <c r="H468" s="36">
        <v>5320.4333333333334</v>
      </c>
      <c r="I468" s="36">
        <v>5388.6166666666659</v>
      </c>
      <c r="J468" s="36">
        <v>5447.2333333333336</v>
      </c>
      <c r="K468" s="31">
        <v>5330</v>
      </c>
      <c r="L468" s="31">
        <v>5203.2</v>
      </c>
      <c r="M468" s="31">
        <v>0.55466000000000004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4054.9</v>
      </c>
      <c r="D469" s="36">
        <v>4096.5999999999995</v>
      </c>
      <c r="E469" s="36">
        <v>3993.2999999999993</v>
      </c>
      <c r="F469" s="36">
        <v>3931.7</v>
      </c>
      <c r="G469" s="36">
        <v>3828.3999999999996</v>
      </c>
      <c r="H469" s="36">
        <v>4158.1999999999989</v>
      </c>
      <c r="I469" s="36">
        <v>4261.5</v>
      </c>
      <c r="J469" s="36">
        <v>4323.0999999999985</v>
      </c>
      <c r="K469" s="31">
        <v>4199.8999999999996</v>
      </c>
      <c r="L469" s="31">
        <v>4035</v>
      </c>
      <c r="M469" s="31">
        <v>0.74756</v>
      </c>
      <c r="N469" s="1"/>
      <c r="O469" s="1"/>
    </row>
    <row r="470" spans="1:15" ht="12.75" customHeight="1">
      <c r="A470" s="33">
        <v>460</v>
      </c>
      <c r="B470" s="53" t="s">
        <v>883</v>
      </c>
      <c r="C470" s="31">
        <v>1688.4</v>
      </c>
      <c r="D470" s="36">
        <v>1695.7333333333336</v>
      </c>
      <c r="E470" s="36">
        <v>1668.7666666666671</v>
      </c>
      <c r="F470" s="36">
        <v>1649.1333333333334</v>
      </c>
      <c r="G470" s="36">
        <v>1622.166666666667</v>
      </c>
      <c r="H470" s="36">
        <v>1715.3666666666672</v>
      </c>
      <c r="I470" s="36">
        <v>1742.3333333333335</v>
      </c>
      <c r="J470" s="36">
        <v>1761.9666666666674</v>
      </c>
      <c r="K470" s="31">
        <v>1722.7</v>
      </c>
      <c r="L470" s="31">
        <v>1676.1</v>
      </c>
      <c r="M470" s="31">
        <v>12.548360000000001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3229.85</v>
      </c>
      <c r="D471" s="36">
        <v>3239.6333333333337</v>
      </c>
      <c r="E471" s="36">
        <v>3210.2666666666673</v>
      </c>
      <c r="F471" s="36">
        <v>3190.6833333333338</v>
      </c>
      <c r="G471" s="36">
        <v>3161.3166666666675</v>
      </c>
      <c r="H471" s="36">
        <v>3259.2166666666672</v>
      </c>
      <c r="I471" s="36">
        <v>3288.583333333333</v>
      </c>
      <c r="J471" s="36">
        <v>3308.166666666667</v>
      </c>
      <c r="K471" s="31">
        <v>3269</v>
      </c>
      <c r="L471" s="31">
        <v>3220.05</v>
      </c>
      <c r="M471" s="31">
        <v>14.96692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2948.45</v>
      </c>
      <c r="D472" s="36">
        <v>2953.8333333333335</v>
      </c>
      <c r="E472" s="36">
        <v>2923.666666666667</v>
      </c>
      <c r="F472" s="36">
        <v>2898.8833333333337</v>
      </c>
      <c r="G472" s="36">
        <v>2868.7166666666672</v>
      </c>
      <c r="H472" s="36">
        <v>2978.6166666666668</v>
      </c>
      <c r="I472" s="36">
        <v>3008.7833333333338</v>
      </c>
      <c r="J472" s="36">
        <v>3033.5666666666666</v>
      </c>
      <c r="K472" s="31">
        <v>2984</v>
      </c>
      <c r="L472" s="31">
        <v>2929.05</v>
      </c>
      <c r="M472" s="31">
        <v>1.2495700000000001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1510.05</v>
      </c>
      <c r="D473" s="36">
        <v>1515.0666666666668</v>
      </c>
      <c r="E473" s="36">
        <v>1495.1333333333337</v>
      </c>
      <c r="F473" s="36">
        <v>1480.2166666666669</v>
      </c>
      <c r="G473" s="36">
        <v>1460.2833333333338</v>
      </c>
      <c r="H473" s="36">
        <v>1529.9833333333336</v>
      </c>
      <c r="I473" s="36">
        <v>1549.9166666666665</v>
      </c>
      <c r="J473" s="36">
        <v>1564.8333333333335</v>
      </c>
      <c r="K473" s="31">
        <v>1535</v>
      </c>
      <c r="L473" s="31">
        <v>1500.15</v>
      </c>
      <c r="M473" s="31">
        <v>1.40951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5651.25</v>
      </c>
      <c r="D474" s="36">
        <v>5652.7833333333328</v>
      </c>
      <c r="E474" s="36">
        <v>5609.5666666666657</v>
      </c>
      <c r="F474" s="36">
        <v>5567.8833333333332</v>
      </c>
      <c r="G474" s="36">
        <v>5524.6666666666661</v>
      </c>
      <c r="H474" s="36">
        <v>5694.4666666666653</v>
      </c>
      <c r="I474" s="36">
        <v>5737.6833333333325</v>
      </c>
      <c r="J474" s="36">
        <v>5779.366666666665</v>
      </c>
      <c r="K474" s="31">
        <v>5696</v>
      </c>
      <c r="L474" s="31">
        <v>5611.1</v>
      </c>
      <c r="M474" s="31">
        <v>4.7668200000000001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37.71</v>
      </c>
      <c r="D475" s="36">
        <v>37.800000000000004</v>
      </c>
      <c r="E475" s="36">
        <v>37.560000000000009</v>
      </c>
      <c r="F475" s="36">
        <v>37.410000000000004</v>
      </c>
      <c r="G475" s="36">
        <v>37.170000000000009</v>
      </c>
      <c r="H475" s="36">
        <v>37.95000000000001</v>
      </c>
      <c r="I475" s="36">
        <v>38.190000000000005</v>
      </c>
      <c r="J475" s="36">
        <v>38.340000000000011</v>
      </c>
      <c r="K475" s="31">
        <v>38.04</v>
      </c>
      <c r="L475" s="31">
        <v>37.65</v>
      </c>
      <c r="M475" s="31">
        <v>48.973739999999999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426.1</v>
      </c>
      <c r="D476" s="36">
        <v>425.38333333333338</v>
      </c>
      <c r="E476" s="36">
        <v>417.11666666666679</v>
      </c>
      <c r="F476" s="36">
        <v>408.13333333333338</v>
      </c>
      <c r="G476" s="36">
        <v>399.86666666666679</v>
      </c>
      <c r="H476" s="36">
        <v>434.36666666666679</v>
      </c>
      <c r="I476" s="36">
        <v>442.63333333333333</v>
      </c>
      <c r="J476" s="36">
        <v>451.61666666666679</v>
      </c>
      <c r="K476" s="31">
        <v>433.65</v>
      </c>
      <c r="L476" s="31">
        <v>416.4</v>
      </c>
      <c r="M476" s="31">
        <v>22.538430000000002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630.75</v>
      </c>
      <c r="D477" s="36">
        <v>633.58333333333337</v>
      </c>
      <c r="E477" s="36">
        <v>622.16666666666674</v>
      </c>
      <c r="F477" s="36">
        <v>613.58333333333337</v>
      </c>
      <c r="G477" s="36">
        <v>602.16666666666674</v>
      </c>
      <c r="H477" s="36">
        <v>642.16666666666674</v>
      </c>
      <c r="I477" s="36">
        <v>653.58333333333348</v>
      </c>
      <c r="J477" s="31">
        <v>662.16666666666674</v>
      </c>
      <c r="K477" s="31">
        <v>645</v>
      </c>
      <c r="L477" s="31">
        <v>625</v>
      </c>
      <c r="M477" s="53">
        <v>2.7506200000000001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4153.7</v>
      </c>
      <c r="D478" s="36">
        <v>4177.0166666666664</v>
      </c>
      <c r="E478" s="36">
        <v>4086.6833333333325</v>
      </c>
      <c r="F478" s="36">
        <v>4019.6666666666661</v>
      </c>
      <c r="G478" s="36">
        <v>3929.3333333333321</v>
      </c>
      <c r="H478" s="36">
        <v>4244.0333333333328</v>
      </c>
      <c r="I478" s="36">
        <v>4334.3666666666668</v>
      </c>
      <c r="J478" s="31">
        <v>4401.3833333333332</v>
      </c>
      <c r="K478" s="31">
        <v>4267.3500000000004</v>
      </c>
      <c r="L478" s="31">
        <v>4110</v>
      </c>
      <c r="M478" s="53">
        <v>2.9848499999999998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54.38</v>
      </c>
      <c r="D479" s="36">
        <v>54.636666666666677</v>
      </c>
      <c r="E479" s="36">
        <v>53.943333333333356</v>
      </c>
      <c r="F479" s="36">
        <v>53.506666666666682</v>
      </c>
      <c r="G479" s="36">
        <v>52.813333333333361</v>
      </c>
      <c r="H479" s="36">
        <v>55.073333333333352</v>
      </c>
      <c r="I479" s="36">
        <v>55.766666666666666</v>
      </c>
      <c r="J479" s="36">
        <v>56.203333333333347</v>
      </c>
      <c r="K479" s="31">
        <v>55.33</v>
      </c>
      <c r="L479" s="31">
        <v>54.2</v>
      </c>
      <c r="M479" s="31">
        <v>62.545470000000002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1022</v>
      </c>
      <c r="D480" s="36">
        <v>1035</v>
      </c>
      <c r="E480" s="36">
        <v>997</v>
      </c>
      <c r="F480" s="36">
        <v>972</v>
      </c>
      <c r="G480" s="36">
        <v>934</v>
      </c>
      <c r="H480" s="36">
        <v>1060</v>
      </c>
      <c r="I480" s="36">
        <v>1098</v>
      </c>
      <c r="J480" s="31">
        <v>1123</v>
      </c>
      <c r="K480" s="31">
        <v>1073</v>
      </c>
      <c r="L480" s="31">
        <v>1010</v>
      </c>
      <c r="M480" s="53">
        <v>16.609960000000001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563.65</v>
      </c>
      <c r="D481" s="36">
        <v>564.23333333333323</v>
      </c>
      <c r="E481" s="36">
        <v>557.51666666666642</v>
      </c>
      <c r="F481" s="36">
        <v>551.38333333333321</v>
      </c>
      <c r="G481" s="36">
        <v>544.6666666666664</v>
      </c>
      <c r="H481" s="36">
        <v>570.36666666666645</v>
      </c>
      <c r="I481" s="36">
        <v>577.08333333333337</v>
      </c>
      <c r="J481" s="36">
        <v>583.21666666666647</v>
      </c>
      <c r="K481" s="31">
        <v>570.95000000000005</v>
      </c>
      <c r="L481" s="31">
        <v>558.1</v>
      </c>
      <c r="M481" s="31">
        <v>37.415320000000001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1056.8</v>
      </c>
      <c r="D482" s="36">
        <v>1056.7833333333333</v>
      </c>
      <c r="E482" s="36">
        <v>1045.1166666666666</v>
      </c>
      <c r="F482" s="36">
        <v>1033.4333333333332</v>
      </c>
      <c r="G482" s="36">
        <v>1021.7666666666664</v>
      </c>
      <c r="H482" s="36">
        <v>1068.4666666666667</v>
      </c>
      <c r="I482" s="36">
        <v>1080.1333333333337</v>
      </c>
      <c r="J482" s="36">
        <v>1091.8166666666668</v>
      </c>
      <c r="K482" s="31">
        <v>1068.45</v>
      </c>
      <c r="L482" s="31">
        <v>1045.0999999999999</v>
      </c>
      <c r="M482" s="31">
        <v>2.3634200000000001</v>
      </c>
      <c r="N482" s="1"/>
      <c r="O482" s="1"/>
    </row>
    <row r="483" spans="1:15" ht="12.75" customHeight="1">
      <c r="A483" s="33">
        <v>473</v>
      </c>
      <c r="B483" s="31" t="s">
        <v>836</v>
      </c>
      <c r="C483" s="31">
        <v>44.43</v>
      </c>
      <c r="D483" s="36">
        <v>44.556666666666665</v>
      </c>
      <c r="E483" s="36">
        <v>44.223333333333329</v>
      </c>
      <c r="F483" s="36">
        <v>44.016666666666666</v>
      </c>
      <c r="G483" s="36">
        <v>43.68333333333333</v>
      </c>
      <c r="H483" s="36">
        <v>44.763333333333328</v>
      </c>
      <c r="I483" s="36">
        <v>45.096666666666657</v>
      </c>
      <c r="J483" s="36">
        <v>45.303333333333327</v>
      </c>
      <c r="K483" s="31">
        <v>44.89</v>
      </c>
      <c r="L483" s="31">
        <v>44.35</v>
      </c>
      <c r="M483" s="31">
        <v>133.97936999999999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11602.3</v>
      </c>
      <c r="D484" s="36">
        <v>11584.116666666667</v>
      </c>
      <c r="E484" s="36">
        <v>11488.233333333334</v>
      </c>
      <c r="F484" s="36">
        <v>11374.166666666666</v>
      </c>
      <c r="G484" s="36">
        <v>11278.283333333333</v>
      </c>
      <c r="H484" s="36">
        <v>11698.183333333334</v>
      </c>
      <c r="I484" s="36">
        <v>11794.066666666669</v>
      </c>
      <c r="J484" s="36">
        <v>11908.133333333335</v>
      </c>
      <c r="K484" s="31">
        <v>11680</v>
      </c>
      <c r="L484" s="31">
        <v>11470.05</v>
      </c>
      <c r="M484" s="31">
        <v>3.6627399999999999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136.11000000000001</v>
      </c>
      <c r="D485" s="36">
        <v>136.98666666666668</v>
      </c>
      <c r="E485" s="36">
        <v>134.92333333333335</v>
      </c>
      <c r="F485" s="36">
        <v>133.73666666666668</v>
      </c>
      <c r="G485" s="36">
        <v>131.67333333333335</v>
      </c>
      <c r="H485" s="36">
        <v>138.17333333333335</v>
      </c>
      <c r="I485" s="36">
        <v>140.23666666666668</v>
      </c>
      <c r="J485" s="36">
        <v>141.42333333333335</v>
      </c>
      <c r="K485" s="31">
        <v>139.05000000000001</v>
      </c>
      <c r="L485" s="31">
        <v>135.80000000000001</v>
      </c>
      <c r="M485" s="31">
        <v>95.430980000000005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2065.1</v>
      </c>
      <c r="D486" s="36">
        <v>2070.2333333333331</v>
      </c>
      <c r="E486" s="36">
        <v>2052.9166666666661</v>
      </c>
      <c r="F486" s="36">
        <v>2040.7333333333331</v>
      </c>
      <c r="G486" s="36">
        <v>2023.4166666666661</v>
      </c>
      <c r="H486" s="36">
        <v>2082.4166666666661</v>
      </c>
      <c r="I486" s="36">
        <v>2099.7333333333327</v>
      </c>
      <c r="J486" s="36">
        <v>2111.9166666666661</v>
      </c>
      <c r="K486" s="31">
        <v>2087.5500000000002</v>
      </c>
      <c r="L486" s="31">
        <v>2058.0500000000002</v>
      </c>
      <c r="M486" s="31">
        <v>0.72202999999999995</v>
      </c>
      <c r="N486" s="1"/>
      <c r="O486" s="1"/>
    </row>
    <row r="487" spans="1:15" ht="12.75" customHeight="1">
      <c r="A487" s="33">
        <v>477</v>
      </c>
      <c r="B487" s="53" t="s">
        <v>891</v>
      </c>
      <c r="C487" s="31">
        <v>1289.6500000000001</v>
      </c>
      <c r="D487" s="36">
        <v>1285.1833333333334</v>
      </c>
      <c r="E487" s="36">
        <v>1277.6666666666667</v>
      </c>
      <c r="F487" s="36">
        <v>1265.6833333333334</v>
      </c>
      <c r="G487" s="36">
        <v>1258.1666666666667</v>
      </c>
      <c r="H487" s="36">
        <v>1297.1666666666667</v>
      </c>
      <c r="I487" s="36">
        <v>1304.6833333333332</v>
      </c>
      <c r="J487" s="36">
        <v>1316.6666666666667</v>
      </c>
      <c r="K487" s="31">
        <v>1292.7</v>
      </c>
      <c r="L487" s="31">
        <v>1273.2</v>
      </c>
      <c r="M487" s="31">
        <v>7.0381900000000002</v>
      </c>
      <c r="N487" s="1"/>
      <c r="O487" s="1"/>
    </row>
    <row r="488" spans="1:15" ht="12.75" customHeight="1">
      <c r="A488" s="33">
        <v>478</v>
      </c>
      <c r="B488" s="53" t="s">
        <v>837</v>
      </c>
      <c r="C488" s="36">
        <v>383.3</v>
      </c>
      <c r="D488" s="36">
        <v>385.95</v>
      </c>
      <c r="E488" s="36">
        <v>377.9</v>
      </c>
      <c r="F488" s="36">
        <v>372.5</v>
      </c>
      <c r="G488" s="36">
        <v>364.45</v>
      </c>
      <c r="H488" s="36">
        <v>391.34999999999997</v>
      </c>
      <c r="I488" s="36">
        <v>399.40000000000003</v>
      </c>
      <c r="J488" s="36">
        <v>404.79999999999995</v>
      </c>
      <c r="K488" s="31">
        <v>394</v>
      </c>
      <c r="L488" s="31">
        <v>380.55</v>
      </c>
      <c r="M488" s="31">
        <v>7.8524900000000004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466.45</v>
      </c>
      <c r="D489" s="36">
        <v>468.48333333333335</v>
      </c>
      <c r="E489" s="36">
        <v>459.16666666666669</v>
      </c>
      <c r="F489" s="36">
        <v>451.88333333333333</v>
      </c>
      <c r="G489" s="36">
        <v>442.56666666666666</v>
      </c>
      <c r="H489" s="36">
        <v>475.76666666666671</v>
      </c>
      <c r="I489" s="36">
        <v>485.08333333333331</v>
      </c>
      <c r="J489" s="36">
        <v>492.36666666666673</v>
      </c>
      <c r="K489" s="31">
        <v>477.8</v>
      </c>
      <c r="L489" s="31">
        <v>461.2</v>
      </c>
      <c r="M489" s="31">
        <v>5.2668299999999997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465.9</v>
      </c>
      <c r="D490" s="36">
        <v>465.95</v>
      </c>
      <c r="E490" s="36">
        <v>457.9</v>
      </c>
      <c r="F490" s="36">
        <v>449.9</v>
      </c>
      <c r="G490" s="36">
        <v>441.84999999999997</v>
      </c>
      <c r="H490" s="36">
        <v>473.95</v>
      </c>
      <c r="I490" s="36">
        <v>482.00000000000006</v>
      </c>
      <c r="J490" s="36">
        <v>490</v>
      </c>
      <c r="K490" s="31">
        <v>474</v>
      </c>
      <c r="L490" s="31">
        <v>457.95</v>
      </c>
      <c r="M490" s="31">
        <v>5.8760899999999996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328.85</v>
      </c>
      <c r="D491" s="36">
        <v>328.61666666666667</v>
      </c>
      <c r="E491" s="36">
        <v>325.23333333333335</v>
      </c>
      <c r="F491" s="36">
        <v>321.61666666666667</v>
      </c>
      <c r="G491" s="36">
        <v>318.23333333333335</v>
      </c>
      <c r="H491" s="36">
        <v>332.23333333333335</v>
      </c>
      <c r="I491" s="36">
        <v>335.61666666666667</v>
      </c>
      <c r="J491" s="36">
        <v>339.23333333333335</v>
      </c>
      <c r="K491" s="31">
        <v>332</v>
      </c>
      <c r="L491" s="31">
        <v>325</v>
      </c>
      <c r="M491" s="31">
        <v>3.7871899999999998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522.20000000000005</v>
      </c>
      <c r="D492" s="36">
        <v>524.1</v>
      </c>
      <c r="E492" s="36">
        <v>513.25</v>
      </c>
      <c r="F492" s="36">
        <v>504.29999999999995</v>
      </c>
      <c r="G492" s="36">
        <v>493.44999999999993</v>
      </c>
      <c r="H492" s="36">
        <v>533.05000000000007</v>
      </c>
      <c r="I492" s="36">
        <v>543.9000000000002</v>
      </c>
      <c r="J492" s="36">
        <v>552.85000000000014</v>
      </c>
      <c r="K492" s="31">
        <v>534.95000000000005</v>
      </c>
      <c r="L492" s="31">
        <v>515.15</v>
      </c>
      <c r="M492" s="31">
        <v>2.5832799999999998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656.95</v>
      </c>
      <c r="D493" s="36">
        <v>658.78333333333342</v>
      </c>
      <c r="E493" s="36">
        <v>647.96666666666681</v>
      </c>
      <c r="F493" s="36">
        <v>638.98333333333335</v>
      </c>
      <c r="G493" s="36">
        <v>628.16666666666674</v>
      </c>
      <c r="H493" s="36">
        <v>667.76666666666688</v>
      </c>
      <c r="I493" s="36">
        <v>678.58333333333348</v>
      </c>
      <c r="J493" s="36">
        <v>687.56666666666695</v>
      </c>
      <c r="K493" s="31">
        <v>669.6</v>
      </c>
      <c r="L493" s="31">
        <v>649.79999999999995</v>
      </c>
      <c r="M493" s="31">
        <v>1.2795399999999999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1584.5</v>
      </c>
      <c r="D494" s="36">
        <v>1583.6666666666667</v>
      </c>
      <c r="E494" s="36">
        <v>1565.9833333333336</v>
      </c>
      <c r="F494" s="36">
        <v>1547.4666666666669</v>
      </c>
      <c r="G494" s="36">
        <v>1529.7833333333338</v>
      </c>
      <c r="H494" s="36">
        <v>1602.1833333333334</v>
      </c>
      <c r="I494" s="36">
        <v>1619.8666666666663</v>
      </c>
      <c r="J494" s="36">
        <v>1638.3833333333332</v>
      </c>
      <c r="K494" s="31">
        <v>1601.35</v>
      </c>
      <c r="L494" s="31">
        <v>1565.15</v>
      </c>
      <c r="M494" s="31">
        <v>14.45909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1026.0999999999999</v>
      </c>
      <c r="D495" s="36">
        <v>1032.4999999999998</v>
      </c>
      <c r="E495" s="36">
        <v>1009.6999999999996</v>
      </c>
      <c r="F495" s="36">
        <v>993.29999999999984</v>
      </c>
      <c r="G495" s="36">
        <v>970.49999999999966</v>
      </c>
      <c r="H495" s="36">
        <v>1048.8999999999996</v>
      </c>
      <c r="I495" s="36">
        <v>1071.6999999999998</v>
      </c>
      <c r="J495" s="36">
        <v>1088.0999999999995</v>
      </c>
      <c r="K495" s="31">
        <v>1055.3</v>
      </c>
      <c r="L495" s="31">
        <v>1016.1</v>
      </c>
      <c r="M495" s="31">
        <v>1.6162799999999999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449.7</v>
      </c>
      <c r="D496" s="36">
        <v>449.73333333333329</v>
      </c>
      <c r="E496" s="36">
        <v>445.06666666666661</v>
      </c>
      <c r="F496" s="36">
        <v>440.43333333333334</v>
      </c>
      <c r="G496" s="36">
        <v>435.76666666666665</v>
      </c>
      <c r="H496" s="36">
        <v>454.36666666666656</v>
      </c>
      <c r="I496" s="36">
        <v>459.03333333333319</v>
      </c>
      <c r="J496" s="36">
        <v>463.66666666666652</v>
      </c>
      <c r="K496" s="31">
        <v>454.4</v>
      </c>
      <c r="L496" s="31">
        <v>445.1</v>
      </c>
      <c r="M496" s="31">
        <v>110.38603000000001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784.1</v>
      </c>
      <c r="D497" s="36">
        <v>797.0333333333333</v>
      </c>
      <c r="E497" s="36">
        <v>768.06666666666661</v>
      </c>
      <c r="F497" s="36">
        <v>752.0333333333333</v>
      </c>
      <c r="G497" s="36">
        <v>723.06666666666661</v>
      </c>
      <c r="H497" s="36">
        <v>813.06666666666661</v>
      </c>
      <c r="I497" s="36">
        <v>842.0333333333333</v>
      </c>
      <c r="J497" s="36">
        <v>858.06666666666661</v>
      </c>
      <c r="K497" s="31">
        <v>826</v>
      </c>
      <c r="L497" s="31">
        <v>781</v>
      </c>
      <c r="M497" s="31">
        <v>2.0694300000000001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16.09</v>
      </c>
      <c r="D498" s="36">
        <v>16.306666666666668</v>
      </c>
      <c r="E498" s="36">
        <v>15.783333333333339</v>
      </c>
      <c r="F498" s="36">
        <v>15.47666666666667</v>
      </c>
      <c r="G498" s="36">
        <v>14.95333333333334</v>
      </c>
      <c r="H498" s="36">
        <v>16.613333333333337</v>
      </c>
      <c r="I498" s="36">
        <v>17.13666666666667</v>
      </c>
      <c r="J498" s="36">
        <v>17.443333333333335</v>
      </c>
      <c r="K498" s="31">
        <v>16.829999999999998</v>
      </c>
      <c r="L498" s="31">
        <v>16</v>
      </c>
      <c r="M498" s="31">
        <v>6307.4312600000003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1520</v>
      </c>
      <c r="D499" s="36">
        <v>1517.2166666666665</v>
      </c>
      <c r="E499" s="36">
        <v>1505.9333333333329</v>
      </c>
      <c r="F499" s="36">
        <v>1491.8666666666666</v>
      </c>
      <c r="G499" s="36">
        <v>1480.583333333333</v>
      </c>
      <c r="H499" s="36">
        <v>1531.2833333333328</v>
      </c>
      <c r="I499" s="36">
        <v>1542.5666666666662</v>
      </c>
      <c r="J499" s="31">
        <v>1556.6333333333328</v>
      </c>
      <c r="K499" s="31">
        <v>1528.5</v>
      </c>
      <c r="L499" s="31">
        <v>1503.15</v>
      </c>
      <c r="M499" s="53">
        <v>14.01984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658.45</v>
      </c>
      <c r="D500" s="36">
        <v>660.88333333333333</v>
      </c>
      <c r="E500" s="36">
        <v>651.76666666666665</v>
      </c>
      <c r="F500" s="36">
        <v>645.08333333333337</v>
      </c>
      <c r="G500" s="36">
        <v>635.9666666666667</v>
      </c>
      <c r="H500" s="36">
        <v>667.56666666666661</v>
      </c>
      <c r="I500" s="36">
        <v>676.68333333333317</v>
      </c>
      <c r="J500" s="31">
        <v>683.36666666666656</v>
      </c>
      <c r="K500" s="31">
        <v>670</v>
      </c>
      <c r="L500" s="31">
        <v>654.20000000000005</v>
      </c>
      <c r="M500" s="53">
        <v>7.3656800000000002</v>
      </c>
      <c r="N500" s="1"/>
      <c r="O500" s="1"/>
    </row>
    <row r="501" spans="1:15" ht="12.75" customHeight="1">
      <c r="A501" s="33">
        <v>491</v>
      </c>
      <c r="B501" s="53" t="s">
        <v>838</v>
      </c>
      <c r="C501" s="53">
        <v>170.27</v>
      </c>
      <c r="D501" s="36">
        <v>172.82000000000002</v>
      </c>
      <c r="E501" s="36">
        <v>166.85000000000005</v>
      </c>
      <c r="F501" s="36">
        <v>163.43000000000004</v>
      </c>
      <c r="G501" s="36">
        <v>157.46000000000006</v>
      </c>
      <c r="H501" s="36">
        <v>176.24000000000004</v>
      </c>
      <c r="I501" s="36">
        <v>182.21</v>
      </c>
      <c r="J501" s="36">
        <v>185.63000000000002</v>
      </c>
      <c r="K501" s="31">
        <v>178.79</v>
      </c>
      <c r="L501" s="31">
        <v>169.4</v>
      </c>
      <c r="M501" s="31">
        <v>75.524190000000004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853.8</v>
      </c>
      <c r="D502" s="36">
        <v>858.23333333333323</v>
      </c>
      <c r="E502" s="36">
        <v>839.61666666666645</v>
      </c>
      <c r="F502" s="36">
        <v>825.43333333333317</v>
      </c>
      <c r="G502" s="36">
        <v>806.81666666666638</v>
      </c>
      <c r="H502" s="36">
        <v>872.41666666666652</v>
      </c>
      <c r="I502" s="36">
        <v>891.0333333333333</v>
      </c>
      <c r="J502" s="36">
        <v>905.21666666666658</v>
      </c>
      <c r="K502" s="31">
        <v>876.85</v>
      </c>
      <c r="L502" s="31">
        <v>844.05</v>
      </c>
      <c r="M502" s="31">
        <v>0.94477999999999995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1987.15</v>
      </c>
      <c r="D503" s="36">
        <v>1993.2</v>
      </c>
      <c r="E503" s="36">
        <v>1964.95</v>
      </c>
      <c r="F503" s="36">
        <v>1942.75</v>
      </c>
      <c r="G503" s="36">
        <v>1914.5</v>
      </c>
      <c r="H503" s="36">
        <v>2015.4</v>
      </c>
      <c r="I503" s="36">
        <v>2043.65</v>
      </c>
      <c r="J503" s="31">
        <v>2065.8500000000004</v>
      </c>
      <c r="K503" s="31">
        <v>2021.45</v>
      </c>
      <c r="L503" s="31">
        <v>1971</v>
      </c>
      <c r="M503" s="53">
        <v>1.11696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560.15</v>
      </c>
      <c r="D504" s="36">
        <v>555.49999999999989</v>
      </c>
      <c r="E504" s="36">
        <v>546.19999999999982</v>
      </c>
      <c r="F504" s="36">
        <v>532.24999999999989</v>
      </c>
      <c r="G504" s="36">
        <v>522.94999999999982</v>
      </c>
      <c r="H504" s="36">
        <v>569.44999999999982</v>
      </c>
      <c r="I504" s="36">
        <v>578.74999999999977</v>
      </c>
      <c r="J504" s="36">
        <v>592.69999999999982</v>
      </c>
      <c r="K504" s="31">
        <v>564.79999999999995</v>
      </c>
      <c r="L504" s="31">
        <v>541.54999999999995</v>
      </c>
      <c r="M504" s="31">
        <v>270.93020999999999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25.6</v>
      </c>
      <c r="D505" s="200">
        <v>25.8</v>
      </c>
      <c r="E505" s="200">
        <v>25.360000000000003</v>
      </c>
      <c r="F505" s="200">
        <v>25.12</v>
      </c>
      <c r="G505" s="200">
        <v>24.680000000000003</v>
      </c>
      <c r="H505" s="200">
        <v>26.040000000000003</v>
      </c>
      <c r="I505" s="200">
        <v>26.48</v>
      </c>
      <c r="J505" s="200">
        <v>26.720000000000002</v>
      </c>
      <c r="K505" s="201">
        <v>26.24</v>
      </c>
      <c r="L505" s="201">
        <v>25.56</v>
      </c>
      <c r="M505" s="201">
        <v>2248.7131300000001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15888.7</v>
      </c>
      <c r="D506" s="276">
        <v>15878.166666666666</v>
      </c>
      <c r="E506" s="276">
        <v>15757.333333333332</v>
      </c>
      <c r="F506" s="276">
        <v>15625.966666666665</v>
      </c>
      <c r="G506" s="276">
        <v>15505.133333333331</v>
      </c>
      <c r="H506" s="276">
        <v>16009.533333333333</v>
      </c>
      <c r="I506" s="276">
        <v>16130.366666666665</v>
      </c>
      <c r="J506" s="276">
        <v>16261.733333333334</v>
      </c>
      <c r="K506" s="277">
        <v>15999</v>
      </c>
      <c r="L506" s="277">
        <v>15746.8</v>
      </c>
      <c r="M506" s="277">
        <v>5.8540000000000002E-2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155.5</v>
      </c>
      <c r="D507" s="215">
        <v>154.46333333333334</v>
      </c>
      <c r="E507" s="215">
        <v>149.53666666666669</v>
      </c>
      <c r="F507" s="215">
        <v>143.57333333333335</v>
      </c>
      <c r="G507" s="215">
        <v>138.6466666666667</v>
      </c>
      <c r="H507" s="215">
        <v>160.42666666666668</v>
      </c>
      <c r="I507" s="215">
        <v>165.35333333333335</v>
      </c>
      <c r="J507" s="215">
        <v>171.31666666666666</v>
      </c>
      <c r="K507" s="213">
        <v>159.38999999999999</v>
      </c>
      <c r="L507" s="213">
        <v>148.5</v>
      </c>
      <c r="M507" s="213">
        <v>453.56137999999999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769.7</v>
      </c>
      <c r="D508" s="278">
        <v>759.41666666666663</v>
      </c>
      <c r="E508" s="278">
        <v>730.83333333333326</v>
      </c>
      <c r="F508" s="278">
        <v>691.96666666666658</v>
      </c>
      <c r="G508" s="278">
        <v>663.38333333333321</v>
      </c>
      <c r="H508" s="278">
        <v>798.2833333333333</v>
      </c>
      <c r="I508" s="278">
        <v>826.86666666666656</v>
      </c>
      <c r="J508" s="278">
        <v>865.73333333333335</v>
      </c>
      <c r="K508" s="278">
        <v>788</v>
      </c>
      <c r="L508" s="278">
        <v>720.55</v>
      </c>
      <c r="M508" s="278">
        <v>55.02711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222.47</v>
      </c>
      <c r="D509" s="280">
        <v>220.92333333333332</v>
      </c>
      <c r="E509" s="280">
        <v>218.59666666666664</v>
      </c>
      <c r="F509" s="280">
        <v>214.72333333333333</v>
      </c>
      <c r="G509" s="280">
        <v>212.39666666666665</v>
      </c>
      <c r="H509" s="280">
        <v>224.79666666666662</v>
      </c>
      <c r="I509" s="280">
        <v>227.12333333333328</v>
      </c>
      <c r="J509" s="280">
        <v>230.99666666666661</v>
      </c>
      <c r="K509" s="280">
        <v>223.25</v>
      </c>
      <c r="L509" s="280">
        <v>217.05</v>
      </c>
      <c r="M509" s="280">
        <v>455.80867999999998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1175.1500000000001</v>
      </c>
      <c r="D510" s="278">
        <v>1174.1666666666667</v>
      </c>
      <c r="E510" s="278">
        <v>1164.3833333333334</v>
      </c>
      <c r="F510" s="278">
        <v>1153.6166666666668</v>
      </c>
      <c r="G510" s="278">
        <v>1143.8333333333335</v>
      </c>
      <c r="H510" s="278">
        <v>1184.9333333333334</v>
      </c>
      <c r="I510" s="278">
        <v>1194.7166666666667</v>
      </c>
      <c r="J510" s="278">
        <v>1205.4833333333333</v>
      </c>
      <c r="K510" s="278">
        <v>1183.95</v>
      </c>
      <c r="L510" s="278">
        <v>1163.4000000000001</v>
      </c>
      <c r="M510" s="278">
        <v>22.062629999999999</v>
      </c>
      <c r="N510" s="198"/>
      <c r="O510" s="198"/>
    </row>
    <row r="511" spans="1:15" ht="12.75" customHeight="1">
      <c r="A511" s="213">
        <v>501</v>
      </c>
      <c r="B511" s="281" t="s">
        <v>884</v>
      </c>
      <c r="C511" s="281">
        <v>2554.1</v>
      </c>
      <c r="D511" s="281">
        <v>2567.6</v>
      </c>
      <c r="E511" s="281">
        <v>2490.1999999999998</v>
      </c>
      <c r="F511" s="281">
        <v>2426.2999999999997</v>
      </c>
      <c r="G511" s="281">
        <v>2348.8999999999996</v>
      </c>
      <c r="H511" s="281">
        <v>2631.5</v>
      </c>
      <c r="I511" s="281">
        <v>2708.9000000000005</v>
      </c>
      <c r="J511" s="281">
        <v>2772.8</v>
      </c>
      <c r="K511" s="281">
        <v>2645</v>
      </c>
      <c r="L511" s="281">
        <v>2503.6999999999998</v>
      </c>
      <c r="M511" s="281">
        <v>1.4807600000000001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6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61"/>
      <c r="B5" s="362"/>
      <c r="C5" s="361"/>
      <c r="D5" s="36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63" t="s">
        <v>520</v>
      </c>
      <c r="C7" s="363"/>
      <c r="D7" s="7">
        <f>Main!B10</f>
        <v>45488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45485</v>
      </c>
      <c r="B10" s="32">
        <v>543499</v>
      </c>
      <c r="C10" s="31" t="s">
        <v>1082</v>
      </c>
      <c r="D10" s="31" t="s">
        <v>1083</v>
      </c>
      <c r="E10" s="31" t="s">
        <v>529</v>
      </c>
      <c r="F10" s="84">
        <v>198000</v>
      </c>
      <c r="G10" s="32">
        <v>57.8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45485</v>
      </c>
      <c r="B11" s="32">
        <v>543499</v>
      </c>
      <c r="C11" s="31" t="s">
        <v>1082</v>
      </c>
      <c r="D11" s="31" t="s">
        <v>1084</v>
      </c>
      <c r="E11" s="31" t="s">
        <v>530</v>
      </c>
      <c r="F11" s="84">
        <v>198000</v>
      </c>
      <c r="G11" s="32">
        <v>57.8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45485</v>
      </c>
      <c r="B12" s="32">
        <v>540956</v>
      </c>
      <c r="C12" s="31" t="s">
        <v>1085</v>
      </c>
      <c r="D12" s="31" t="s">
        <v>1086</v>
      </c>
      <c r="E12" s="31" t="s">
        <v>530</v>
      </c>
      <c r="F12" s="84">
        <v>713110</v>
      </c>
      <c r="G12" s="32">
        <v>20.67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45485</v>
      </c>
      <c r="B13" s="32">
        <v>530249</v>
      </c>
      <c r="C13" s="31" t="s">
        <v>1032</v>
      </c>
      <c r="D13" s="31" t="s">
        <v>996</v>
      </c>
      <c r="E13" s="31" t="s">
        <v>529</v>
      </c>
      <c r="F13" s="84">
        <v>100007</v>
      </c>
      <c r="G13" s="32">
        <v>4.6500000000000004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45485</v>
      </c>
      <c r="B14" s="32">
        <v>530249</v>
      </c>
      <c r="C14" s="31" t="s">
        <v>1032</v>
      </c>
      <c r="D14" s="31" t="s">
        <v>996</v>
      </c>
      <c r="E14" s="31" t="s">
        <v>530</v>
      </c>
      <c r="F14" s="84">
        <v>169400</v>
      </c>
      <c r="G14" s="32">
        <v>4.5199999999999996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45485</v>
      </c>
      <c r="B15" s="32">
        <v>530249</v>
      </c>
      <c r="C15" s="31" t="s">
        <v>1032</v>
      </c>
      <c r="D15" s="31" t="s">
        <v>887</v>
      </c>
      <c r="E15" s="31" t="s">
        <v>530</v>
      </c>
      <c r="F15" s="84">
        <v>480602</v>
      </c>
      <c r="G15" s="32">
        <v>4.6500000000000004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45485</v>
      </c>
      <c r="B16" s="32">
        <v>530249</v>
      </c>
      <c r="C16" s="31" t="s">
        <v>1032</v>
      </c>
      <c r="D16" s="31" t="s">
        <v>1087</v>
      </c>
      <c r="E16" s="31" t="s">
        <v>530</v>
      </c>
      <c r="F16" s="84">
        <v>200010</v>
      </c>
      <c r="G16" s="32">
        <v>4.6500000000000004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45485</v>
      </c>
      <c r="B17" s="32">
        <v>542934</v>
      </c>
      <c r="C17" s="31" t="s">
        <v>1088</v>
      </c>
      <c r="D17" s="31" t="s">
        <v>1089</v>
      </c>
      <c r="E17" s="31" t="s">
        <v>530</v>
      </c>
      <c r="F17" s="84">
        <v>64000</v>
      </c>
      <c r="G17" s="32">
        <v>64.180000000000007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45485</v>
      </c>
      <c r="B18" s="32">
        <v>542934</v>
      </c>
      <c r="C18" s="31" t="s">
        <v>1088</v>
      </c>
      <c r="D18" s="31" t="s">
        <v>1090</v>
      </c>
      <c r="E18" s="31" t="s">
        <v>530</v>
      </c>
      <c r="F18" s="84">
        <v>79000</v>
      </c>
      <c r="G18" s="32">
        <v>64.66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45485</v>
      </c>
      <c r="B19" s="32">
        <v>542934</v>
      </c>
      <c r="C19" s="31" t="s">
        <v>1088</v>
      </c>
      <c r="D19" s="31" t="s">
        <v>1090</v>
      </c>
      <c r="E19" s="31" t="s">
        <v>529</v>
      </c>
      <c r="F19" s="84">
        <v>79000</v>
      </c>
      <c r="G19" s="32">
        <v>63.36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45485</v>
      </c>
      <c r="B20" s="32">
        <v>542934</v>
      </c>
      <c r="C20" s="31" t="s">
        <v>1088</v>
      </c>
      <c r="D20" s="31" t="s">
        <v>1041</v>
      </c>
      <c r="E20" s="31" t="s">
        <v>530</v>
      </c>
      <c r="F20" s="84">
        <v>82000</v>
      </c>
      <c r="G20" s="32">
        <v>65.010000000000005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45485</v>
      </c>
      <c r="B21" s="32">
        <v>542934</v>
      </c>
      <c r="C21" s="31" t="s">
        <v>1088</v>
      </c>
      <c r="D21" s="31" t="s">
        <v>887</v>
      </c>
      <c r="E21" s="31" t="s">
        <v>530</v>
      </c>
      <c r="F21" s="84">
        <v>50000</v>
      </c>
      <c r="G21" s="32">
        <v>64.040000000000006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45485</v>
      </c>
      <c r="B22" s="32">
        <v>542934</v>
      </c>
      <c r="C22" s="31" t="s">
        <v>1088</v>
      </c>
      <c r="D22" s="31" t="s">
        <v>1041</v>
      </c>
      <c r="E22" s="31" t="s">
        <v>529</v>
      </c>
      <c r="F22" s="84">
        <v>82000</v>
      </c>
      <c r="G22" s="32">
        <v>63.4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45485</v>
      </c>
      <c r="B23" s="32">
        <v>542934</v>
      </c>
      <c r="C23" s="31" t="s">
        <v>1088</v>
      </c>
      <c r="D23" s="31" t="s">
        <v>887</v>
      </c>
      <c r="E23" s="31" t="s">
        <v>529</v>
      </c>
      <c r="F23" s="84">
        <v>50000</v>
      </c>
      <c r="G23" s="32">
        <v>63.04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45485</v>
      </c>
      <c r="B24" s="32">
        <v>542934</v>
      </c>
      <c r="C24" s="31" t="s">
        <v>1088</v>
      </c>
      <c r="D24" s="31" t="s">
        <v>1091</v>
      </c>
      <c r="E24" s="31" t="s">
        <v>530</v>
      </c>
      <c r="F24" s="84">
        <v>185000</v>
      </c>
      <c r="G24" s="32">
        <v>65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45485</v>
      </c>
      <c r="B25" s="32">
        <v>542934</v>
      </c>
      <c r="C25" s="31" t="s">
        <v>1088</v>
      </c>
      <c r="D25" s="31" t="s">
        <v>1092</v>
      </c>
      <c r="E25" s="31" t="s">
        <v>530</v>
      </c>
      <c r="F25" s="84">
        <v>90000</v>
      </c>
      <c r="G25" s="32">
        <v>63.93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45485</v>
      </c>
      <c r="B26" s="32">
        <v>542934</v>
      </c>
      <c r="C26" s="31" t="s">
        <v>1088</v>
      </c>
      <c r="D26" s="31" t="s">
        <v>1093</v>
      </c>
      <c r="E26" s="31" t="s">
        <v>530</v>
      </c>
      <c r="F26" s="84">
        <v>107000</v>
      </c>
      <c r="G26" s="32">
        <v>63.15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45485</v>
      </c>
      <c r="B27" s="32">
        <v>542934</v>
      </c>
      <c r="C27" s="31" t="s">
        <v>1088</v>
      </c>
      <c r="D27" s="31" t="s">
        <v>1094</v>
      </c>
      <c r="E27" s="31" t="s">
        <v>530</v>
      </c>
      <c r="F27" s="84">
        <v>43000</v>
      </c>
      <c r="G27" s="32">
        <v>66.56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45485</v>
      </c>
      <c r="B28" s="32">
        <v>542934</v>
      </c>
      <c r="C28" s="31" t="s">
        <v>1088</v>
      </c>
      <c r="D28" s="31" t="s">
        <v>1095</v>
      </c>
      <c r="E28" s="31" t="s">
        <v>530</v>
      </c>
      <c r="F28" s="84">
        <v>347000</v>
      </c>
      <c r="G28" s="32">
        <v>63.61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45485</v>
      </c>
      <c r="B29" s="32">
        <v>542934</v>
      </c>
      <c r="C29" s="31" t="s">
        <v>1088</v>
      </c>
      <c r="D29" s="31" t="s">
        <v>1096</v>
      </c>
      <c r="E29" s="31" t="s">
        <v>530</v>
      </c>
      <c r="F29" s="84">
        <v>153000</v>
      </c>
      <c r="G29" s="32">
        <v>63.22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45485</v>
      </c>
      <c r="B30" s="32">
        <v>542934</v>
      </c>
      <c r="C30" s="31" t="s">
        <v>1088</v>
      </c>
      <c r="D30" s="31" t="s">
        <v>1097</v>
      </c>
      <c r="E30" s="31" t="s">
        <v>530</v>
      </c>
      <c r="F30" s="84">
        <v>110000</v>
      </c>
      <c r="G30" s="32">
        <v>64.010000000000005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45485</v>
      </c>
      <c r="B31" s="32">
        <v>542934</v>
      </c>
      <c r="C31" s="31" t="s">
        <v>1088</v>
      </c>
      <c r="D31" s="31" t="s">
        <v>1098</v>
      </c>
      <c r="E31" s="31" t="s">
        <v>529</v>
      </c>
      <c r="F31" s="84">
        <v>50000</v>
      </c>
      <c r="G31" s="32">
        <v>64.72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45485</v>
      </c>
      <c r="B32" s="32">
        <v>542934</v>
      </c>
      <c r="C32" s="31" t="s">
        <v>1088</v>
      </c>
      <c r="D32" s="31" t="s">
        <v>1099</v>
      </c>
      <c r="E32" s="31" t="s">
        <v>529</v>
      </c>
      <c r="F32" s="84">
        <v>765000</v>
      </c>
      <c r="G32" s="32">
        <v>64.03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45485</v>
      </c>
      <c r="B33" s="32">
        <v>512018</v>
      </c>
      <c r="C33" s="31" t="s">
        <v>1033</v>
      </c>
      <c r="D33" s="31" t="s">
        <v>1034</v>
      </c>
      <c r="E33" s="31" t="s">
        <v>530</v>
      </c>
      <c r="F33" s="84">
        <v>1000000</v>
      </c>
      <c r="G33" s="32">
        <v>9.41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45485</v>
      </c>
      <c r="B34" s="32">
        <v>544195</v>
      </c>
      <c r="C34" s="31" t="s">
        <v>1100</v>
      </c>
      <c r="D34" s="31" t="s">
        <v>993</v>
      </c>
      <c r="E34" s="31" t="s">
        <v>530</v>
      </c>
      <c r="F34" s="84">
        <v>136000</v>
      </c>
      <c r="G34" s="32">
        <v>72.569999999999993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45485</v>
      </c>
      <c r="B35" s="32">
        <v>544195</v>
      </c>
      <c r="C35" s="31" t="s">
        <v>1100</v>
      </c>
      <c r="D35" s="31" t="s">
        <v>993</v>
      </c>
      <c r="E35" s="31" t="s">
        <v>529</v>
      </c>
      <c r="F35" s="84">
        <v>2000</v>
      </c>
      <c r="G35" s="32">
        <v>73.989999999999995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45485</v>
      </c>
      <c r="B36" s="32">
        <v>543516</v>
      </c>
      <c r="C36" s="31" t="s">
        <v>1101</v>
      </c>
      <c r="D36" s="31" t="s">
        <v>1102</v>
      </c>
      <c r="E36" s="31" t="s">
        <v>529</v>
      </c>
      <c r="F36" s="84">
        <v>30800</v>
      </c>
      <c r="G36" s="32">
        <v>26.57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45485</v>
      </c>
      <c r="B37" s="32">
        <v>543516</v>
      </c>
      <c r="C37" s="31" t="s">
        <v>1101</v>
      </c>
      <c r="D37" s="31" t="s">
        <v>1103</v>
      </c>
      <c r="E37" s="31" t="s">
        <v>529</v>
      </c>
      <c r="F37" s="84">
        <v>30800</v>
      </c>
      <c r="G37" s="32">
        <v>27.56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45485</v>
      </c>
      <c r="B38" s="32">
        <v>543516</v>
      </c>
      <c r="C38" s="31" t="s">
        <v>1101</v>
      </c>
      <c r="D38" s="31" t="s">
        <v>1103</v>
      </c>
      <c r="E38" s="31" t="s">
        <v>530</v>
      </c>
      <c r="F38" s="84">
        <v>11200</v>
      </c>
      <c r="G38" s="32">
        <v>26.9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45485</v>
      </c>
      <c r="B39" s="32">
        <v>543516</v>
      </c>
      <c r="C39" s="31" t="s">
        <v>1101</v>
      </c>
      <c r="D39" s="31" t="s">
        <v>1104</v>
      </c>
      <c r="E39" s="31" t="s">
        <v>530</v>
      </c>
      <c r="F39" s="84">
        <v>92400</v>
      </c>
      <c r="G39" s="32">
        <v>23.55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45485</v>
      </c>
      <c r="B40" s="32">
        <v>543516</v>
      </c>
      <c r="C40" s="31" t="s">
        <v>1101</v>
      </c>
      <c r="D40" s="31" t="s">
        <v>1105</v>
      </c>
      <c r="E40" s="31" t="s">
        <v>529</v>
      </c>
      <c r="F40" s="84">
        <v>53200</v>
      </c>
      <c r="G40" s="32">
        <v>23.95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45485</v>
      </c>
      <c r="B41" s="32">
        <v>543516</v>
      </c>
      <c r="C41" s="31" t="s">
        <v>1101</v>
      </c>
      <c r="D41" s="31" t="s">
        <v>1106</v>
      </c>
      <c r="E41" s="31" t="s">
        <v>529</v>
      </c>
      <c r="F41" s="84">
        <v>22400</v>
      </c>
      <c r="G41" s="32">
        <v>25.67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45485</v>
      </c>
      <c r="B42" s="32">
        <v>543516</v>
      </c>
      <c r="C42" s="31" t="s">
        <v>1101</v>
      </c>
      <c r="D42" s="31" t="s">
        <v>1104</v>
      </c>
      <c r="E42" s="31" t="s">
        <v>529</v>
      </c>
      <c r="F42" s="84">
        <v>2800</v>
      </c>
      <c r="G42" s="32">
        <v>22.92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45485</v>
      </c>
      <c r="B43" s="32">
        <v>543516</v>
      </c>
      <c r="C43" s="31" t="s">
        <v>1101</v>
      </c>
      <c r="D43" s="31" t="s">
        <v>1107</v>
      </c>
      <c r="E43" s="31" t="s">
        <v>530</v>
      </c>
      <c r="F43" s="84">
        <v>28000</v>
      </c>
      <c r="G43" s="32">
        <v>23.63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45485</v>
      </c>
      <c r="B44" s="32">
        <v>543516</v>
      </c>
      <c r="C44" s="31" t="s">
        <v>1101</v>
      </c>
      <c r="D44" s="31" t="s">
        <v>1107</v>
      </c>
      <c r="E44" s="31" t="s">
        <v>529</v>
      </c>
      <c r="F44" s="84">
        <v>33600</v>
      </c>
      <c r="G44" s="32">
        <v>27.32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45485</v>
      </c>
      <c r="B45" s="32">
        <v>540190</v>
      </c>
      <c r="C45" s="31" t="s">
        <v>1017</v>
      </c>
      <c r="D45" s="31" t="s">
        <v>894</v>
      </c>
      <c r="E45" s="31" t="s">
        <v>529</v>
      </c>
      <c r="F45" s="84">
        <v>7500000</v>
      </c>
      <c r="G45" s="32">
        <v>3.8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45485</v>
      </c>
      <c r="B46" s="32">
        <v>540190</v>
      </c>
      <c r="C46" s="31" t="s">
        <v>1017</v>
      </c>
      <c r="D46" s="31" t="s">
        <v>1037</v>
      </c>
      <c r="E46" s="31" t="s">
        <v>530</v>
      </c>
      <c r="F46" s="84">
        <v>1000000</v>
      </c>
      <c r="G46" s="32">
        <v>3.8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45485</v>
      </c>
      <c r="B47" s="32">
        <v>540190</v>
      </c>
      <c r="C47" s="31" t="s">
        <v>1017</v>
      </c>
      <c r="D47" s="31" t="s">
        <v>887</v>
      </c>
      <c r="E47" s="31" t="s">
        <v>530</v>
      </c>
      <c r="F47" s="84">
        <v>8102135</v>
      </c>
      <c r="G47" s="32">
        <v>3.8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45485</v>
      </c>
      <c r="B48" s="32">
        <v>531911</v>
      </c>
      <c r="C48" s="31" t="s">
        <v>1108</v>
      </c>
      <c r="D48" s="31" t="s">
        <v>1109</v>
      </c>
      <c r="E48" s="31" t="s">
        <v>529</v>
      </c>
      <c r="F48" s="84">
        <v>42501</v>
      </c>
      <c r="G48" s="32">
        <v>48.43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45485</v>
      </c>
      <c r="B49" s="32">
        <v>544156</v>
      </c>
      <c r="C49" s="31" t="s">
        <v>1038</v>
      </c>
      <c r="D49" s="31" t="s">
        <v>1039</v>
      </c>
      <c r="E49" s="31" t="s">
        <v>530</v>
      </c>
      <c r="F49" s="84">
        <v>51000</v>
      </c>
      <c r="G49" s="32">
        <v>86.08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45485</v>
      </c>
      <c r="B50" s="32">
        <v>544156</v>
      </c>
      <c r="C50" s="31" t="s">
        <v>1038</v>
      </c>
      <c r="D50" s="31" t="s">
        <v>1039</v>
      </c>
      <c r="E50" s="31" t="s">
        <v>529</v>
      </c>
      <c r="F50" s="84">
        <v>6000</v>
      </c>
      <c r="G50" s="32">
        <v>85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45485</v>
      </c>
      <c r="B51" s="32">
        <v>538788</v>
      </c>
      <c r="C51" s="31" t="s">
        <v>1110</v>
      </c>
      <c r="D51" s="31" t="s">
        <v>1111</v>
      </c>
      <c r="E51" s="31" t="s">
        <v>530</v>
      </c>
      <c r="F51" s="84">
        <v>70981</v>
      </c>
      <c r="G51" s="32">
        <v>10.1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45485</v>
      </c>
      <c r="B52" s="32">
        <v>538788</v>
      </c>
      <c r="C52" s="31" t="s">
        <v>1110</v>
      </c>
      <c r="D52" s="31" t="s">
        <v>1112</v>
      </c>
      <c r="E52" s="31" t="s">
        <v>529</v>
      </c>
      <c r="F52" s="84">
        <v>98381</v>
      </c>
      <c r="G52" s="32">
        <v>10.1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45485</v>
      </c>
      <c r="B53" s="32">
        <v>543546</v>
      </c>
      <c r="C53" s="31" t="s">
        <v>1113</v>
      </c>
      <c r="D53" s="31" t="s">
        <v>1114</v>
      </c>
      <c r="E53" s="31" t="s">
        <v>529</v>
      </c>
      <c r="F53" s="84">
        <v>130000</v>
      </c>
      <c r="G53" s="32">
        <v>34.21</v>
      </c>
      <c r="H53" s="32" t="s">
        <v>325</v>
      </c>
    </row>
    <row r="54" spans="1:28" ht="15" customHeight="1">
      <c r="A54" s="83">
        <v>45485</v>
      </c>
      <c r="B54" s="32">
        <v>543546</v>
      </c>
      <c r="C54" s="31" t="s">
        <v>1113</v>
      </c>
      <c r="D54" s="31" t="s">
        <v>1115</v>
      </c>
      <c r="E54" s="31" t="s">
        <v>529</v>
      </c>
      <c r="F54" s="84">
        <v>440000</v>
      </c>
      <c r="G54" s="32">
        <v>34.53</v>
      </c>
      <c r="H54" s="32" t="s">
        <v>325</v>
      </c>
    </row>
    <row r="55" spans="1:28" ht="15" customHeight="1">
      <c r="A55" s="83">
        <v>45485</v>
      </c>
      <c r="B55" s="32">
        <v>543546</v>
      </c>
      <c r="C55" s="31" t="s">
        <v>1113</v>
      </c>
      <c r="D55" s="31" t="s">
        <v>1116</v>
      </c>
      <c r="E55" s="31" t="s">
        <v>529</v>
      </c>
      <c r="F55" s="84">
        <v>180000</v>
      </c>
      <c r="G55" s="32">
        <v>32.83</v>
      </c>
      <c r="H55" s="32" t="s">
        <v>325</v>
      </c>
    </row>
    <row r="56" spans="1:28" ht="15" customHeight="1">
      <c r="A56" s="83">
        <v>45485</v>
      </c>
      <c r="B56" s="32">
        <v>538422</v>
      </c>
      <c r="C56" s="31" t="s">
        <v>1117</v>
      </c>
      <c r="D56" s="31" t="s">
        <v>887</v>
      </c>
      <c r="E56" s="31" t="s">
        <v>530</v>
      </c>
      <c r="F56" s="84">
        <v>3397542</v>
      </c>
      <c r="G56" s="32">
        <v>0.7</v>
      </c>
      <c r="H56" s="32" t="s">
        <v>325</v>
      </c>
    </row>
    <row r="57" spans="1:28" ht="15" customHeight="1">
      <c r="A57" s="83">
        <v>45485</v>
      </c>
      <c r="B57" s="32">
        <v>540515</v>
      </c>
      <c r="C57" s="31" t="s">
        <v>1118</v>
      </c>
      <c r="D57" s="31" t="s">
        <v>1119</v>
      </c>
      <c r="E57" s="31" t="s">
        <v>530</v>
      </c>
      <c r="F57" s="84">
        <v>115630</v>
      </c>
      <c r="G57" s="32">
        <v>6.86</v>
      </c>
      <c r="H57" s="32" t="s">
        <v>325</v>
      </c>
    </row>
    <row r="58" spans="1:28" ht="15" customHeight="1">
      <c r="A58" s="83">
        <v>45485</v>
      </c>
      <c r="B58" s="32">
        <v>540515</v>
      </c>
      <c r="C58" s="31" t="s">
        <v>1118</v>
      </c>
      <c r="D58" s="31" t="s">
        <v>1120</v>
      </c>
      <c r="E58" s="31" t="s">
        <v>529</v>
      </c>
      <c r="F58" s="84">
        <v>100000</v>
      </c>
      <c r="G58" s="32">
        <v>6.86</v>
      </c>
      <c r="H58" s="32" t="s">
        <v>325</v>
      </c>
    </row>
    <row r="59" spans="1:28" ht="15" customHeight="1">
      <c r="A59" s="83">
        <v>45485</v>
      </c>
      <c r="B59" s="32">
        <v>505693</v>
      </c>
      <c r="C59" s="31" t="s">
        <v>1121</v>
      </c>
      <c r="D59" s="31" t="s">
        <v>1122</v>
      </c>
      <c r="E59" s="31" t="s">
        <v>530</v>
      </c>
      <c r="F59" s="84">
        <v>900000</v>
      </c>
      <c r="G59" s="32">
        <v>13.27</v>
      </c>
      <c r="H59" s="32" t="s">
        <v>325</v>
      </c>
    </row>
    <row r="60" spans="1:28" ht="15" customHeight="1">
      <c r="A60" s="83">
        <v>45485</v>
      </c>
      <c r="B60" s="32">
        <v>535910</v>
      </c>
      <c r="C60" s="31" t="s">
        <v>1123</v>
      </c>
      <c r="D60" s="31" t="s">
        <v>1124</v>
      </c>
      <c r="E60" s="31" t="s">
        <v>529</v>
      </c>
      <c r="F60" s="84">
        <v>15000</v>
      </c>
      <c r="G60" s="32">
        <v>166.58</v>
      </c>
      <c r="H60" s="32" t="s">
        <v>325</v>
      </c>
    </row>
    <row r="61" spans="1:28" ht="15" customHeight="1">
      <c r="A61" s="83">
        <v>45485</v>
      </c>
      <c r="B61" s="32">
        <v>535910</v>
      </c>
      <c r="C61" s="31" t="s">
        <v>1123</v>
      </c>
      <c r="D61" s="31" t="s">
        <v>1125</v>
      </c>
      <c r="E61" s="31" t="s">
        <v>530</v>
      </c>
      <c r="F61" s="84">
        <v>150000</v>
      </c>
      <c r="G61" s="32">
        <v>166.01</v>
      </c>
      <c r="H61" s="32" t="s">
        <v>325</v>
      </c>
    </row>
    <row r="62" spans="1:28" ht="15" customHeight="1">
      <c r="A62" s="83">
        <v>45485</v>
      </c>
      <c r="B62" s="32">
        <v>535910</v>
      </c>
      <c r="C62" s="31" t="s">
        <v>1123</v>
      </c>
      <c r="D62" s="31" t="s">
        <v>1124</v>
      </c>
      <c r="E62" s="31" t="s">
        <v>530</v>
      </c>
      <c r="F62" s="84">
        <v>95000</v>
      </c>
      <c r="G62" s="32">
        <v>168.78</v>
      </c>
      <c r="H62" s="32" t="s">
        <v>325</v>
      </c>
    </row>
    <row r="63" spans="1:28" ht="15" customHeight="1">
      <c r="A63" s="83">
        <v>45485</v>
      </c>
      <c r="B63" s="32">
        <v>535910</v>
      </c>
      <c r="C63" s="31" t="s">
        <v>1123</v>
      </c>
      <c r="D63" s="31" t="s">
        <v>1126</v>
      </c>
      <c r="E63" s="31" t="s">
        <v>529</v>
      </c>
      <c r="F63" s="84">
        <v>135000</v>
      </c>
      <c r="G63" s="32">
        <v>166.5</v>
      </c>
      <c r="H63" s="32" t="s">
        <v>325</v>
      </c>
    </row>
    <row r="64" spans="1:28" ht="15" customHeight="1">
      <c r="A64" s="83">
        <v>45485</v>
      </c>
      <c r="B64" s="32">
        <v>531494</v>
      </c>
      <c r="C64" s="31" t="s">
        <v>1127</v>
      </c>
      <c r="D64" s="31" t="s">
        <v>1128</v>
      </c>
      <c r="E64" s="31" t="s">
        <v>530</v>
      </c>
      <c r="F64" s="84">
        <v>1315342</v>
      </c>
      <c r="G64" s="32">
        <v>12.5</v>
      </c>
      <c r="H64" s="32" t="s">
        <v>325</v>
      </c>
    </row>
    <row r="65" spans="1:8" ht="15" customHeight="1">
      <c r="A65" s="83">
        <v>45485</v>
      </c>
      <c r="B65" s="32">
        <v>512217</v>
      </c>
      <c r="C65" s="31" t="s">
        <v>1042</v>
      </c>
      <c r="D65" s="31" t="s">
        <v>1129</v>
      </c>
      <c r="E65" s="31" t="s">
        <v>529</v>
      </c>
      <c r="F65" s="84">
        <v>52492</v>
      </c>
      <c r="G65" s="32">
        <v>29.85</v>
      </c>
      <c r="H65" s="32" t="s">
        <v>325</v>
      </c>
    </row>
    <row r="66" spans="1:8" ht="15" customHeight="1">
      <c r="A66" s="83">
        <v>45485</v>
      </c>
      <c r="B66" s="32">
        <v>512217</v>
      </c>
      <c r="C66" s="31" t="s">
        <v>1042</v>
      </c>
      <c r="D66" s="31" t="s">
        <v>1130</v>
      </c>
      <c r="E66" s="31" t="s">
        <v>529</v>
      </c>
      <c r="F66" s="84">
        <v>82201</v>
      </c>
      <c r="G66" s="32">
        <v>28.55</v>
      </c>
      <c r="H66" s="32" t="s">
        <v>325</v>
      </c>
    </row>
    <row r="67" spans="1:8" ht="15" customHeight="1">
      <c r="A67" s="83">
        <v>45485</v>
      </c>
      <c r="B67" s="32">
        <v>512217</v>
      </c>
      <c r="C67" s="31" t="s">
        <v>1042</v>
      </c>
      <c r="D67" s="31" t="s">
        <v>1131</v>
      </c>
      <c r="E67" s="31" t="s">
        <v>530</v>
      </c>
      <c r="F67" s="84">
        <v>46600</v>
      </c>
      <c r="G67" s="32">
        <v>29.47</v>
      </c>
      <c r="H67" s="32" t="s">
        <v>325</v>
      </c>
    </row>
    <row r="68" spans="1:8" ht="15" customHeight="1">
      <c r="A68" s="83">
        <v>45485</v>
      </c>
      <c r="B68" s="32">
        <v>512217</v>
      </c>
      <c r="C68" s="31" t="s">
        <v>1042</v>
      </c>
      <c r="D68" s="31" t="s">
        <v>1043</v>
      </c>
      <c r="E68" s="31" t="s">
        <v>530</v>
      </c>
      <c r="F68" s="84">
        <v>83048</v>
      </c>
      <c r="G68" s="32">
        <v>28.77</v>
      </c>
      <c r="H68" s="32" t="s">
        <v>325</v>
      </c>
    </row>
    <row r="69" spans="1:8" ht="15" customHeight="1">
      <c r="A69" s="83">
        <v>45485</v>
      </c>
      <c r="B69" s="32">
        <v>512217</v>
      </c>
      <c r="C69" s="31" t="s">
        <v>1042</v>
      </c>
      <c r="D69" s="31" t="s">
        <v>1043</v>
      </c>
      <c r="E69" s="31" t="s">
        <v>529</v>
      </c>
      <c r="F69" s="84">
        <v>785</v>
      </c>
      <c r="G69" s="32">
        <v>28.47</v>
      </c>
      <c r="H69" s="32" t="s">
        <v>325</v>
      </c>
    </row>
    <row r="70" spans="1:8" ht="15" customHeight="1">
      <c r="A70" s="83">
        <v>45485</v>
      </c>
      <c r="B70" s="32">
        <v>512217</v>
      </c>
      <c r="C70" s="31" t="s">
        <v>1042</v>
      </c>
      <c r="D70" s="31" t="s">
        <v>1132</v>
      </c>
      <c r="E70" s="31" t="s">
        <v>529</v>
      </c>
      <c r="F70" s="84">
        <v>40000</v>
      </c>
      <c r="G70" s="32">
        <v>29.62</v>
      </c>
      <c r="H70" s="32" t="s">
        <v>325</v>
      </c>
    </row>
    <row r="71" spans="1:8" ht="15" customHeight="1">
      <c r="A71" s="83">
        <v>45485</v>
      </c>
      <c r="B71" s="32">
        <v>511557</v>
      </c>
      <c r="C71" s="31" t="s">
        <v>997</v>
      </c>
      <c r="D71" s="31" t="s">
        <v>1133</v>
      </c>
      <c r="E71" s="31" t="s">
        <v>529</v>
      </c>
      <c r="F71" s="84">
        <v>1500000</v>
      </c>
      <c r="G71" s="32">
        <v>1.07</v>
      </c>
      <c r="H71" s="32" t="s">
        <v>325</v>
      </c>
    </row>
    <row r="72" spans="1:8" ht="15" customHeight="1">
      <c r="A72" s="83">
        <v>45485</v>
      </c>
      <c r="B72" s="32">
        <v>511557</v>
      </c>
      <c r="C72" s="31" t="s">
        <v>997</v>
      </c>
      <c r="D72" s="31" t="s">
        <v>1044</v>
      </c>
      <c r="E72" s="31" t="s">
        <v>530</v>
      </c>
      <c r="F72" s="84">
        <v>2325000</v>
      </c>
      <c r="G72" s="32">
        <v>1.07</v>
      </c>
      <c r="H72" s="32" t="s">
        <v>325</v>
      </c>
    </row>
    <row r="73" spans="1:8" ht="15" customHeight="1">
      <c r="A73" s="83">
        <v>45485</v>
      </c>
      <c r="B73" s="32">
        <v>511557</v>
      </c>
      <c r="C73" s="31" t="s">
        <v>997</v>
      </c>
      <c r="D73" s="31" t="s">
        <v>1134</v>
      </c>
      <c r="E73" s="31" t="s">
        <v>529</v>
      </c>
      <c r="F73" s="84">
        <v>1500000</v>
      </c>
      <c r="G73" s="32">
        <v>1.08</v>
      </c>
      <c r="H73" s="32" t="s">
        <v>325</v>
      </c>
    </row>
    <row r="74" spans="1:8" ht="15" customHeight="1">
      <c r="A74" s="83">
        <v>45485</v>
      </c>
      <c r="B74" s="32">
        <v>511557</v>
      </c>
      <c r="C74" s="31" t="s">
        <v>997</v>
      </c>
      <c r="D74" s="31" t="s">
        <v>998</v>
      </c>
      <c r="E74" s="31" t="s">
        <v>530</v>
      </c>
      <c r="F74" s="84">
        <v>1427521</v>
      </c>
      <c r="G74" s="32">
        <v>1.08</v>
      </c>
      <c r="H74" s="32" t="s">
        <v>325</v>
      </c>
    </row>
    <row r="75" spans="1:8" ht="15" customHeight="1">
      <c r="A75" s="83">
        <v>45485</v>
      </c>
      <c r="B75" s="32">
        <v>536659</v>
      </c>
      <c r="C75" s="31" t="s">
        <v>1019</v>
      </c>
      <c r="D75" s="31" t="s">
        <v>1135</v>
      </c>
      <c r="E75" s="31" t="s">
        <v>530</v>
      </c>
      <c r="F75" s="84">
        <v>150000</v>
      </c>
      <c r="G75" s="32">
        <v>21.17</v>
      </c>
      <c r="H75" s="32" t="s">
        <v>325</v>
      </c>
    </row>
    <row r="76" spans="1:8" ht="15" customHeight="1">
      <c r="A76" s="83">
        <v>45485</v>
      </c>
      <c r="B76" s="32">
        <v>539561</v>
      </c>
      <c r="C76" s="31" t="s">
        <v>1136</v>
      </c>
      <c r="D76" s="31" t="s">
        <v>999</v>
      </c>
      <c r="E76" s="31" t="s">
        <v>530</v>
      </c>
      <c r="F76" s="84">
        <v>534580</v>
      </c>
      <c r="G76" s="32">
        <v>17.16</v>
      </c>
      <c r="H76" s="32" t="s">
        <v>325</v>
      </c>
    </row>
    <row r="77" spans="1:8" ht="15" customHeight="1">
      <c r="A77" s="83">
        <v>45485</v>
      </c>
      <c r="B77" s="32">
        <v>539561</v>
      </c>
      <c r="C77" s="31" t="s">
        <v>1136</v>
      </c>
      <c r="D77" s="31" t="s">
        <v>999</v>
      </c>
      <c r="E77" s="31" t="s">
        <v>529</v>
      </c>
      <c r="F77" s="84">
        <v>534580</v>
      </c>
      <c r="G77" s="32">
        <v>17</v>
      </c>
      <c r="H77" s="32" t="s">
        <v>325</v>
      </c>
    </row>
    <row r="78" spans="1:8" ht="15" customHeight="1">
      <c r="A78" s="83">
        <v>45485</v>
      </c>
      <c r="B78" s="32">
        <v>543171</v>
      </c>
      <c r="C78" s="31" t="s">
        <v>1137</v>
      </c>
      <c r="D78" s="31" t="s">
        <v>1138</v>
      </c>
      <c r="E78" s="31" t="s">
        <v>529</v>
      </c>
      <c r="F78" s="84">
        <v>300000</v>
      </c>
      <c r="G78" s="32">
        <v>4.87</v>
      </c>
      <c r="H78" s="32" t="s">
        <v>325</v>
      </c>
    </row>
    <row r="79" spans="1:8" ht="15" customHeight="1">
      <c r="A79" s="83">
        <v>45485</v>
      </c>
      <c r="B79" s="32">
        <v>544170</v>
      </c>
      <c r="C79" s="31" t="s">
        <v>1139</v>
      </c>
      <c r="D79" s="31" t="s">
        <v>1140</v>
      </c>
      <c r="E79" s="31" t="s">
        <v>530</v>
      </c>
      <c r="F79" s="84">
        <v>62000</v>
      </c>
      <c r="G79" s="32">
        <v>56.73</v>
      </c>
      <c r="H79" s="32" t="s">
        <v>325</v>
      </c>
    </row>
    <row r="80" spans="1:8" ht="15" customHeight="1">
      <c r="A80" s="83">
        <v>45485</v>
      </c>
      <c r="B80" s="32">
        <v>540259</v>
      </c>
      <c r="C80" s="31" t="s">
        <v>1141</v>
      </c>
      <c r="D80" s="31" t="s">
        <v>1142</v>
      </c>
      <c r="E80" s="31" t="s">
        <v>529</v>
      </c>
      <c r="F80" s="84">
        <v>75936</v>
      </c>
      <c r="G80" s="32">
        <v>6.87</v>
      </c>
      <c r="H80" s="32" t="s">
        <v>325</v>
      </c>
    </row>
    <row r="81" spans="1:8" ht="15" customHeight="1">
      <c r="A81" s="83">
        <v>45485</v>
      </c>
      <c r="B81" s="32">
        <v>543244</v>
      </c>
      <c r="C81" s="31" t="s">
        <v>1143</v>
      </c>
      <c r="D81" s="31" t="s">
        <v>1144</v>
      </c>
      <c r="E81" s="31" t="s">
        <v>529</v>
      </c>
      <c r="F81" s="84">
        <v>58500</v>
      </c>
      <c r="G81" s="32">
        <v>227.1</v>
      </c>
      <c r="H81" s="32" t="s">
        <v>325</v>
      </c>
    </row>
    <row r="82" spans="1:8" ht="15" customHeight="1">
      <c r="A82" s="83">
        <v>45485</v>
      </c>
      <c r="B82" s="32">
        <v>543244</v>
      </c>
      <c r="C82" s="31" t="s">
        <v>1143</v>
      </c>
      <c r="D82" s="31" t="s">
        <v>1045</v>
      </c>
      <c r="E82" s="31" t="s">
        <v>530</v>
      </c>
      <c r="F82" s="84">
        <v>58000</v>
      </c>
      <c r="G82" s="32">
        <v>227.1</v>
      </c>
      <c r="H82" s="32" t="s">
        <v>325</v>
      </c>
    </row>
    <row r="83" spans="1:8" ht="15" customHeight="1">
      <c r="A83" s="83">
        <v>45485</v>
      </c>
      <c r="B83" s="32">
        <v>543970</v>
      </c>
      <c r="C83" s="31" t="s">
        <v>1145</v>
      </c>
      <c r="D83" s="31" t="s">
        <v>1018</v>
      </c>
      <c r="E83" s="31" t="s">
        <v>530</v>
      </c>
      <c r="F83" s="84">
        <v>9000</v>
      </c>
      <c r="G83" s="32">
        <v>55.75</v>
      </c>
      <c r="H83" s="32" t="s">
        <v>325</v>
      </c>
    </row>
    <row r="84" spans="1:8" ht="15" customHeight="1">
      <c r="A84" s="83">
        <v>45485</v>
      </c>
      <c r="B84" s="32">
        <v>543970</v>
      </c>
      <c r="C84" s="31" t="s">
        <v>1145</v>
      </c>
      <c r="D84" s="31" t="s">
        <v>1018</v>
      </c>
      <c r="E84" s="31" t="s">
        <v>529</v>
      </c>
      <c r="F84" s="84">
        <v>6000</v>
      </c>
      <c r="G84" s="32">
        <v>55.75</v>
      </c>
      <c r="H84" s="32" t="s">
        <v>325</v>
      </c>
    </row>
    <row r="85" spans="1:8" ht="15" customHeight="1">
      <c r="A85" s="83">
        <v>45485</v>
      </c>
      <c r="B85" s="32">
        <v>541112</v>
      </c>
      <c r="C85" s="31" t="s">
        <v>1146</v>
      </c>
      <c r="D85" s="31" t="s">
        <v>1030</v>
      </c>
      <c r="E85" s="31" t="s">
        <v>529</v>
      </c>
      <c r="F85" s="84">
        <v>252000</v>
      </c>
      <c r="G85" s="32">
        <v>28</v>
      </c>
      <c r="H85" s="32" t="s">
        <v>325</v>
      </c>
    </row>
    <row r="86" spans="1:8" ht="15" customHeight="1">
      <c r="A86" s="83">
        <v>45485</v>
      </c>
      <c r="B86" s="32">
        <v>541112</v>
      </c>
      <c r="C86" s="31" t="s">
        <v>1146</v>
      </c>
      <c r="D86" s="31" t="s">
        <v>1031</v>
      </c>
      <c r="E86" s="31" t="s">
        <v>530</v>
      </c>
      <c r="F86" s="84">
        <v>252000</v>
      </c>
      <c r="G86" s="32">
        <v>28</v>
      </c>
      <c r="H86" s="32" t="s">
        <v>325</v>
      </c>
    </row>
    <row r="87" spans="1:8" ht="15" customHeight="1">
      <c r="A87" s="83">
        <v>45485</v>
      </c>
      <c r="B87" s="32">
        <v>544056</v>
      </c>
      <c r="C87" s="31" t="s">
        <v>1147</v>
      </c>
      <c r="D87" s="31" t="s">
        <v>1148</v>
      </c>
      <c r="E87" s="31" t="s">
        <v>530</v>
      </c>
      <c r="F87" s="84">
        <v>20800</v>
      </c>
      <c r="G87" s="32">
        <v>57.81</v>
      </c>
      <c r="H87" s="32" t="s">
        <v>325</v>
      </c>
    </row>
    <row r="88" spans="1:8" ht="15" customHeight="1">
      <c r="A88" s="83">
        <v>45485</v>
      </c>
      <c r="B88" s="32">
        <v>544056</v>
      </c>
      <c r="C88" s="31" t="s">
        <v>1147</v>
      </c>
      <c r="D88" s="31" t="s">
        <v>1148</v>
      </c>
      <c r="E88" s="31" t="s">
        <v>529</v>
      </c>
      <c r="F88" s="84">
        <v>20800</v>
      </c>
      <c r="G88" s="32">
        <v>54.93</v>
      </c>
      <c r="H88" s="32" t="s">
        <v>325</v>
      </c>
    </row>
    <row r="89" spans="1:8" ht="15" customHeight="1">
      <c r="A89" s="83">
        <v>45485</v>
      </c>
      <c r="B89" s="32">
        <v>543924</v>
      </c>
      <c r="C89" s="31" t="s">
        <v>1149</v>
      </c>
      <c r="D89" s="31" t="s">
        <v>1150</v>
      </c>
      <c r="E89" s="31" t="s">
        <v>529</v>
      </c>
      <c r="F89" s="84">
        <v>12000</v>
      </c>
      <c r="G89" s="32">
        <v>59.93</v>
      </c>
      <c r="H89" s="32" t="s">
        <v>325</v>
      </c>
    </row>
    <row r="90" spans="1:8" ht="15" customHeight="1">
      <c r="A90" s="83">
        <v>45485</v>
      </c>
      <c r="B90" s="32">
        <v>539217</v>
      </c>
      <c r="C90" s="31" t="s">
        <v>1046</v>
      </c>
      <c r="D90" s="31" t="s">
        <v>1151</v>
      </c>
      <c r="E90" s="31" t="s">
        <v>529</v>
      </c>
      <c r="F90" s="84">
        <v>3131243</v>
      </c>
      <c r="G90" s="32">
        <v>2.2400000000000002</v>
      </c>
      <c r="H90" s="32" t="s">
        <v>325</v>
      </c>
    </row>
    <row r="91" spans="1:8" ht="15" customHeight="1">
      <c r="A91" s="83">
        <v>45485</v>
      </c>
      <c r="B91" s="32">
        <v>538733</v>
      </c>
      <c r="C91" s="31" t="s">
        <v>1152</v>
      </c>
      <c r="D91" s="31" t="s">
        <v>1153</v>
      </c>
      <c r="E91" s="31" t="s">
        <v>530</v>
      </c>
      <c r="F91" s="84">
        <v>66118</v>
      </c>
      <c r="G91" s="32">
        <v>6.58</v>
      </c>
      <c r="H91" s="32" t="s">
        <v>325</v>
      </c>
    </row>
    <row r="92" spans="1:8" ht="15" customHeight="1">
      <c r="A92" s="83">
        <v>45485</v>
      </c>
      <c r="B92" s="32">
        <v>521005</v>
      </c>
      <c r="C92" s="31" t="s">
        <v>1154</v>
      </c>
      <c r="D92" s="31" t="s">
        <v>1155</v>
      </c>
      <c r="E92" s="31" t="s">
        <v>530</v>
      </c>
      <c r="F92" s="84">
        <v>190785</v>
      </c>
      <c r="G92" s="32">
        <v>43.65</v>
      </c>
      <c r="H92" s="32" t="s">
        <v>325</v>
      </c>
    </row>
    <row r="93" spans="1:8" ht="15" customHeight="1">
      <c r="A93" s="83">
        <v>45485</v>
      </c>
      <c r="B93" s="32">
        <v>539291</v>
      </c>
      <c r="C93" s="31" t="s">
        <v>1000</v>
      </c>
      <c r="D93" s="31" t="s">
        <v>1047</v>
      </c>
      <c r="E93" s="31" t="s">
        <v>530</v>
      </c>
      <c r="F93" s="84">
        <v>491626</v>
      </c>
      <c r="G93" s="32">
        <v>32.049999999999997</v>
      </c>
      <c r="H93" s="32" t="s">
        <v>325</v>
      </c>
    </row>
    <row r="94" spans="1:8" ht="15" customHeight="1">
      <c r="A94" s="83">
        <v>45485</v>
      </c>
      <c r="B94" s="32">
        <v>539291</v>
      </c>
      <c r="C94" s="31" t="s">
        <v>1000</v>
      </c>
      <c r="D94" s="31" t="s">
        <v>1156</v>
      </c>
      <c r="E94" s="31" t="s">
        <v>530</v>
      </c>
      <c r="F94" s="84">
        <v>212135</v>
      </c>
      <c r="G94" s="32">
        <v>31.04</v>
      </c>
      <c r="H94" s="32" t="s">
        <v>325</v>
      </c>
    </row>
    <row r="95" spans="1:8" ht="15" customHeight="1">
      <c r="A95" s="83">
        <v>45485</v>
      </c>
      <c r="B95" s="32">
        <v>539291</v>
      </c>
      <c r="C95" s="31" t="s">
        <v>1000</v>
      </c>
      <c r="D95" s="31" t="s">
        <v>1047</v>
      </c>
      <c r="E95" s="31" t="s">
        <v>529</v>
      </c>
      <c r="F95" s="84">
        <v>181845</v>
      </c>
      <c r="G95" s="32">
        <v>32.090000000000003</v>
      </c>
      <c r="H95" s="32" t="s">
        <v>325</v>
      </c>
    </row>
    <row r="96" spans="1:8" ht="15" customHeight="1">
      <c r="A96" s="83">
        <v>45485</v>
      </c>
      <c r="B96" s="32">
        <v>511523</v>
      </c>
      <c r="C96" s="31" t="s">
        <v>1157</v>
      </c>
      <c r="D96" s="31" t="s">
        <v>1158</v>
      </c>
      <c r="E96" s="31" t="s">
        <v>530</v>
      </c>
      <c r="F96" s="84">
        <v>92134</v>
      </c>
      <c r="G96" s="32">
        <v>22.23</v>
      </c>
      <c r="H96" s="32" t="s">
        <v>325</v>
      </c>
    </row>
    <row r="97" spans="1:8" ht="15" customHeight="1">
      <c r="A97" s="83">
        <v>45485</v>
      </c>
      <c r="B97" s="32">
        <v>511523</v>
      </c>
      <c r="C97" s="31" t="s">
        <v>1157</v>
      </c>
      <c r="D97" s="31" t="s">
        <v>1158</v>
      </c>
      <c r="E97" s="31" t="s">
        <v>529</v>
      </c>
      <c r="F97" s="84">
        <v>107618</v>
      </c>
      <c r="G97" s="32">
        <v>22.4</v>
      </c>
      <c r="H97" s="32" t="s">
        <v>325</v>
      </c>
    </row>
    <row r="98" spans="1:8" ht="15" customHeight="1">
      <c r="A98" s="83">
        <v>45485</v>
      </c>
      <c r="B98" s="32">
        <v>511523</v>
      </c>
      <c r="C98" s="31" t="s">
        <v>1157</v>
      </c>
      <c r="D98" s="31" t="s">
        <v>1159</v>
      </c>
      <c r="E98" s="31" t="s">
        <v>530</v>
      </c>
      <c r="F98" s="84">
        <v>142701</v>
      </c>
      <c r="G98" s="32">
        <v>22.15</v>
      </c>
      <c r="H98" s="32" t="s">
        <v>325</v>
      </c>
    </row>
    <row r="99" spans="1:8" ht="15" customHeight="1">
      <c r="A99" s="83">
        <v>45485</v>
      </c>
      <c r="B99" s="32">
        <v>533427</v>
      </c>
      <c r="C99" s="31" t="s">
        <v>1048</v>
      </c>
      <c r="D99" s="31" t="s">
        <v>1039</v>
      </c>
      <c r="E99" s="31" t="s">
        <v>529</v>
      </c>
      <c r="F99" s="84">
        <v>163669</v>
      </c>
      <c r="G99" s="32">
        <v>41.23</v>
      </c>
      <c r="H99" s="32" t="s">
        <v>325</v>
      </c>
    </row>
    <row r="100" spans="1:8" ht="15" customHeight="1">
      <c r="A100" s="83">
        <v>45485</v>
      </c>
      <c r="B100" s="32">
        <v>533427</v>
      </c>
      <c r="C100" s="31" t="s">
        <v>1048</v>
      </c>
      <c r="D100" s="31" t="s">
        <v>1039</v>
      </c>
      <c r="E100" s="31" t="s">
        <v>530</v>
      </c>
      <c r="F100" s="84">
        <v>155518</v>
      </c>
      <c r="G100" s="32">
        <v>41.43</v>
      </c>
      <c r="H100" s="32" t="s">
        <v>325</v>
      </c>
    </row>
    <row r="101" spans="1:8" ht="15" customHeight="1">
      <c r="A101" s="83">
        <v>45485</v>
      </c>
      <c r="B101" s="32" t="s">
        <v>1160</v>
      </c>
      <c r="C101" s="31" t="s">
        <v>1161</v>
      </c>
      <c r="D101" s="31" t="s">
        <v>1020</v>
      </c>
      <c r="E101" s="31" t="s">
        <v>529</v>
      </c>
      <c r="F101" s="84">
        <v>87000</v>
      </c>
      <c r="G101" s="32">
        <v>72.66</v>
      </c>
      <c r="H101" s="32" t="s">
        <v>844</v>
      </c>
    </row>
    <row r="102" spans="1:8" ht="15" customHeight="1">
      <c r="A102" s="83">
        <v>45485</v>
      </c>
      <c r="B102" s="32" t="s">
        <v>1160</v>
      </c>
      <c r="C102" s="31" t="s">
        <v>1161</v>
      </c>
      <c r="D102" s="31" t="s">
        <v>1162</v>
      </c>
      <c r="E102" s="31" t="s">
        <v>529</v>
      </c>
      <c r="F102" s="84">
        <v>75000</v>
      </c>
      <c r="G102" s="32">
        <v>71.39</v>
      </c>
      <c r="H102" s="32" t="s">
        <v>844</v>
      </c>
    </row>
    <row r="103" spans="1:8" ht="15" customHeight="1">
      <c r="A103" s="83">
        <v>45485</v>
      </c>
      <c r="B103" s="32" t="s">
        <v>1160</v>
      </c>
      <c r="C103" s="31" t="s">
        <v>1161</v>
      </c>
      <c r="D103" s="31" t="s">
        <v>1163</v>
      </c>
      <c r="E103" s="31" t="s">
        <v>529</v>
      </c>
      <c r="F103" s="84">
        <v>69000</v>
      </c>
      <c r="G103" s="32">
        <v>72.52</v>
      </c>
      <c r="H103" s="32" t="s">
        <v>844</v>
      </c>
    </row>
    <row r="104" spans="1:8" ht="15" customHeight="1">
      <c r="A104" s="83">
        <v>45485</v>
      </c>
      <c r="B104" s="32" t="s">
        <v>1049</v>
      </c>
      <c r="C104" s="31" t="s">
        <v>1050</v>
      </c>
      <c r="D104" s="31" t="s">
        <v>887</v>
      </c>
      <c r="E104" s="31" t="s">
        <v>529</v>
      </c>
      <c r="F104" s="84">
        <v>262000</v>
      </c>
      <c r="G104" s="32">
        <v>93.7</v>
      </c>
      <c r="H104" s="32" t="s">
        <v>844</v>
      </c>
    </row>
    <row r="105" spans="1:8" ht="15" customHeight="1">
      <c r="A105" s="83">
        <v>45485</v>
      </c>
      <c r="B105" s="32" t="s">
        <v>1164</v>
      </c>
      <c r="C105" s="31" t="s">
        <v>1165</v>
      </c>
      <c r="D105" s="31" t="s">
        <v>1001</v>
      </c>
      <c r="E105" s="31" t="s">
        <v>529</v>
      </c>
      <c r="F105" s="84">
        <v>230895</v>
      </c>
      <c r="G105" s="32">
        <v>57.37</v>
      </c>
      <c r="H105" s="32" t="s">
        <v>844</v>
      </c>
    </row>
    <row r="106" spans="1:8" ht="15" customHeight="1">
      <c r="A106" s="83">
        <v>45485</v>
      </c>
      <c r="B106" s="32" t="s">
        <v>1166</v>
      </c>
      <c r="C106" s="31" t="s">
        <v>1167</v>
      </c>
      <c r="D106" s="31" t="s">
        <v>885</v>
      </c>
      <c r="E106" s="31" t="s">
        <v>529</v>
      </c>
      <c r="F106" s="84">
        <v>242376</v>
      </c>
      <c r="G106" s="32">
        <v>337.5</v>
      </c>
      <c r="H106" s="32" t="s">
        <v>844</v>
      </c>
    </row>
    <row r="107" spans="1:8" ht="15" customHeight="1">
      <c r="A107" s="83">
        <v>45485</v>
      </c>
      <c r="B107" s="32" t="s">
        <v>1051</v>
      </c>
      <c r="C107" s="31" t="s">
        <v>1052</v>
      </c>
      <c r="D107" s="31" t="s">
        <v>995</v>
      </c>
      <c r="E107" s="31" t="s">
        <v>529</v>
      </c>
      <c r="F107" s="84">
        <v>228000</v>
      </c>
      <c r="G107" s="32">
        <v>29.26</v>
      </c>
      <c r="H107" s="32" t="s">
        <v>844</v>
      </c>
    </row>
    <row r="108" spans="1:8" ht="15" customHeight="1">
      <c r="A108" s="83">
        <v>45485</v>
      </c>
      <c r="B108" s="32" t="s">
        <v>1051</v>
      </c>
      <c r="C108" s="31" t="s">
        <v>1052</v>
      </c>
      <c r="D108" s="31" t="s">
        <v>894</v>
      </c>
      <c r="E108" s="31" t="s">
        <v>529</v>
      </c>
      <c r="F108" s="84">
        <v>269000</v>
      </c>
      <c r="G108" s="32">
        <v>29.25</v>
      </c>
      <c r="H108" s="32" t="s">
        <v>844</v>
      </c>
    </row>
    <row r="109" spans="1:8" ht="15" customHeight="1">
      <c r="A109" s="83">
        <v>45485</v>
      </c>
      <c r="B109" s="32" t="s">
        <v>1051</v>
      </c>
      <c r="C109" s="31" t="s">
        <v>1052</v>
      </c>
      <c r="D109" s="31" t="s">
        <v>1035</v>
      </c>
      <c r="E109" s="31" t="s">
        <v>529</v>
      </c>
      <c r="F109" s="84">
        <v>300000</v>
      </c>
      <c r="G109" s="32">
        <v>29.25</v>
      </c>
      <c r="H109" s="32" t="s">
        <v>844</v>
      </c>
    </row>
    <row r="110" spans="1:8" ht="15" customHeight="1">
      <c r="A110" s="83">
        <v>45485</v>
      </c>
      <c r="B110" s="32" t="s">
        <v>1168</v>
      </c>
      <c r="C110" s="31" t="s">
        <v>1169</v>
      </c>
      <c r="D110" s="31" t="s">
        <v>885</v>
      </c>
      <c r="E110" s="31" t="s">
        <v>529</v>
      </c>
      <c r="F110" s="84">
        <v>32387</v>
      </c>
      <c r="G110" s="32">
        <v>1951.41</v>
      </c>
      <c r="H110" s="32" t="s">
        <v>844</v>
      </c>
    </row>
    <row r="111" spans="1:8" ht="15" customHeight="1">
      <c r="A111" s="83">
        <v>45485</v>
      </c>
      <c r="B111" s="32" t="s">
        <v>1170</v>
      </c>
      <c r="C111" s="31" t="s">
        <v>1171</v>
      </c>
      <c r="D111" s="31" t="s">
        <v>887</v>
      </c>
      <c r="E111" s="31" t="s">
        <v>529</v>
      </c>
      <c r="F111" s="84">
        <v>353600</v>
      </c>
      <c r="G111" s="32">
        <v>163.55000000000001</v>
      </c>
      <c r="H111" s="32" t="s">
        <v>844</v>
      </c>
    </row>
    <row r="112" spans="1:8" ht="15" customHeight="1">
      <c r="A112" s="83">
        <v>45485</v>
      </c>
      <c r="B112" s="32" t="s">
        <v>1170</v>
      </c>
      <c r="C112" s="31" t="s">
        <v>1171</v>
      </c>
      <c r="D112" s="31" t="s">
        <v>1172</v>
      </c>
      <c r="E112" s="31" t="s">
        <v>529</v>
      </c>
      <c r="F112" s="84">
        <v>320000</v>
      </c>
      <c r="G112" s="32">
        <v>157.35</v>
      </c>
      <c r="H112" s="32" t="s">
        <v>844</v>
      </c>
    </row>
    <row r="113" spans="1:8" ht="15" customHeight="1">
      <c r="A113" s="83">
        <v>45485</v>
      </c>
      <c r="B113" s="32" t="s">
        <v>368</v>
      </c>
      <c r="C113" s="31" t="s">
        <v>1053</v>
      </c>
      <c r="D113" s="31" t="s">
        <v>885</v>
      </c>
      <c r="E113" s="31" t="s">
        <v>529</v>
      </c>
      <c r="F113" s="84">
        <v>2950961</v>
      </c>
      <c r="G113" s="32">
        <v>294.82</v>
      </c>
      <c r="H113" s="32" t="s">
        <v>844</v>
      </c>
    </row>
    <row r="114" spans="1:8" ht="15" customHeight="1">
      <c r="A114" s="83">
        <v>45485</v>
      </c>
      <c r="B114" s="32" t="s">
        <v>1173</v>
      </c>
      <c r="C114" s="31" t="s">
        <v>1174</v>
      </c>
      <c r="D114" s="31" t="s">
        <v>885</v>
      </c>
      <c r="E114" s="31" t="s">
        <v>529</v>
      </c>
      <c r="F114" s="84">
        <v>1309561</v>
      </c>
      <c r="G114" s="32">
        <v>25.29</v>
      </c>
      <c r="H114" s="32" t="s">
        <v>844</v>
      </c>
    </row>
    <row r="115" spans="1:8" ht="15" customHeight="1">
      <c r="A115" s="83">
        <v>45485</v>
      </c>
      <c r="B115" s="32" t="s">
        <v>1175</v>
      </c>
      <c r="C115" s="31" t="s">
        <v>1176</v>
      </c>
      <c r="D115" s="31" t="s">
        <v>1177</v>
      </c>
      <c r="E115" s="31" t="s">
        <v>529</v>
      </c>
      <c r="F115" s="84">
        <v>240000</v>
      </c>
      <c r="G115" s="32">
        <v>361</v>
      </c>
      <c r="H115" s="32" t="s">
        <v>844</v>
      </c>
    </row>
    <row r="116" spans="1:8" ht="15" customHeight="1">
      <c r="A116" s="83">
        <v>45485</v>
      </c>
      <c r="B116" s="32" t="s">
        <v>1175</v>
      </c>
      <c r="C116" s="31" t="s">
        <v>1176</v>
      </c>
      <c r="D116" s="31" t="s">
        <v>1178</v>
      </c>
      <c r="E116" s="31" t="s">
        <v>529</v>
      </c>
      <c r="F116" s="84">
        <v>138000</v>
      </c>
      <c r="G116" s="32">
        <v>379.05</v>
      </c>
      <c r="H116" s="32" t="s">
        <v>844</v>
      </c>
    </row>
    <row r="117" spans="1:8" ht="15" customHeight="1">
      <c r="A117" s="83">
        <v>45485</v>
      </c>
      <c r="B117" s="32" t="s">
        <v>1175</v>
      </c>
      <c r="C117" s="31" t="s">
        <v>1176</v>
      </c>
      <c r="D117" s="31" t="s">
        <v>887</v>
      </c>
      <c r="E117" s="31" t="s">
        <v>529</v>
      </c>
      <c r="F117" s="84">
        <v>399600</v>
      </c>
      <c r="G117" s="32">
        <v>379.05</v>
      </c>
      <c r="H117" s="32" t="s">
        <v>844</v>
      </c>
    </row>
    <row r="118" spans="1:8" ht="15" customHeight="1">
      <c r="A118" s="83">
        <v>45485</v>
      </c>
      <c r="B118" s="32" t="s">
        <v>1179</v>
      </c>
      <c r="C118" s="31" t="s">
        <v>1180</v>
      </c>
      <c r="D118" s="31" t="s">
        <v>1040</v>
      </c>
      <c r="E118" s="31" t="s">
        <v>529</v>
      </c>
      <c r="F118" s="84">
        <v>68400</v>
      </c>
      <c r="G118" s="32">
        <v>425.02</v>
      </c>
      <c r="H118" s="32" t="s">
        <v>844</v>
      </c>
    </row>
    <row r="119" spans="1:8" ht="15" customHeight="1">
      <c r="A119" s="83">
        <v>45485</v>
      </c>
      <c r="B119" s="32" t="s">
        <v>1181</v>
      </c>
      <c r="C119" s="31" t="s">
        <v>1182</v>
      </c>
      <c r="D119" s="31" t="s">
        <v>887</v>
      </c>
      <c r="E119" s="31" t="s">
        <v>529</v>
      </c>
      <c r="F119" s="84">
        <v>92015663</v>
      </c>
      <c r="G119" s="32">
        <v>3.18</v>
      </c>
      <c r="H119" s="32" t="s">
        <v>844</v>
      </c>
    </row>
    <row r="120" spans="1:8" ht="15" customHeight="1">
      <c r="A120" s="83">
        <v>45485</v>
      </c>
      <c r="B120" s="32" t="s">
        <v>1054</v>
      </c>
      <c r="C120" s="31" t="s">
        <v>1055</v>
      </c>
      <c r="D120" s="31" t="s">
        <v>885</v>
      </c>
      <c r="E120" s="31" t="s">
        <v>529</v>
      </c>
      <c r="F120" s="84">
        <v>865545</v>
      </c>
      <c r="G120" s="32">
        <v>232.1</v>
      </c>
      <c r="H120" s="32" t="s">
        <v>844</v>
      </c>
    </row>
    <row r="121" spans="1:8" ht="15" customHeight="1">
      <c r="A121" s="83">
        <v>45485</v>
      </c>
      <c r="B121" s="32" t="s">
        <v>1056</v>
      </c>
      <c r="C121" s="31" t="s">
        <v>1057</v>
      </c>
      <c r="D121" s="31" t="s">
        <v>1003</v>
      </c>
      <c r="E121" s="31" t="s">
        <v>529</v>
      </c>
      <c r="F121" s="84">
        <v>682038</v>
      </c>
      <c r="G121" s="32">
        <v>642.27</v>
      </c>
      <c r="H121" s="32" t="s">
        <v>844</v>
      </c>
    </row>
    <row r="122" spans="1:8" ht="15" customHeight="1">
      <c r="A122" s="83">
        <v>45485</v>
      </c>
      <c r="B122" s="32" t="s">
        <v>1056</v>
      </c>
      <c r="C122" s="31" t="s">
        <v>1057</v>
      </c>
      <c r="D122" s="31" t="s">
        <v>885</v>
      </c>
      <c r="E122" s="31" t="s">
        <v>529</v>
      </c>
      <c r="F122" s="84">
        <v>487569</v>
      </c>
      <c r="G122" s="32">
        <v>634.70000000000005</v>
      </c>
      <c r="H122" s="32" t="s">
        <v>844</v>
      </c>
    </row>
    <row r="123" spans="1:8" ht="15" customHeight="1">
      <c r="A123" s="83">
        <v>45485</v>
      </c>
      <c r="B123" s="32" t="s">
        <v>1056</v>
      </c>
      <c r="C123" s="31" t="s">
        <v>1057</v>
      </c>
      <c r="D123" s="31" t="s">
        <v>889</v>
      </c>
      <c r="E123" s="31" t="s">
        <v>529</v>
      </c>
      <c r="F123" s="84">
        <v>409168</v>
      </c>
      <c r="G123" s="32">
        <v>636.05999999999995</v>
      </c>
      <c r="H123" s="32" t="s">
        <v>844</v>
      </c>
    </row>
    <row r="124" spans="1:8" ht="15" customHeight="1">
      <c r="A124" s="83">
        <v>45485</v>
      </c>
      <c r="B124" s="32" t="s">
        <v>1056</v>
      </c>
      <c r="C124" s="31" t="s">
        <v>1057</v>
      </c>
      <c r="D124" s="31" t="s">
        <v>1002</v>
      </c>
      <c r="E124" s="31" t="s">
        <v>529</v>
      </c>
      <c r="F124" s="84">
        <v>402967</v>
      </c>
      <c r="G124" s="32">
        <v>640.48</v>
      </c>
      <c r="H124" s="32" t="s">
        <v>844</v>
      </c>
    </row>
    <row r="125" spans="1:8" ht="15" customHeight="1">
      <c r="A125" s="83">
        <v>45485</v>
      </c>
      <c r="B125" s="32" t="s">
        <v>1183</v>
      </c>
      <c r="C125" s="31" t="s">
        <v>1184</v>
      </c>
      <c r="D125" s="31" t="s">
        <v>885</v>
      </c>
      <c r="E125" s="31" t="s">
        <v>529</v>
      </c>
      <c r="F125" s="84">
        <v>15354042</v>
      </c>
      <c r="G125" s="32">
        <v>68.680000000000007</v>
      </c>
      <c r="H125" s="32" t="s">
        <v>844</v>
      </c>
    </row>
    <row r="126" spans="1:8" ht="15" customHeight="1">
      <c r="A126" s="83">
        <v>45485</v>
      </c>
      <c r="B126" s="32" t="s">
        <v>1183</v>
      </c>
      <c r="C126" s="31" t="s">
        <v>1184</v>
      </c>
      <c r="D126" s="31" t="s">
        <v>889</v>
      </c>
      <c r="E126" s="31" t="s">
        <v>529</v>
      </c>
      <c r="F126" s="84">
        <v>13352332</v>
      </c>
      <c r="G126" s="32">
        <v>68.709999999999994</v>
      </c>
      <c r="H126" s="32" t="s">
        <v>844</v>
      </c>
    </row>
    <row r="127" spans="1:8" ht="15" customHeight="1">
      <c r="A127" s="83">
        <v>45485</v>
      </c>
      <c r="B127" s="32" t="s">
        <v>780</v>
      </c>
      <c r="C127" s="31" t="s">
        <v>1185</v>
      </c>
      <c r="D127" s="31" t="s">
        <v>885</v>
      </c>
      <c r="E127" s="31" t="s">
        <v>529</v>
      </c>
      <c r="F127" s="84">
        <v>6610194</v>
      </c>
      <c r="G127" s="32">
        <v>339.05</v>
      </c>
      <c r="H127" s="32" t="s">
        <v>844</v>
      </c>
    </row>
    <row r="128" spans="1:8" ht="15" customHeight="1">
      <c r="A128" s="83">
        <v>45485</v>
      </c>
      <c r="B128" s="32" t="s">
        <v>1186</v>
      </c>
      <c r="C128" s="31" t="s">
        <v>1187</v>
      </c>
      <c r="D128" s="31" t="s">
        <v>885</v>
      </c>
      <c r="E128" s="31" t="s">
        <v>529</v>
      </c>
      <c r="F128" s="84">
        <v>16105661</v>
      </c>
      <c r="G128" s="32">
        <v>293.97000000000003</v>
      </c>
      <c r="H128" s="32" t="s">
        <v>844</v>
      </c>
    </row>
    <row r="129" spans="1:8" ht="15" customHeight="1">
      <c r="A129" s="83">
        <v>45485</v>
      </c>
      <c r="B129" s="32" t="s">
        <v>1058</v>
      </c>
      <c r="C129" s="31" t="s">
        <v>1059</v>
      </c>
      <c r="D129" s="31" t="s">
        <v>1060</v>
      </c>
      <c r="E129" s="31" t="s">
        <v>529</v>
      </c>
      <c r="F129" s="84">
        <v>2784000</v>
      </c>
      <c r="G129" s="32">
        <v>2.0499999999999998</v>
      </c>
      <c r="H129" s="32" t="s">
        <v>844</v>
      </c>
    </row>
    <row r="130" spans="1:8" ht="15" customHeight="1">
      <c r="A130" s="83">
        <v>45485</v>
      </c>
      <c r="B130" s="32" t="s">
        <v>1188</v>
      </c>
      <c r="C130" s="31" t="s">
        <v>1189</v>
      </c>
      <c r="D130" s="31" t="s">
        <v>1190</v>
      </c>
      <c r="E130" s="31" t="s">
        <v>529</v>
      </c>
      <c r="F130" s="84">
        <v>3878115</v>
      </c>
      <c r="G130" s="32">
        <v>39.880000000000003</v>
      </c>
      <c r="H130" s="32" t="s">
        <v>844</v>
      </c>
    </row>
    <row r="131" spans="1:8" ht="15" customHeight="1">
      <c r="A131" s="83">
        <v>45485</v>
      </c>
      <c r="B131" s="32" t="s">
        <v>1188</v>
      </c>
      <c r="C131" s="31" t="s">
        <v>1189</v>
      </c>
      <c r="D131" s="31" t="s">
        <v>1191</v>
      </c>
      <c r="E131" s="31" t="s">
        <v>529</v>
      </c>
      <c r="F131" s="84">
        <v>5962712</v>
      </c>
      <c r="G131" s="32">
        <v>40.4</v>
      </c>
      <c r="H131" s="32" t="s">
        <v>844</v>
      </c>
    </row>
    <row r="132" spans="1:8" ht="15" customHeight="1">
      <c r="A132" s="83">
        <v>45485</v>
      </c>
      <c r="B132" s="32" t="s">
        <v>1188</v>
      </c>
      <c r="C132" s="31" t="s">
        <v>1189</v>
      </c>
      <c r="D132" s="31" t="s">
        <v>1192</v>
      </c>
      <c r="E132" s="31" t="s">
        <v>529</v>
      </c>
      <c r="F132" s="84">
        <v>1858986</v>
      </c>
      <c r="G132" s="32">
        <v>40.340000000000003</v>
      </c>
      <c r="H132" s="32" t="s">
        <v>844</v>
      </c>
    </row>
    <row r="133" spans="1:8" ht="15" customHeight="1">
      <c r="A133" s="83">
        <v>45485</v>
      </c>
      <c r="B133" s="32" t="s">
        <v>1188</v>
      </c>
      <c r="C133" s="31" t="s">
        <v>1189</v>
      </c>
      <c r="D133" s="31" t="s">
        <v>1193</v>
      </c>
      <c r="E133" s="31" t="s">
        <v>529</v>
      </c>
      <c r="F133" s="84">
        <v>1664424</v>
      </c>
      <c r="G133" s="32">
        <v>39.130000000000003</v>
      </c>
      <c r="H133" s="32" t="s">
        <v>844</v>
      </c>
    </row>
    <row r="134" spans="1:8" ht="15" customHeight="1">
      <c r="A134" s="83">
        <v>45485</v>
      </c>
      <c r="B134" s="32" t="s">
        <v>1188</v>
      </c>
      <c r="C134" s="31" t="s">
        <v>1189</v>
      </c>
      <c r="D134" s="31" t="s">
        <v>1036</v>
      </c>
      <c r="E134" s="31" t="s">
        <v>529</v>
      </c>
      <c r="F134" s="84">
        <v>3678297</v>
      </c>
      <c r="G134" s="32">
        <v>40.14</v>
      </c>
      <c r="H134" s="32" t="s">
        <v>844</v>
      </c>
    </row>
    <row r="135" spans="1:8" ht="15" customHeight="1">
      <c r="A135" s="83">
        <v>45485</v>
      </c>
      <c r="B135" s="32" t="s">
        <v>1194</v>
      </c>
      <c r="C135" s="31" t="s">
        <v>1195</v>
      </c>
      <c r="D135" s="31" t="s">
        <v>1003</v>
      </c>
      <c r="E135" s="31" t="s">
        <v>529</v>
      </c>
      <c r="F135" s="84">
        <v>638683</v>
      </c>
      <c r="G135" s="32">
        <v>154.78</v>
      </c>
      <c r="H135" s="32" t="s">
        <v>844</v>
      </c>
    </row>
    <row r="136" spans="1:8" ht="15" customHeight="1">
      <c r="A136" s="83">
        <v>45485</v>
      </c>
      <c r="B136" s="32" t="s">
        <v>1194</v>
      </c>
      <c r="C136" s="31" t="s">
        <v>1195</v>
      </c>
      <c r="D136" s="31" t="s">
        <v>889</v>
      </c>
      <c r="E136" s="31" t="s">
        <v>529</v>
      </c>
      <c r="F136" s="84">
        <v>612829</v>
      </c>
      <c r="G136" s="32">
        <v>154.34</v>
      </c>
      <c r="H136" s="32" t="s">
        <v>844</v>
      </c>
    </row>
    <row r="137" spans="1:8" ht="15" customHeight="1">
      <c r="A137" s="83">
        <v>45485</v>
      </c>
      <c r="B137" s="32" t="s">
        <v>1196</v>
      </c>
      <c r="C137" s="31" t="s">
        <v>1197</v>
      </c>
      <c r="D137" s="31" t="s">
        <v>1198</v>
      </c>
      <c r="E137" s="31" t="s">
        <v>529</v>
      </c>
      <c r="F137" s="84">
        <v>131328</v>
      </c>
      <c r="G137" s="32">
        <v>65.27</v>
      </c>
      <c r="H137" s="32" t="s">
        <v>844</v>
      </c>
    </row>
    <row r="138" spans="1:8" ht="15" customHeight="1">
      <c r="A138" s="83">
        <v>45485</v>
      </c>
      <c r="B138" s="32" t="s">
        <v>1061</v>
      </c>
      <c r="C138" s="31" t="s">
        <v>1062</v>
      </c>
      <c r="D138" s="31" t="s">
        <v>885</v>
      </c>
      <c r="E138" s="31" t="s">
        <v>529</v>
      </c>
      <c r="F138" s="84">
        <v>32280</v>
      </c>
      <c r="G138" s="32">
        <v>1441.94</v>
      </c>
      <c r="H138" s="32" t="s">
        <v>844</v>
      </c>
    </row>
    <row r="139" spans="1:8" ht="15" customHeight="1">
      <c r="A139" s="83">
        <v>45485</v>
      </c>
      <c r="B139" s="32" t="s">
        <v>1199</v>
      </c>
      <c r="C139" s="31" t="s">
        <v>1200</v>
      </c>
      <c r="D139" s="31" t="s">
        <v>918</v>
      </c>
      <c r="E139" s="31" t="s">
        <v>529</v>
      </c>
      <c r="F139" s="84">
        <v>140000</v>
      </c>
      <c r="G139" s="32">
        <v>118.95</v>
      </c>
      <c r="H139" s="32" t="s">
        <v>844</v>
      </c>
    </row>
    <row r="140" spans="1:8" ht="15" customHeight="1">
      <c r="A140" s="83">
        <v>45485</v>
      </c>
      <c r="B140" s="32" t="s">
        <v>1201</v>
      </c>
      <c r="C140" s="31" t="s">
        <v>1202</v>
      </c>
      <c r="D140" s="31" t="s">
        <v>1203</v>
      </c>
      <c r="E140" s="31" t="s">
        <v>529</v>
      </c>
      <c r="F140" s="84">
        <v>194400</v>
      </c>
      <c r="G140" s="32">
        <v>198.08</v>
      </c>
      <c r="H140" s="32" t="s">
        <v>844</v>
      </c>
    </row>
    <row r="141" spans="1:8" ht="15" customHeight="1">
      <c r="A141" s="83">
        <v>45485</v>
      </c>
      <c r="B141" s="32" t="s">
        <v>1204</v>
      </c>
      <c r="C141" s="31" t="s">
        <v>1205</v>
      </c>
      <c r="D141" s="31" t="s">
        <v>1206</v>
      </c>
      <c r="E141" s="31" t="s">
        <v>529</v>
      </c>
      <c r="F141" s="84">
        <v>1572170</v>
      </c>
      <c r="G141" s="32">
        <v>44.82</v>
      </c>
      <c r="H141" s="32" t="s">
        <v>844</v>
      </c>
    </row>
    <row r="142" spans="1:8" ht="15" customHeight="1">
      <c r="A142" s="83">
        <v>45485</v>
      </c>
      <c r="B142" s="32" t="s">
        <v>1204</v>
      </c>
      <c r="C142" s="31" t="s">
        <v>1205</v>
      </c>
      <c r="D142" s="31" t="s">
        <v>885</v>
      </c>
      <c r="E142" s="31" t="s">
        <v>529</v>
      </c>
      <c r="F142" s="84">
        <v>4825163</v>
      </c>
      <c r="G142" s="32">
        <v>45.92</v>
      </c>
      <c r="H142" s="32" t="s">
        <v>844</v>
      </c>
    </row>
    <row r="143" spans="1:8" ht="15" customHeight="1">
      <c r="A143" s="83">
        <v>45485</v>
      </c>
      <c r="B143" s="32" t="s">
        <v>1204</v>
      </c>
      <c r="C143" s="31" t="s">
        <v>1205</v>
      </c>
      <c r="D143" s="31" t="s">
        <v>1002</v>
      </c>
      <c r="E143" s="31" t="s">
        <v>529</v>
      </c>
      <c r="F143" s="84">
        <v>1604264</v>
      </c>
      <c r="G143" s="32">
        <v>45.52</v>
      </c>
      <c r="H143" s="32" t="s">
        <v>844</v>
      </c>
    </row>
    <row r="144" spans="1:8" ht="15" customHeight="1">
      <c r="A144" s="83">
        <v>45485</v>
      </c>
      <c r="B144" s="32" t="s">
        <v>1204</v>
      </c>
      <c r="C144" s="31" t="s">
        <v>1205</v>
      </c>
      <c r="D144" s="31" t="s">
        <v>889</v>
      </c>
      <c r="E144" s="31" t="s">
        <v>529</v>
      </c>
      <c r="F144" s="84">
        <v>3709812</v>
      </c>
      <c r="G144" s="32">
        <v>45.3</v>
      </c>
      <c r="H144" s="32" t="s">
        <v>844</v>
      </c>
    </row>
    <row r="145" spans="1:8" ht="15" customHeight="1">
      <c r="A145" s="83">
        <v>45485</v>
      </c>
      <c r="B145" s="32" t="s">
        <v>1204</v>
      </c>
      <c r="C145" s="31" t="s">
        <v>1205</v>
      </c>
      <c r="D145" s="31" t="s">
        <v>1207</v>
      </c>
      <c r="E145" s="31" t="s">
        <v>529</v>
      </c>
      <c r="F145" s="84">
        <v>751492</v>
      </c>
      <c r="G145" s="32">
        <v>45.53</v>
      </c>
      <c r="H145" s="32" t="s">
        <v>844</v>
      </c>
    </row>
    <row r="146" spans="1:8" ht="15" customHeight="1">
      <c r="A146" s="83">
        <v>45485</v>
      </c>
      <c r="B146" s="32" t="s">
        <v>1208</v>
      </c>
      <c r="C146" s="31" t="s">
        <v>1209</v>
      </c>
      <c r="D146" s="31" t="s">
        <v>885</v>
      </c>
      <c r="E146" s="31" t="s">
        <v>529</v>
      </c>
      <c r="F146" s="84">
        <v>1624384</v>
      </c>
      <c r="G146" s="32">
        <v>38.85</v>
      </c>
      <c r="H146" s="32" t="s">
        <v>844</v>
      </c>
    </row>
    <row r="147" spans="1:8" ht="15" customHeight="1">
      <c r="A147" s="83">
        <v>45485</v>
      </c>
      <c r="B147" s="32" t="s">
        <v>1208</v>
      </c>
      <c r="C147" s="31" t="s">
        <v>1209</v>
      </c>
      <c r="D147" s="31" t="s">
        <v>889</v>
      </c>
      <c r="E147" s="31" t="s">
        <v>529</v>
      </c>
      <c r="F147" s="84">
        <v>1516934</v>
      </c>
      <c r="G147" s="32">
        <v>38.69</v>
      </c>
      <c r="H147" s="32" t="s">
        <v>844</v>
      </c>
    </row>
    <row r="148" spans="1:8" ht="15" customHeight="1">
      <c r="A148" s="83">
        <v>45485</v>
      </c>
      <c r="B148" s="32" t="s">
        <v>1210</v>
      </c>
      <c r="C148" s="31" t="s">
        <v>1211</v>
      </c>
      <c r="D148" s="31" t="s">
        <v>885</v>
      </c>
      <c r="E148" s="31" t="s">
        <v>529</v>
      </c>
      <c r="F148" s="84">
        <v>2560893</v>
      </c>
      <c r="G148" s="32">
        <v>157.04</v>
      </c>
      <c r="H148" s="32" t="s">
        <v>844</v>
      </c>
    </row>
    <row r="149" spans="1:8" ht="15" customHeight="1">
      <c r="A149" s="83">
        <v>45485</v>
      </c>
      <c r="B149" s="32" t="s">
        <v>876</v>
      </c>
      <c r="C149" s="31" t="s">
        <v>1212</v>
      </c>
      <c r="D149" s="31" t="s">
        <v>1002</v>
      </c>
      <c r="E149" s="31" t="s">
        <v>529</v>
      </c>
      <c r="F149" s="84">
        <v>2036013</v>
      </c>
      <c r="G149" s="32">
        <v>576.66</v>
      </c>
      <c r="H149" s="32" t="s">
        <v>844</v>
      </c>
    </row>
    <row r="150" spans="1:8" ht="15" customHeight="1">
      <c r="A150" s="83">
        <v>45485</v>
      </c>
      <c r="B150" s="32" t="s">
        <v>876</v>
      </c>
      <c r="C150" s="31" t="s">
        <v>1212</v>
      </c>
      <c r="D150" s="31" t="s">
        <v>885</v>
      </c>
      <c r="E150" s="31" t="s">
        <v>529</v>
      </c>
      <c r="F150" s="84">
        <v>2422095</v>
      </c>
      <c r="G150" s="32">
        <v>564.41</v>
      </c>
      <c r="H150" s="32" t="s">
        <v>844</v>
      </c>
    </row>
    <row r="151" spans="1:8" ht="15" customHeight="1">
      <c r="A151" s="83">
        <v>45485</v>
      </c>
      <c r="B151" s="32" t="s">
        <v>876</v>
      </c>
      <c r="C151" s="31" t="s">
        <v>1212</v>
      </c>
      <c r="D151" s="31" t="s">
        <v>1213</v>
      </c>
      <c r="E151" s="31" t="s">
        <v>529</v>
      </c>
      <c r="F151" s="84">
        <v>1850971</v>
      </c>
      <c r="G151" s="32">
        <v>581.61</v>
      </c>
      <c r="H151" s="32" t="s">
        <v>844</v>
      </c>
    </row>
    <row r="152" spans="1:8" ht="15" customHeight="1">
      <c r="A152" s="83">
        <v>45485</v>
      </c>
      <c r="B152" s="32" t="s">
        <v>876</v>
      </c>
      <c r="C152" s="31" t="s">
        <v>1212</v>
      </c>
      <c r="D152" s="31" t="s">
        <v>1003</v>
      </c>
      <c r="E152" s="31" t="s">
        <v>529</v>
      </c>
      <c r="F152" s="84">
        <v>3104940</v>
      </c>
      <c r="G152" s="32">
        <v>582.49</v>
      </c>
      <c r="H152" s="32" t="s">
        <v>844</v>
      </c>
    </row>
    <row r="153" spans="1:8" ht="15" customHeight="1">
      <c r="A153" s="83">
        <v>45485</v>
      </c>
      <c r="B153" s="32" t="s">
        <v>876</v>
      </c>
      <c r="C153" s="31" t="s">
        <v>1212</v>
      </c>
      <c r="D153" s="31" t="s">
        <v>1214</v>
      </c>
      <c r="E153" s="31" t="s">
        <v>529</v>
      </c>
      <c r="F153" s="84">
        <v>2270865</v>
      </c>
      <c r="G153" s="32">
        <v>583.36</v>
      </c>
      <c r="H153" s="32" t="s">
        <v>844</v>
      </c>
    </row>
    <row r="154" spans="1:8" ht="15" customHeight="1">
      <c r="A154" s="83">
        <v>45485</v>
      </c>
      <c r="B154" s="32" t="s">
        <v>876</v>
      </c>
      <c r="C154" s="31" t="s">
        <v>1212</v>
      </c>
      <c r="D154" s="31" t="s">
        <v>889</v>
      </c>
      <c r="E154" s="31" t="s">
        <v>529</v>
      </c>
      <c r="F154" s="84">
        <v>3521374</v>
      </c>
      <c r="G154" s="32">
        <v>581.54</v>
      </c>
      <c r="H154" s="32" t="s">
        <v>844</v>
      </c>
    </row>
    <row r="155" spans="1:8" ht="15" customHeight="1">
      <c r="A155" s="83">
        <v>45485</v>
      </c>
      <c r="B155" s="32" t="s">
        <v>1215</v>
      </c>
      <c r="C155" s="31" t="s">
        <v>1216</v>
      </c>
      <c r="D155" s="31" t="s">
        <v>889</v>
      </c>
      <c r="E155" s="31" t="s">
        <v>529</v>
      </c>
      <c r="F155" s="84">
        <v>966491</v>
      </c>
      <c r="G155" s="32">
        <v>27.25</v>
      </c>
      <c r="H155" s="32" t="s">
        <v>844</v>
      </c>
    </row>
    <row r="156" spans="1:8" ht="15" customHeight="1">
      <c r="A156" s="83">
        <v>45485</v>
      </c>
      <c r="B156" s="32" t="s">
        <v>464</v>
      </c>
      <c r="C156" s="31" t="s">
        <v>1217</v>
      </c>
      <c r="D156" s="31" t="s">
        <v>885</v>
      </c>
      <c r="E156" s="31" t="s">
        <v>529</v>
      </c>
      <c r="F156" s="84">
        <v>3075821</v>
      </c>
      <c r="G156" s="32">
        <v>235.82</v>
      </c>
      <c r="H156" s="32" t="s">
        <v>844</v>
      </c>
    </row>
    <row r="157" spans="1:8" ht="15" customHeight="1">
      <c r="A157" s="83">
        <v>45485</v>
      </c>
      <c r="B157" s="32" t="s">
        <v>1021</v>
      </c>
      <c r="C157" s="31" t="s">
        <v>1022</v>
      </c>
      <c r="D157" s="31" t="s">
        <v>1023</v>
      </c>
      <c r="E157" s="31" t="s">
        <v>529</v>
      </c>
      <c r="F157" s="84">
        <v>271</v>
      </c>
      <c r="G157" s="32">
        <v>51.56</v>
      </c>
      <c r="H157" s="32" t="s">
        <v>844</v>
      </c>
    </row>
    <row r="158" spans="1:8" ht="15" customHeight="1">
      <c r="A158" s="83">
        <v>45485</v>
      </c>
      <c r="B158" s="32" t="s">
        <v>1021</v>
      </c>
      <c r="C158" s="31" t="s">
        <v>1022</v>
      </c>
      <c r="D158" s="31" t="s">
        <v>1002</v>
      </c>
      <c r="E158" s="31" t="s">
        <v>529</v>
      </c>
      <c r="F158" s="84">
        <v>59725</v>
      </c>
      <c r="G158" s="32">
        <v>52.5</v>
      </c>
      <c r="H158" s="32" t="s">
        <v>844</v>
      </c>
    </row>
    <row r="159" spans="1:8" ht="15" customHeight="1">
      <c r="A159" s="83">
        <v>45485</v>
      </c>
      <c r="B159" s="32" t="s">
        <v>459</v>
      </c>
      <c r="C159" s="31" t="s">
        <v>1218</v>
      </c>
      <c r="D159" s="31" t="s">
        <v>885</v>
      </c>
      <c r="E159" s="31" t="s">
        <v>529</v>
      </c>
      <c r="F159" s="84">
        <v>1412760</v>
      </c>
      <c r="G159" s="32">
        <v>767.38</v>
      </c>
      <c r="H159" s="32" t="s">
        <v>844</v>
      </c>
    </row>
    <row r="160" spans="1:8" ht="15" customHeight="1">
      <c r="A160" s="83">
        <v>45485</v>
      </c>
      <c r="B160" s="32" t="s">
        <v>1024</v>
      </c>
      <c r="C160" s="31" t="s">
        <v>1025</v>
      </c>
      <c r="D160" s="31" t="s">
        <v>1219</v>
      </c>
      <c r="E160" s="31" t="s">
        <v>529</v>
      </c>
      <c r="F160" s="84">
        <v>100000</v>
      </c>
      <c r="G160" s="32">
        <v>24.95</v>
      </c>
      <c r="H160" s="32" t="s">
        <v>844</v>
      </c>
    </row>
    <row r="161" spans="1:8" ht="15" customHeight="1">
      <c r="A161" s="83">
        <v>45485</v>
      </c>
      <c r="B161" s="32" t="s">
        <v>1024</v>
      </c>
      <c r="C161" s="31" t="s">
        <v>1025</v>
      </c>
      <c r="D161" s="31" t="s">
        <v>1220</v>
      </c>
      <c r="E161" s="31" t="s">
        <v>529</v>
      </c>
      <c r="F161" s="84">
        <v>125000</v>
      </c>
      <c r="G161" s="32">
        <v>25.06</v>
      </c>
      <c r="H161" s="32" t="s">
        <v>844</v>
      </c>
    </row>
    <row r="162" spans="1:8" ht="15" customHeight="1">
      <c r="A162" s="83">
        <v>45485</v>
      </c>
      <c r="B162" s="32" t="s">
        <v>1063</v>
      </c>
      <c r="C162" s="31" t="s">
        <v>1064</v>
      </c>
      <c r="D162" s="31" t="s">
        <v>1003</v>
      </c>
      <c r="E162" s="31" t="s">
        <v>529</v>
      </c>
      <c r="F162" s="84">
        <v>2986375</v>
      </c>
      <c r="G162" s="32">
        <v>362.83</v>
      </c>
      <c r="H162" s="32" t="s">
        <v>844</v>
      </c>
    </row>
    <row r="163" spans="1:8" ht="15" customHeight="1">
      <c r="A163" s="83">
        <v>45485</v>
      </c>
      <c r="B163" s="32" t="s">
        <v>1063</v>
      </c>
      <c r="C163" s="31" t="s">
        <v>1064</v>
      </c>
      <c r="D163" s="31" t="s">
        <v>885</v>
      </c>
      <c r="E163" s="31" t="s">
        <v>529</v>
      </c>
      <c r="F163" s="84">
        <v>4684908</v>
      </c>
      <c r="G163" s="32">
        <v>361.9</v>
      </c>
      <c r="H163" s="32" t="s">
        <v>844</v>
      </c>
    </row>
    <row r="164" spans="1:8" ht="15" customHeight="1">
      <c r="A164" s="83">
        <v>45485</v>
      </c>
      <c r="B164" s="32" t="s">
        <v>1065</v>
      </c>
      <c r="C164" s="31" t="s">
        <v>1066</v>
      </c>
      <c r="D164" s="31" t="s">
        <v>885</v>
      </c>
      <c r="E164" s="31" t="s">
        <v>529</v>
      </c>
      <c r="F164" s="84">
        <v>2356294</v>
      </c>
      <c r="G164" s="32">
        <v>104.42</v>
      </c>
      <c r="H164" s="32" t="s">
        <v>844</v>
      </c>
    </row>
    <row r="165" spans="1:8" ht="15" customHeight="1">
      <c r="A165" s="83">
        <v>45485</v>
      </c>
      <c r="B165" s="32" t="s">
        <v>1221</v>
      </c>
      <c r="C165" s="31" t="s">
        <v>1222</v>
      </c>
      <c r="D165" s="31" t="s">
        <v>885</v>
      </c>
      <c r="E165" s="31" t="s">
        <v>529</v>
      </c>
      <c r="F165" s="84">
        <v>228709</v>
      </c>
      <c r="G165" s="32">
        <v>421.44</v>
      </c>
      <c r="H165" s="32" t="s">
        <v>844</v>
      </c>
    </row>
    <row r="166" spans="1:8" ht="15" customHeight="1">
      <c r="A166" s="83">
        <v>45485</v>
      </c>
      <c r="B166" s="32" t="s">
        <v>906</v>
      </c>
      <c r="C166" s="31" t="s">
        <v>907</v>
      </c>
      <c r="D166" s="31" t="s">
        <v>908</v>
      </c>
      <c r="E166" s="31" t="s">
        <v>529</v>
      </c>
      <c r="F166" s="84">
        <v>943762</v>
      </c>
      <c r="G166" s="32">
        <v>49.51</v>
      </c>
      <c r="H166" s="32" t="s">
        <v>844</v>
      </c>
    </row>
    <row r="167" spans="1:8" ht="15" customHeight="1">
      <c r="A167" s="83">
        <v>45485</v>
      </c>
      <c r="B167" s="32" t="s">
        <v>1223</v>
      </c>
      <c r="C167" s="31" t="s">
        <v>1224</v>
      </c>
      <c r="D167" s="31" t="s">
        <v>1225</v>
      </c>
      <c r="E167" s="31" t="s">
        <v>529</v>
      </c>
      <c r="F167" s="84">
        <v>100000</v>
      </c>
      <c r="G167" s="32">
        <v>149.69</v>
      </c>
      <c r="H167" s="32" t="s">
        <v>844</v>
      </c>
    </row>
    <row r="168" spans="1:8" ht="15" customHeight="1">
      <c r="A168" s="83">
        <v>45485</v>
      </c>
      <c r="B168" s="32" t="s">
        <v>1067</v>
      </c>
      <c r="C168" s="31" t="s">
        <v>1068</v>
      </c>
      <c r="D168" s="31" t="s">
        <v>1073</v>
      </c>
      <c r="E168" s="31" t="s">
        <v>529</v>
      </c>
      <c r="F168" s="84">
        <v>14000</v>
      </c>
      <c r="G168" s="32">
        <v>332.42</v>
      </c>
      <c r="H168" s="32" t="s">
        <v>844</v>
      </c>
    </row>
    <row r="169" spans="1:8" ht="15" customHeight="1">
      <c r="A169" s="83">
        <v>45485</v>
      </c>
      <c r="B169" s="32" t="s">
        <v>1067</v>
      </c>
      <c r="C169" s="31" t="s">
        <v>1068</v>
      </c>
      <c r="D169" s="31" t="s">
        <v>1226</v>
      </c>
      <c r="E169" s="31" t="s">
        <v>529</v>
      </c>
      <c r="F169" s="84">
        <v>17000</v>
      </c>
      <c r="G169" s="32">
        <v>329.6</v>
      </c>
      <c r="H169" s="32" t="s">
        <v>844</v>
      </c>
    </row>
    <row r="170" spans="1:8" ht="15" customHeight="1">
      <c r="A170" s="83">
        <v>45485</v>
      </c>
      <c r="B170" s="32" t="s">
        <v>1067</v>
      </c>
      <c r="C170" s="31" t="s">
        <v>1068</v>
      </c>
      <c r="D170" s="31" t="s">
        <v>1070</v>
      </c>
      <c r="E170" s="31" t="s">
        <v>529</v>
      </c>
      <c r="F170" s="84">
        <v>18000</v>
      </c>
      <c r="G170" s="32">
        <v>331.45</v>
      </c>
      <c r="H170" s="32" t="s">
        <v>844</v>
      </c>
    </row>
    <row r="171" spans="1:8" ht="15" customHeight="1">
      <c r="A171" s="83">
        <v>45485</v>
      </c>
      <c r="B171" s="32" t="s">
        <v>1067</v>
      </c>
      <c r="C171" s="31" t="s">
        <v>1068</v>
      </c>
      <c r="D171" s="31" t="s">
        <v>1071</v>
      </c>
      <c r="E171" s="31" t="s">
        <v>529</v>
      </c>
      <c r="F171" s="84">
        <v>15000</v>
      </c>
      <c r="G171" s="32">
        <v>342.03</v>
      </c>
      <c r="H171" s="32" t="s">
        <v>844</v>
      </c>
    </row>
    <row r="172" spans="1:8" ht="15" customHeight="1">
      <c r="A172" s="83">
        <v>45485</v>
      </c>
      <c r="B172" s="32" t="s">
        <v>1067</v>
      </c>
      <c r="C172" s="31" t="s">
        <v>1068</v>
      </c>
      <c r="D172" s="31" t="s">
        <v>1072</v>
      </c>
      <c r="E172" s="31" t="s">
        <v>529</v>
      </c>
      <c r="F172" s="84">
        <v>6000</v>
      </c>
      <c r="G172" s="32">
        <v>351.57</v>
      </c>
      <c r="H172" s="32" t="s">
        <v>844</v>
      </c>
    </row>
    <row r="173" spans="1:8" ht="15" customHeight="1">
      <c r="A173" s="83">
        <v>45485</v>
      </c>
      <c r="B173" s="32" t="s">
        <v>1067</v>
      </c>
      <c r="C173" s="31" t="s">
        <v>1068</v>
      </c>
      <c r="D173" s="31" t="s">
        <v>1227</v>
      </c>
      <c r="E173" s="31" t="s">
        <v>529</v>
      </c>
      <c r="F173" s="84">
        <v>21000</v>
      </c>
      <c r="G173" s="32">
        <v>316.22000000000003</v>
      </c>
      <c r="H173" s="32" t="s">
        <v>844</v>
      </c>
    </row>
    <row r="174" spans="1:8" ht="15" customHeight="1">
      <c r="A174" s="83">
        <v>45485</v>
      </c>
      <c r="B174" s="32" t="s">
        <v>1067</v>
      </c>
      <c r="C174" s="31" t="s">
        <v>1068</v>
      </c>
      <c r="D174" s="31" t="s">
        <v>1069</v>
      </c>
      <c r="E174" s="31" t="s">
        <v>529</v>
      </c>
      <c r="F174" s="84">
        <v>28000</v>
      </c>
      <c r="G174" s="32">
        <v>329</v>
      </c>
      <c r="H174" s="32" t="s">
        <v>844</v>
      </c>
    </row>
    <row r="175" spans="1:8" ht="15" customHeight="1">
      <c r="A175" s="83">
        <v>45485</v>
      </c>
      <c r="B175" s="32" t="s">
        <v>1228</v>
      </c>
      <c r="C175" s="31" t="s">
        <v>1229</v>
      </c>
      <c r="D175" s="31" t="s">
        <v>1077</v>
      </c>
      <c r="E175" s="31" t="s">
        <v>529</v>
      </c>
      <c r="F175" s="84">
        <v>96000</v>
      </c>
      <c r="G175" s="32">
        <v>63.15</v>
      </c>
      <c r="H175" s="32" t="s">
        <v>844</v>
      </c>
    </row>
    <row r="176" spans="1:8" ht="15" customHeight="1">
      <c r="A176" s="83">
        <v>45485</v>
      </c>
      <c r="B176" s="32" t="s">
        <v>1160</v>
      </c>
      <c r="C176" s="31" t="s">
        <v>1161</v>
      </c>
      <c r="D176" s="31" t="s">
        <v>1163</v>
      </c>
      <c r="E176" s="31" t="s">
        <v>530</v>
      </c>
      <c r="F176" s="84">
        <v>57000</v>
      </c>
      <c r="G176" s="32">
        <v>72.75</v>
      </c>
      <c r="H176" s="32" t="s">
        <v>844</v>
      </c>
    </row>
    <row r="177" spans="1:8" ht="15" customHeight="1">
      <c r="A177" s="83">
        <v>45485</v>
      </c>
      <c r="B177" s="32" t="s">
        <v>1160</v>
      </c>
      <c r="C177" s="31" t="s">
        <v>1161</v>
      </c>
      <c r="D177" s="31" t="s">
        <v>1020</v>
      </c>
      <c r="E177" s="31" t="s">
        <v>530</v>
      </c>
      <c r="F177" s="84">
        <v>78000</v>
      </c>
      <c r="G177" s="32">
        <v>72.069999999999993</v>
      </c>
      <c r="H177" s="32" t="s">
        <v>844</v>
      </c>
    </row>
    <row r="178" spans="1:8" ht="15" customHeight="1">
      <c r="A178" s="83">
        <v>45485</v>
      </c>
      <c r="B178" s="32" t="s">
        <v>1164</v>
      </c>
      <c r="C178" s="31" t="s">
        <v>1165</v>
      </c>
      <c r="D178" s="31" t="s">
        <v>1001</v>
      </c>
      <c r="E178" s="31" t="s">
        <v>530</v>
      </c>
      <c r="F178" s="84">
        <v>230895</v>
      </c>
      <c r="G178" s="32">
        <v>57.48</v>
      </c>
      <c r="H178" s="32" t="s">
        <v>844</v>
      </c>
    </row>
    <row r="179" spans="1:8" ht="15" customHeight="1">
      <c r="A179" s="83">
        <v>45485</v>
      </c>
      <c r="B179" s="32" t="s">
        <v>1166</v>
      </c>
      <c r="C179" s="31" t="s">
        <v>1167</v>
      </c>
      <c r="D179" s="31" t="s">
        <v>885</v>
      </c>
      <c r="E179" s="31" t="s">
        <v>530</v>
      </c>
      <c r="F179" s="84">
        <v>242376</v>
      </c>
      <c r="G179" s="32">
        <v>337.47</v>
      </c>
      <c r="H179" s="32" t="s">
        <v>844</v>
      </c>
    </row>
    <row r="180" spans="1:8" ht="15" customHeight="1">
      <c r="A180" s="83">
        <v>45485</v>
      </c>
      <c r="B180" s="32" t="s">
        <v>1051</v>
      </c>
      <c r="C180" s="31" t="s">
        <v>1052</v>
      </c>
      <c r="D180" s="31" t="s">
        <v>995</v>
      </c>
      <c r="E180" s="31" t="s">
        <v>530</v>
      </c>
      <c r="F180" s="84">
        <v>328000</v>
      </c>
      <c r="G180" s="32">
        <v>29.25</v>
      </c>
      <c r="H180" s="32" t="s">
        <v>844</v>
      </c>
    </row>
    <row r="181" spans="1:8" ht="15" customHeight="1">
      <c r="A181" s="83">
        <v>45485</v>
      </c>
      <c r="B181" s="32" t="s">
        <v>1051</v>
      </c>
      <c r="C181" s="31" t="s">
        <v>1052</v>
      </c>
      <c r="D181" s="31" t="s">
        <v>894</v>
      </c>
      <c r="E181" s="31" t="s">
        <v>530</v>
      </c>
      <c r="F181" s="84">
        <v>169000</v>
      </c>
      <c r="G181" s="32">
        <v>29.25</v>
      </c>
      <c r="H181" s="32" t="s">
        <v>844</v>
      </c>
    </row>
    <row r="182" spans="1:8" ht="15" customHeight="1">
      <c r="A182" s="83">
        <v>45485</v>
      </c>
      <c r="B182" s="32" t="s">
        <v>1168</v>
      </c>
      <c r="C182" s="31" t="s">
        <v>1169</v>
      </c>
      <c r="D182" s="31" t="s">
        <v>885</v>
      </c>
      <c r="E182" s="31" t="s">
        <v>530</v>
      </c>
      <c r="F182" s="84">
        <v>32387</v>
      </c>
      <c r="G182" s="32">
        <v>1946.86</v>
      </c>
      <c r="H182" s="32" t="s">
        <v>844</v>
      </c>
    </row>
    <row r="183" spans="1:8" ht="15" customHeight="1">
      <c r="A183" s="83">
        <v>45485</v>
      </c>
      <c r="B183" s="32" t="s">
        <v>368</v>
      </c>
      <c r="C183" s="31" t="s">
        <v>1053</v>
      </c>
      <c r="D183" s="31" t="s">
        <v>885</v>
      </c>
      <c r="E183" s="31" t="s">
        <v>530</v>
      </c>
      <c r="F183" s="84">
        <v>2950961</v>
      </c>
      <c r="G183" s="32">
        <v>295.14999999999998</v>
      </c>
      <c r="H183" s="32" t="s">
        <v>844</v>
      </c>
    </row>
    <row r="184" spans="1:8" ht="15" customHeight="1">
      <c r="A184" s="83">
        <v>45485</v>
      </c>
      <c r="B184" s="32" t="s">
        <v>1173</v>
      </c>
      <c r="C184" s="31" t="s">
        <v>1174</v>
      </c>
      <c r="D184" s="31" t="s">
        <v>885</v>
      </c>
      <c r="E184" s="31" t="s">
        <v>530</v>
      </c>
      <c r="F184" s="84">
        <v>1309561</v>
      </c>
      <c r="G184" s="32">
        <v>25.29</v>
      </c>
      <c r="H184" s="32" t="s">
        <v>844</v>
      </c>
    </row>
    <row r="185" spans="1:8" ht="15" customHeight="1">
      <c r="A185" s="83">
        <v>45485</v>
      </c>
      <c r="B185" s="32" t="s">
        <v>1179</v>
      </c>
      <c r="C185" s="31" t="s">
        <v>1180</v>
      </c>
      <c r="D185" s="31" t="s">
        <v>1040</v>
      </c>
      <c r="E185" s="31" t="s">
        <v>530</v>
      </c>
      <c r="F185" s="84">
        <v>67200</v>
      </c>
      <c r="G185" s="32">
        <v>425.68</v>
      </c>
      <c r="H185" s="32" t="s">
        <v>844</v>
      </c>
    </row>
    <row r="186" spans="1:8" ht="15" customHeight="1">
      <c r="A186" s="83">
        <v>45485</v>
      </c>
      <c r="B186" s="32" t="s">
        <v>1181</v>
      </c>
      <c r="C186" s="31" t="s">
        <v>1182</v>
      </c>
      <c r="D186" s="31" t="s">
        <v>887</v>
      </c>
      <c r="E186" s="31" t="s">
        <v>530</v>
      </c>
      <c r="F186" s="84">
        <v>40894294</v>
      </c>
      <c r="G186" s="32">
        <v>3.18</v>
      </c>
      <c r="H186" s="32" t="s">
        <v>844</v>
      </c>
    </row>
    <row r="187" spans="1:8" ht="15" customHeight="1">
      <c r="A187" s="83">
        <v>45485</v>
      </c>
      <c r="B187" s="32" t="s">
        <v>1054</v>
      </c>
      <c r="C187" s="31" t="s">
        <v>1055</v>
      </c>
      <c r="D187" s="31" t="s">
        <v>1230</v>
      </c>
      <c r="E187" s="31" t="s">
        <v>530</v>
      </c>
      <c r="F187" s="84">
        <v>869000</v>
      </c>
      <c r="G187" s="32">
        <v>232.2</v>
      </c>
      <c r="H187" s="32" t="s">
        <v>844</v>
      </c>
    </row>
    <row r="188" spans="1:8" ht="15" customHeight="1">
      <c r="A188" s="83">
        <v>45485</v>
      </c>
      <c r="B188" s="32" t="s">
        <v>1054</v>
      </c>
      <c r="C188" s="31" t="s">
        <v>1055</v>
      </c>
      <c r="D188" s="31" t="s">
        <v>885</v>
      </c>
      <c r="E188" s="31" t="s">
        <v>530</v>
      </c>
      <c r="F188" s="84">
        <v>865545</v>
      </c>
      <c r="G188" s="32">
        <v>232.17</v>
      </c>
      <c r="H188" s="32" t="s">
        <v>844</v>
      </c>
    </row>
    <row r="189" spans="1:8" ht="15" customHeight="1">
      <c r="A189" s="83">
        <v>45485</v>
      </c>
      <c r="B189" s="32" t="s">
        <v>1056</v>
      </c>
      <c r="C189" s="31" t="s">
        <v>1057</v>
      </c>
      <c r="D189" s="31" t="s">
        <v>885</v>
      </c>
      <c r="E189" s="31" t="s">
        <v>530</v>
      </c>
      <c r="F189" s="84">
        <v>487569</v>
      </c>
      <c r="G189" s="32">
        <v>636.1</v>
      </c>
      <c r="H189" s="32" t="s">
        <v>844</v>
      </c>
    </row>
    <row r="190" spans="1:8" ht="15" customHeight="1">
      <c r="A190" s="83">
        <v>45485</v>
      </c>
      <c r="B190" s="32" t="s">
        <v>1056</v>
      </c>
      <c r="C190" s="31" t="s">
        <v>1057</v>
      </c>
      <c r="D190" s="31" t="s">
        <v>1002</v>
      </c>
      <c r="E190" s="31" t="s">
        <v>530</v>
      </c>
      <c r="F190" s="84">
        <v>406565</v>
      </c>
      <c r="G190" s="32">
        <v>641.95000000000005</v>
      </c>
      <c r="H190" s="32" t="s">
        <v>844</v>
      </c>
    </row>
    <row r="191" spans="1:8" ht="15" customHeight="1">
      <c r="A191" s="83">
        <v>45485</v>
      </c>
      <c r="B191" s="32" t="s">
        <v>1056</v>
      </c>
      <c r="C191" s="31" t="s">
        <v>1057</v>
      </c>
      <c r="D191" s="31" t="s">
        <v>889</v>
      </c>
      <c r="E191" s="31" t="s">
        <v>530</v>
      </c>
      <c r="F191" s="84">
        <v>392984</v>
      </c>
      <c r="G191" s="32">
        <v>639.54</v>
      </c>
      <c r="H191" s="32" t="s">
        <v>844</v>
      </c>
    </row>
    <row r="192" spans="1:8" ht="15" customHeight="1">
      <c r="A192" s="83">
        <v>45485</v>
      </c>
      <c r="B192" s="32" t="s">
        <v>1056</v>
      </c>
      <c r="C192" s="31" t="s">
        <v>1057</v>
      </c>
      <c r="D192" s="31" t="s">
        <v>1003</v>
      </c>
      <c r="E192" s="31" t="s">
        <v>530</v>
      </c>
      <c r="F192" s="84">
        <v>682038</v>
      </c>
      <c r="G192" s="32">
        <v>642.74</v>
      </c>
      <c r="H192" s="32" t="s">
        <v>844</v>
      </c>
    </row>
    <row r="193" spans="1:8" ht="15" customHeight="1">
      <c r="A193" s="83">
        <v>45485</v>
      </c>
      <c r="B193" s="32" t="s">
        <v>1183</v>
      </c>
      <c r="C193" s="31" t="s">
        <v>1184</v>
      </c>
      <c r="D193" s="31" t="s">
        <v>889</v>
      </c>
      <c r="E193" s="31" t="s">
        <v>530</v>
      </c>
      <c r="F193" s="84">
        <v>14409788</v>
      </c>
      <c r="G193" s="32">
        <v>68.62</v>
      </c>
      <c r="H193" s="32" t="s">
        <v>844</v>
      </c>
    </row>
    <row r="194" spans="1:8" ht="15" customHeight="1">
      <c r="A194" s="83">
        <v>45485</v>
      </c>
      <c r="B194" s="32" t="s">
        <v>1183</v>
      </c>
      <c r="C194" s="31" t="s">
        <v>1184</v>
      </c>
      <c r="D194" s="31" t="s">
        <v>885</v>
      </c>
      <c r="E194" s="31" t="s">
        <v>530</v>
      </c>
      <c r="F194" s="84">
        <v>15354042</v>
      </c>
      <c r="G194" s="32">
        <v>68.72</v>
      </c>
      <c r="H194" s="32" t="s">
        <v>844</v>
      </c>
    </row>
    <row r="195" spans="1:8" ht="15" customHeight="1">
      <c r="A195" s="83">
        <v>45485</v>
      </c>
      <c r="B195" s="32" t="s">
        <v>780</v>
      </c>
      <c r="C195" s="31" t="s">
        <v>1185</v>
      </c>
      <c r="D195" s="31" t="s">
        <v>885</v>
      </c>
      <c r="E195" s="31" t="s">
        <v>530</v>
      </c>
      <c r="F195" s="84">
        <v>6610194</v>
      </c>
      <c r="G195" s="32">
        <v>339.16</v>
      </c>
      <c r="H195" s="32" t="s">
        <v>844</v>
      </c>
    </row>
    <row r="196" spans="1:8" ht="15" customHeight="1">
      <c r="A196" s="83">
        <v>45485</v>
      </c>
      <c r="B196" s="32" t="s">
        <v>1186</v>
      </c>
      <c r="C196" s="31" t="s">
        <v>1187</v>
      </c>
      <c r="D196" s="31" t="s">
        <v>885</v>
      </c>
      <c r="E196" s="31" t="s">
        <v>530</v>
      </c>
      <c r="F196" s="84">
        <v>16105661</v>
      </c>
      <c r="G196" s="32">
        <v>294.08999999999997</v>
      </c>
      <c r="H196" s="32" t="s">
        <v>844</v>
      </c>
    </row>
    <row r="197" spans="1:8" ht="15" customHeight="1">
      <c r="A197" s="83">
        <v>45485</v>
      </c>
      <c r="B197" s="32" t="s">
        <v>1058</v>
      </c>
      <c r="C197" s="31" t="s">
        <v>1059</v>
      </c>
      <c r="D197" s="31" t="s">
        <v>1231</v>
      </c>
      <c r="E197" s="31" t="s">
        <v>530</v>
      </c>
      <c r="F197" s="84">
        <v>3456000</v>
      </c>
      <c r="G197" s="32">
        <v>2.0499999999999998</v>
      </c>
      <c r="H197" s="32" t="s">
        <v>844</v>
      </c>
    </row>
    <row r="198" spans="1:8" ht="15" customHeight="1">
      <c r="A198" s="83">
        <v>45485</v>
      </c>
      <c r="B198" s="32" t="s">
        <v>1058</v>
      </c>
      <c r="C198" s="31" t="s">
        <v>1059</v>
      </c>
      <c r="D198" s="31" t="s">
        <v>887</v>
      </c>
      <c r="E198" s="31" t="s">
        <v>530</v>
      </c>
      <c r="F198" s="84">
        <v>1584000</v>
      </c>
      <c r="G198" s="32">
        <v>2.0499999999999998</v>
      </c>
      <c r="H198" s="32" t="s">
        <v>844</v>
      </c>
    </row>
    <row r="199" spans="1:8" ht="15" customHeight="1">
      <c r="A199" s="83">
        <v>45485</v>
      </c>
      <c r="B199" s="32" t="s">
        <v>1074</v>
      </c>
      <c r="C199" s="31" t="s">
        <v>1075</v>
      </c>
      <c r="D199" s="31" t="s">
        <v>1076</v>
      </c>
      <c r="E199" s="31" t="s">
        <v>530</v>
      </c>
      <c r="F199" s="84">
        <v>204000</v>
      </c>
      <c r="G199" s="32">
        <v>3.47</v>
      </c>
      <c r="H199" s="32" t="s">
        <v>844</v>
      </c>
    </row>
    <row r="200" spans="1:8" ht="15" customHeight="1">
      <c r="A200" s="83">
        <v>45485</v>
      </c>
      <c r="B200" s="32" t="s">
        <v>1188</v>
      </c>
      <c r="C200" s="31" t="s">
        <v>1189</v>
      </c>
      <c r="D200" s="31" t="s">
        <v>1193</v>
      </c>
      <c r="E200" s="31" t="s">
        <v>530</v>
      </c>
      <c r="F200" s="84">
        <v>1664674</v>
      </c>
      <c r="G200" s="32">
        <v>38.630000000000003</v>
      </c>
      <c r="H200" s="32" t="s">
        <v>844</v>
      </c>
    </row>
    <row r="201" spans="1:8" ht="15" customHeight="1">
      <c r="A201" s="83">
        <v>45485</v>
      </c>
      <c r="B201" s="32" t="s">
        <v>1188</v>
      </c>
      <c r="C201" s="31" t="s">
        <v>1189</v>
      </c>
      <c r="D201" s="31" t="s">
        <v>1191</v>
      </c>
      <c r="E201" s="31" t="s">
        <v>530</v>
      </c>
      <c r="F201" s="84">
        <v>5962712</v>
      </c>
      <c r="G201" s="32">
        <v>40.25</v>
      </c>
      <c r="H201" s="32" t="s">
        <v>844</v>
      </c>
    </row>
    <row r="202" spans="1:8" ht="15" customHeight="1">
      <c r="A202" s="83">
        <v>45485</v>
      </c>
      <c r="B202" s="32" t="s">
        <v>1188</v>
      </c>
      <c r="C202" s="31" t="s">
        <v>1189</v>
      </c>
      <c r="D202" s="31" t="s">
        <v>1036</v>
      </c>
      <c r="E202" s="31" t="s">
        <v>530</v>
      </c>
      <c r="F202" s="84">
        <v>3678297</v>
      </c>
      <c r="G202" s="32">
        <v>40.369999999999997</v>
      </c>
      <c r="H202" s="32" t="s">
        <v>844</v>
      </c>
    </row>
    <row r="203" spans="1:8" ht="15" customHeight="1">
      <c r="A203" s="83">
        <v>45485</v>
      </c>
      <c r="B203" s="32" t="s">
        <v>1188</v>
      </c>
      <c r="C203" s="31" t="s">
        <v>1189</v>
      </c>
      <c r="D203" s="31" t="s">
        <v>1192</v>
      </c>
      <c r="E203" s="31" t="s">
        <v>530</v>
      </c>
      <c r="F203" s="84">
        <v>1858986</v>
      </c>
      <c r="G203" s="32">
        <v>40.4</v>
      </c>
      <c r="H203" s="32" t="s">
        <v>844</v>
      </c>
    </row>
    <row r="204" spans="1:8" ht="15" customHeight="1">
      <c r="A204" s="83">
        <v>45485</v>
      </c>
      <c r="B204" s="32" t="s">
        <v>1188</v>
      </c>
      <c r="C204" s="31" t="s">
        <v>1189</v>
      </c>
      <c r="D204" s="31" t="s">
        <v>1190</v>
      </c>
      <c r="E204" s="31" t="s">
        <v>530</v>
      </c>
      <c r="F204" s="84">
        <v>3878115</v>
      </c>
      <c r="G204" s="32">
        <v>39.89</v>
      </c>
      <c r="H204" s="32" t="s">
        <v>844</v>
      </c>
    </row>
    <row r="205" spans="1:8" ht="15" customHeight="1">
      <c r="A205" s="83">
        <v>45485</v>
      </c>
      <c r="B205" s="32" t="s">
        <v>1194</v>
      </c>
      <c r="C205" s="31" t="s">
        <v>1195</v>
      </c>
      <c r="D205" s="31" t="s">
        <v>1003</v>
      </c>
      <c r="E205" s="31" t="s">
        <v>530</v>
      </c>
      <c r="F205" s="84">
        <v>638683</v>
      </c>
      <c r="G205" s="32">
        <v>154.94999999999999</v>
      </c>
      <c r="H205" s="32" t="s">
        <v>844</v>
      </c>
    </row>
    <row r="206" spans="1:8" ht="15" customHeight="1">
      <c r="A206" s="83">
        <v>45485</v>
      </c>
      <c r="B206" s="32" t="s">
        <v>1194</v>
      </c>
      <c r="C206" s="31" t="s">
        <v>1195</v>
      </c>
      <c r="D206" s="31" t="s">
        <v>889</v>
      </c>
      <c r="E206" s="31" t="s">
        <v>530</v>
      </c>
      <c r="F206" s="84">
        <v>640110</v>
      </c>
      <c r="G206" s="32">
        <v>154.79</v>
      </c>
      <c r="H206" s="32" t="s">
        <v>844</v>
      </c>
    </row>
    <row r="207" spans="1:8" ht="15" customHeight="1">
      <c r="A207" s="83">
        <v>45485</v>
      </c>
      <c r="B207" s="32" t="s">
        <v>1196</v>
      </c>
      <c r="C207" s="31" t="s">
        <v>1197</v>
      </c>
      <c r="D207" s="31" t="s">
        <v>1198</v>
      </c>
      <c r="E207" s="31" t="s">
        <v>530</v>
      </c>
      <c r="F207" s="84">
        <v>31328</v>
      </c>
      <c r="G207" s="32">
        <v>68.94</v>
      </c>
      <c r="H207" s="32" t="s">
        <v>844</v>
      </c>
    </row>
    <row r="208" spans="1:8" ht="15" customHeight="1">
      <c r="A208" s="83">
        <v>45485</v>
      </c>
      <c r="B208" s="32" t="s">
        <v>1061</v>
      </c>
      <c r="C208" s="31" t="s">
        <v>1062</v>
      </c>
      <c r="D208" s="31" t="s">
        <v>885</v>
      </c>
      <c r="E208" s="31" t="s">
        <v>530</v>
      </c>
      <c r="F208" s="84">
        <v>32280</v>
      </c>
      <c r="G208" s="32">
        <v>1435.22</v>
      </c>
      <c r="H208" s="32" t="s">
        <v>844</v>
      </c>
    </row>
    <row r="209" spans="1:8" ht="15" customHeight="1">
      <c r="A209" s="83">
        <v>45485</v>
      </c>
      <c r="B209" s="32" t="s">
        <v>1199</v>
      </c>
      <c r="C209" s="31" t="s">
        <v>1200</v>
      </c>
      <c r="D209" s="31" t="s">
        <v>918</v>
      </c>
      <c r="E209" s="31" t="s">
        <v>530</v>
      </c>
      <c r="F209" s="84">
        <v>8000</v>
      </c>
      <c r="G209" s="32">
        <v>121</v>
      </c>
      <c r="H209" s="32" t="s">
        <v>844</v>
      </c>
    </row>
    <row r="210" spans="1:8" ht="15" customHeight="1">
      <c r="A210" s="83">
        <v>45485</v>
      </c>
      <c r="B210" s="32" t="s">
        <v>1199</v>
      </c>
      <c r="C210" s="31" t="s">
        <v>1200</v>
      </c>
      <c r="D210" s="31" t="s">
        <v>1177</v>
      </c>
      <c r="E210" s="31" t="s">
        <v>530</v>
      </c>
      <c r="F210" s="84">
        <v>140000</v>
      </c>
      <c r="G210" s="32">
        <v>118.95</v>
      </c>
      <c r="H210" s="32" t="s">
        <v>844</v>
      </c>
    </row>
    <row r="211" spans="1:8" ht="15" customHeight="1">
      <c r="A211" s="83">
        <v>45485</v>
      </c>
      <c r="B211" s="32" t="s">
        <v>1201</v>
      </c>
      <c r="C211" s="31" t="s">
        <v>1202</v>
      </c>
      <c r="D211" s="31" t="s">
        <v>1203</v>
      </c>
      <c r="E211" s="31" t="s">
        <v>530</v>
      </c>
      <c r="F211" s="84">
        <v>194400</v>
      </c>
      <c r="G211" s="32">
        <v>191.43</v>
      </c>
      <c r="H211" s="32" t="s">
        <v>844</v>
      </c>
    </row>
    <row r="212" spans="1:8" ht="15" customHeight="1">
      <c r="A212" s="83">
        <v>45485</v>
      </c>
      <c r="B212" s="32" t="s">
        <v>1204</v>
      </c>
      <c r="C212" s="31" t="s">
        <v>1205</v>
      </c>
      <c r="D212" s="31" t="s">
        <v>889</v>
      </c>
      <c r="E212" s="31" t="s">
        <v>530</v>
      </c>
      <c r="F212" s="84">
        <v>3373516</v>
      </c>
      <c r="G212" s="32">
        <v>45.31</v>
      </c>
      <c r="H212" s="32" t="s">
        <v>844</v>
      </c>
    </row>
    <row r="213" spans="1:8" ht="15" customHeight="1">
      <c r="A213" s="83">
        <v>45485</v>
      </c>
      <c r="B213" s="32" t="s">
        <v>1204</v>
      </c>
      <c r="C213" s="31" t="s">
        <v>1205</v>
      </c>
      <c r="D213" s="31" t="s">
        <v>1207</v>
      </c>
      <c r="E213" s="31" t="s">
        <v>530</v>
      </c>
      <c r="F213" s="84">
        <v>1516492</v>
      </c>
      <c r="G213" s="32">
        <v>46.39</v>
      </c>
      <c r="H213" s="32" t="s">
        <v>844</v>
      </c>
    </row>
    <row r="214" spans="1:8" ht="15" customHeight="1">
      <c r="A214" s="83">
        <v>45485</v>
      </c>
      <c r="B214" s="32" t="s">
        <v>1204</v>
      </c>
      <c r="C214" s="31" t="s">
        <v>1205</v>
      </c>
      <c r="D214" s="31" t="s">
        <v>1206</v>
      </c>
      <c r="E214" s="31" t="s">
        <v>530</v>
      </c>
      <c r="F214" s="84">
        <v>1696904</v>
      </c>
      <c r="G214" s="32">
        <v>46.13</v>
      </c>
      <c r="H214" s="32" t="s">
        <v>844</v>
      </c>
    </row>
    <row r="215" spans="1:8" ht="15" customHeight="1">
      <c r="A215" s="83">
        <v>45485</v>
      </c>
      <c r="B215" s="32" t="s">
        <v>1204</v>
      </c>
      <c r="C215" s="31" t="s">
        <v>1205</v>
      </c>
      <c r="D215" s="31" t="s">
        <v>885</v>
      </c>
      <c r="E215" s="31" t="s">
        <v>530</v>
      </c>
      <c r="F215" s="84">
        <v>4825163</v>
      </c>
      <c r="G215" s="32">
        <v>45.93</v>
      </c>
      <c r="H215" s="32" t="s">
        <v>844</v>
      </c>
    </row>
    <row r="216" spans="1:8" ht="15" customHeight="1">
      <c r="A216" s="83">
        <v>45485</v>
      </c>
      <c r="B216" s="32" t="s">
        <v>1204</v>
      </c>
      <c r="C216" s="31" t="s">
        <v>1205</v>
      </c>
      <c r="D216" s="31" t="s">
        <v>1002</v>
      </c>
      <c r="E216" s="31" t="s">
        <v>530</v>
      </c>
      <c r="F216" s="84">
        <v>1660313</v>
      </c>
      <c r="G216" s="32">
        <v>45.47</v>
      </c>
      <c r="H216" s="32" t="s">
        <v>844</v>
      </c>
    </row>
    <row r="217" spans="1:8" ht="15" customHeight="1">
      <c r="A217" s="83">
        <v>45485</v>
      </c>
      <c r="B217" s="32" t="s">
        <v>1208</v>
      </c>
      <c r="C217" s="31" t="s">
        <v>1209</v>
      </c>
      <c r="D217" s="31" t="s">
        <v>889</v>
      </c>
      <c r="E217" s="31" t="s">
        <v>530</v>
      </c>
      <c r="F217" s="84">
        <v>2018117</v>
      </c>
      <c r="G217" s="32">
        <v>38.770000000000003</v>
      </c>
      <c r="H217" s="32" t="s">
        <v>844</v>
      </c>
    </row>
    <row r="218" spans="1:8" ht="15" customHeight="1">
      <c r="A218" s="83">
        <v>45485</v>
      </c>
      <c r="B218" s="32" t="s">
        <v>1208</v>
      </c>
      <c r="C218" s="31" t="s">
        <v>1209</v>
      </c>
      <c r="D218" s="31" t="s">
        <v>885</v>
      </c>
      <c r="E218" s="31" t="s">
        <v>530</v>
      </c>
      <c r="F218" s="84">
        <v>1624384</v>
      </c>
      <c r="G218" s="32">
        <v>38.880000000000003</v>
      </c>
      <c r="H218" s="32" t="s">
        <v>844</v>
      </c>
    </row>
    <row r="219" spans="1:8" ht="15" customHeight="1">
      <c r="A219" s="83">
        <v>45485</v>
      </c>
      <c r="B219" s="32" t="s">
        <v>1210</v>
      </c>
      <c r="C219" s="31" t="s">
        <v>1211</v>
      </c>
      <c r="D219" s="31" t="s">
        <v>885</v>
      </c>
      <c r="E219" s="31" t="s">
        <v>530</v>
      </c>
      <c r="F219" s="84">
        <v>2560893</v>
      </c>
      <c r="G219" s="32">
        <v>157.09</v>
      </c>
      <c r="H219" s="32" t="s">
        <v>844</v>
      </c>
    </row>
    <row r="220" spans="1:8" ht="15" customHeight="1">
      <c r="A220" s="83">
        <v>45485</v>
      </c>
      <c r="B220" s="32" t="s">
        <v>1232</v>
      </c>
      <c r="C220" s="31" t="s">
        <v>1233</v>
      </c>
      <c r="D220" s="31" t="s">
        <v>1234</v>
      </c>
      <c r="E220" s="31" t="s">
        <v>530</v>
      </c>
      <c r="F220" s="84">
        <v>66017</v>
      </c>
      <c r="G220" s="32">
        <v>249.06</v>
      </c>
      <c r="H220" s="32" t="s">
        <v>844</v>
      </c>
    </row>
    <row r="221" spans="1:8" ht="15" customHeight="1">
      <c r="A221" s="83">
        <v>45485</v>
      </c>
      <c r="B221" s="32" t="s">
        <v>876</v>
      </c>
      <c r="C221" s="31" t="s">
        <v>1212</v>
      </c>
      <c r="D221" s="31" t="s">
        <v>1214</v>
      </c>
      <c r="E221" s="31" t="s">
        <v>530</v>
      </c>
      <c r="F221" s="84">
        <v>2270865</v>
      </c>
      <c r="G221" s="32">
        <v>583.74</v>
      </c>
      <c r="H221" s="32" t="s">
        <v>844</v>
      </c>
    </row>
    <row r="222" spans="1:8" ht="15" customHeight="1">
      <c r="A222" s="83">
        <v>45485</v>
      </c>
      <c r="B222" s="32" t="s">
        <v>876</v>
      </c>
      <c r="C222" s="31" t="s">
        <v>1212</v>
      </c>
      <c r="D222" s="31" t="s">
        <v>889</v>
      </c>
      <c r="E222" s="31" t="s">
        <v>530</v>
      </c>
      <c r="F222" s="84">
        <v>2872626</v>
      </c>
      <c r="G222" s="32">
        <v>583.20000000000005</v>
      </c>
      <c r="H222" s="32" t="s">
        <v>844</v>
      </c>
    </row>
    <row r="223" spans="1:8" ht="15" customHeight="1">
      <c r="A223" s="83">
        <v>45485</v>
      </c>
      <c r="B223" s="32" t="s">
        <v>876</v>
      </c>
      <c r="C223" s="31" t="s">
        <v>1212</v>
      </c>
      <c r="D223" s="31" t="s">
        <v>1002</v>
      </c>
      <c r="E223" s="31" t="s">
        <v>530</v>
      </c>
      <c r="F223" s="84">
        <v>2066456</v>
      </c>
      <c r="G223" s="32">
        <v>581.54999999999995</v>
      </c>
      <c r="H223" s="32" t="s">
        <v>844</v>
      </c>
    </row>
    <row r="224" spans="1:8" ht="15" customHeight="1">
      <c r="A224" s="83">
        <v>45485</v>
      </c>
      <c r="B224" s="32" t="s">
        <v>876</v>
      </c>
      <c r="C224" s="31" t="s">
        <v>1212</v>
      </c>
      <c r="D224" s="31" t="s">
        <v>885</v>
      </c>
      <c r="E224" s="31" t="s">
        <v>530</v>
      </c>
      <c r="F224" s="84">
        <v>2422095</v>
      </c>
      <c r="G224" s="32">
        <v>564.84</v>
      </c>
      <c r="H224" s="32" t="s">
        <v>844</v>
      </c>
    </row>
    <row r="225" spans="1:8" ht="15" customHeight="1">
      <c r="A225" s="83">
        <v>45485</v>
      </c>
      <c r="B225" s="32" t="s">
        <v>876</v>
      </c>
      <c r="C225" s="31" t="s">
        <v>1212</v>
      </c>
      <c r="D225" s="31" t="s">
        <v>1213</v>
      </c>
      <c r="E225" s="31" t="s">
        <v>530</v>
      </c>
      <c r="F225" s="84">
        <v>1839617</v>
      </c>
      <c r="G225" s="32">
        <v>581.98</v>
      </c>
      <c r="H225" s="32" t="s">
        <v>844</v>
      </c>
    </row>
    <row r="226" spans="1:8" ht="15" customHeight="1">
      <c r="A226" s="83">
        <v>45485</v>
      </c>
      <c r="B226" s="32" t="s">
        <v>876</v>
      </c>
      <c r="C226" s="31" t="s">
        <v>1212</v>
      </c>
      <c r="D226" s="31" t="s">
        <v>1003</v>
      </c>
      <c r="E226" s="31" t="s">
        <v>530</v>
      </c>
      <c r="F226" s="84">
        <v>3104940</v>
      </c>
      <c r="G226" s="32">
        <v>582.83000000000004</v>
      </c>
      <c r="H226" s="32" t="s">
        <v>844</v>
      </c>
    </row>
    <row r="227" spans="1:8" ht="15" customHeight="1">
      <c r="A227" s="83">
        <v>45485</v>
      </c>
      <c r="B227" s="32" t="s">
        <v>1215</v>
      </c>
      <c r="C227" s="31" t="s">
        <v>1216</v>
      </c>
      <c r="D227" s="31" t="s">
        <v>889</v>
      </c>
      <c r="E227" s="31" t="s">
        <v>530</v>
      </c>
      <c r="F227" s="84">
        <v>962249</v>
      </c>
      <c r="G227" s="32">
        <v>27.28</v>
      </c>
      <c r="H227" s="32" t="s">
        <v>844</v>
      </c>
    </row>
    <row r="228" spans="1:8" ht="15" customHeight="1">
      <c r="A228" s="83">
        <v>45485</v>
      </c>
      <c r="B228" s="32" t="s">
        <v>464</v>
      </c>
      <c r="C228" s="31" t="s">
        <v>1217</v>
      </c>
      <c r="D228" s="31" t="s">
        <v>885</v>
      </c>
      <c r="E228" s="31" t="s">
        <v>530</v>
      </c>
      <c r="F228" s="84">
        <v>3075821</v>
      </c>
      <c r="G228" s="32">
        <v>235.98</v>
      </c>
      <c r="H228" s="32" t="s">
        <v>844</v>
      </c>
    </row>
    <row r="229" spans="1:8" ht="15" customHeight="1">
      <c r="A229" s="83">
        <v>45485</v>
      </c>
      <c r="B229" s="32" t="s">
        <v>1021</v>
      </c>
      <c r="C229" s="31" t="s">
        <v>1022</v>
      </c>
      <c r="D229" s="31" t="s">
        <v>1235</v>
      </c>
      <c r="E229" s="31" t="s">
        <v>530</v>
      </c>
      <c r="F229" s="84">
        <v>37919</v>
      </c>
      <c r="G229" s="32">
        <v>53.69</v>
      </c>
      <c r="H229" s="32" t="s">
        <v>844</v>
      </c>
    </row>
    <row r="230" spans="1:8" ht="15" customHeight="1">
      <c r="A230" s="83">
        <v>45485</v>
      </c>
      <c r="B230" s="32" t="s">
        <v>1021</v>
      </c>
      <c r="C230" s="31" t="s">
        <v>1022</v>
      </c>
      <c r="D230" s="31" t="s">
        <v>1023</v>
      </c>
      <c r="E230" s="31" t="s">
        <v>530</v>
      </c>
      <c r="F230" s="84">
        <v>34590</v>
      </c>
      <c r="G230" s="32">
        <v>51.29</v>
      </c>
      <c r="H230" s="32" t="s">
        <v>844</v>
      </c>
    </row>
    <row r="231" spans="1:8" ht="15" customHeight="1">
      <c r="A231" s="83">
        <v>45485</v>
      </c>
      <c r="B231" s="32" t="s">
        <v>1021</v>
      </c>
      <c r="C231" s="31" t="s">
        <v>1022</v>
      </c>
      <c r="D231" s="31" t="s">
        <v>1002</v>
      </c>
      <c r="E231" s="31" t="s">
        <v>530</v>
      </c>
      <c r="F231" s="84">
        <v>59725</v>
      </c>
      <c r="G231" s="32">
        <v>52.68</v>
      </c>
      <c r="H231" s="32" t="s">
        <v>844</v>
      </c>
    </row>
    <row r="232" spans="1:8" ht="15" customHeight="1">
      <c r="A232" s="83">
        <v>45485</v>
      </c>
      <c r="B232" s="32" t="s">
        <v>459</v>
      </c>
      <c r="C232" s="31" t="s">
        <v>1218</v>
      </c>
      <c r="D232" s="31" t="s">
        <v>885</v>
      </c>
      <c r="E232" s="31" t="s">
        <v>530</v>
      </c>
      <c r="F232" s="84">
        <v>1412760</v>
      </c>
      <c r="G232" s="32">
        <v>767.64</v>
      </c>
      <c r="H232" s="32" t="s">
        <v>844</v>
      </c>
    </row>
    <row r="233" spans="1:8" ht="15" customHeight="1">
      <c r="A233" s="83">
        <v>45485</v>
      </c>
      <c r="B233" s="32" t="s">
        <v>1024</v>
      </c>
      <c r="C233" s="31" t="s">
        <v>1025</v>
      </c>
      <c r="D233" s="31" t="s">
        <v>996</v>
      </c>
      <c r="E233" s="31" t="s">
        <v>530</v>
      </c>
      <c r="F233" s="84">
        <v>175000</v>
      </c>
      <c r="G233" s="32">
        <v>24.95</v>
      </c>
      <c r="H233" s="32" t="s">
        <v>844</v>
      </c>
    </row>
    <row r="234" spans="1:8" ht="15" customHeight="1">
      <c r="A234" s="83">
        <v>45485</v>
      </c>
      <c r="B234" s="32" t="s">
        <v>1063</v>
      </c>
      <c r="C234" s="31" t="s">
        <v>1064</v>
      </c>
      <c r="D234" s="31" t="s">
        <v>885</v>
      </c>
      <c r="E234" s="31" t="s">
        <v>530</v>
      </c>
      <c r="F234" s="84">
        <v>4684908</v>
      </c>
      <c r="G234" s="32">
        <v>362.35</v>
      </c>
      <c r="H234" s="32" t="s">
        <v>844</v>
      </c>
    </row>
    <row r="235" spans="1:8" ht="15" customHeight="1">
      <c r="A235" s="83">
        <v>45485</v>
      </c>
      <c r="B235" s="32" t="s">
        <v>1063</v>
      </c>
      <c r="C235" s="31" t="s">
        <v>1064</v>
      </c>
      <c r="D235" s="31" t="s">
        <v>1003</v>
      </c>
      <c r="E235" s="31" t="s">
        <v>530</v>
      </c>
      <c r="F235" s="84">
        <v>2986375</v>
      </c>
      <c r="G235" s="32">
        <v>363.03</v>
      </c>
      <c r="H235" s="32" t="s">
        <v>844</v>
      </c>
    </row>
    <row r="236" spans="1:8" ht="15" customHeight="1">
      <c r="A236" s="83">
        <v>45485</v>
      </c>
      <c r="B236" s="32" t="s">
        <v>1065</v>
      </c>
      <c r="C236" s="31" t="s">
        <v>1066</v>
      </c>
      <c r="D236" s="31" t="s">
        <v>885</v>
      </c>
      <c r="E236" s="31" t="s">
        <v>530</v>
      </c>
      <c r="F236" s="84">
        <v>2356294</v>
      </c>
      <c r="G236" s="32">
        <v>104.47</v>
      </c>
      <c r="H236" s="32" t="s">
        <v>844</v>
      </c>
    </row>
    <row r="237" spans="1:8" ht="15" customHeight="1">
      <c r="A237" s="83">
        <v>45485</v>
      </c>
      <c r="B237" s="32" t="s">
        <v>1221</v>
      </c>
      <c r="C237" s="31" t="s">
        <v>1222</v>
      </c>
      <c r="D237" s="31" t="s">
        <v>885</v>
      </c>
      <c r="E237" s="31" t="s">
        <v>530</v>
      </c>
      <c r="F237" s="84">
        <v>228709</v>
      </c>
      <c r="G237" s="32">
        <v>421.95</v>
      </c>
      <c r="H237" s="32" t="s">
        <v>844</v>
      </c>
    </row>
    <row r="238" spans="1:8" ht="15" customHeight="1">
      <c r="A238" s="83">
        <v>45485</v>
      </c>
      <c r="B238" s="32" t="s">
        <v>906</v>
      </c>
      <c r="C238" s="31" t="s">
        <v>907</v>
      </c>
      <c r="D238" s="31" t="s">
        <v>908</v>
      </c>
      <c r="E238" s="31" t="s">
        <v>530</v>
      </c>
      <c r="F238" s="84">
        <v>751224</v>
      </c>
      <c r="G238" s="32">
        <v>49.22</v>
      </c>
      <c r="H238" s="32" t="s">
        <v>844</v>
      </c>
    </row>
    <row r="239" spans="1:8" ht="15" customHeight="1">
      <c r="A239" s="83">
        <v>45485</v>
      </c>
      <c r="B239" s="32" t="s">
        <v>1067</v>
      </c>
      <c r="C239" s="31" t="s">
        <v>1068</v>
      </c>
      <c r="D239" s="31" t="s">
        <v>1226</v>
      </c>
      <c r="E239" s="31" t="s">
        <v>530</v>
      </c>
      <c r="F239" s="84">
        <v>17000</v>
      </c>
      <c r="G239" s="32">
        <v>331.96</v>
      </c>
      <c r="H239" s="32" t="s">
        <v>844</v>
      </c>
    </row>
    <row r="240" spans="1:8" ht="15" customHeight="1">
      <c r="A240" s="83">
        <v>45485</v>
      </c>
      <c r="B240" s="32" t="s">
        <v>1067</v>
      </c>
      <c r="C240" s="31" t="s">
        <v>1068</v>
      </c>
      <c r="D240" s="31" t="s">
        <v>1073</v>
      </c>
      <c r="E240" s="31" t="s">
        <v>530</v>
      </c>
      <c r="F240" s="84">
        <v>18000</v>
      </c>
      <c r="G240" s="32">
        <v>328.38</v>
      </c>
      <c r="H240" s="32" t="s">
        <v>844</v>
      </c>
    </row>
    <row r="241" spans="1:8" ht="15" customHeight="1">
      <c r="A241" s="83">
        <v>45485</v>
      </c>
      <c r="B241" s="32" t="s">
        <v>1067</v>
      </c>
      <c r="C241" s="31" t="s">
        <v>1068</v>
      </c>
      <c r="D241" s="31" t="s">
        <v>1069</v>
      </c>
      <c r="E241" s="31" t="s">
        <v>530</v>
      </c>
      <c r="F241" s="84">
        <v>28000</v>
      </c>
      <c r="G241" s="32">
        <v>333.37</v>
      </c>
      <c r="H241" s="32" t="s">
        <v>844</v>
      </c>
    </row>
    <row r="242" spans="1:8" ht="15" customHeight="1">
      <c r="A242" s="83">
        <v>45485</v>
      </c>
      <c r="B242" s="32" t="s">
        <v>1067</v>
      </c>
      <c r="C242" s="31" t="s">
        <v>1068</v>
      </c>
      <c r="D242" s="31" t="s">
        <v>1070</v>
      </c>
      <c r="E242" s="31" t="s">
        <v>530</v>
      </c>
      <c r="F242" s="84">
        <v>15000</v>
      </c>
      <c r="G242" s="32">
        <v>328.25</v>
      </c>
      <c r="H242" s="32" t="s">
        <v>844</v>
      </c>
    </row>
    <row r="243" spans="1:8" ht="15" customHeight="1">
      <c r="A243" s="83">
        <v>45485</v>
      </c>
      <c r="B243" s="32" t="s">
        <v>1067</v>
      </c>
      <c r="C243" s="31" t="s">
        <v>1068</v>
      </c>
      <c r="D243" s="31" t="s">
        <v>1020</v>
      </c>
      <c r="E243" s="31" t="s">
        <v>530</v>
      </c>
      <c r="F243" s="84">
        <v>19000</v>
      </c>
      <c r="G243" s="32">
        <v>346.14</v>
      </c>
      <c r="H243" s="32" t="s">
        <v>844</v>
      </c>
    </row>
    <row r="244" spans="1:8" ht="15" customHeight="1">
      <c r="A244" s="83">
        <v>45485</v>
      </c>
      <c r="B244" s="32" t="s">
        <v>1067</v>
      </c>
      <c r="C244" s="31" t="s">
        <v>1068</v>
      </c>
      <c r="D244" s="31" t="s">
        <v>1072</v>
      </c>
      <c r="E244" s="31" t="s">
        <v>530</v>
      </c>
      <c r="F244" s="84">
        <v>13000</v>
      </c>
      <c r="G244" s="32">
        <v>330.3</v>
      </c>
      <c r="H244" s="32" t="s">
        <v>844</v>
      </c>
    </row>
    <row r="245" spans="1:8" ht="15" customHeight="1">
      <c r="A245" s="83">
        <v>45485</v>
      </c>
      <c r="B245" s="32" t="s">
        <v>1067</v>
      </c>
      <c r="C245" s="31" t="s">
        <v>1068</v>
      </c>
      <c r="D245" s="31" t="s">
        <v>1227</v>
      </c>
      <c r="E245" s="31" t="s">
        <v>530</v>
      </c>
      <c r="F245" s="84">
        <v>21000</v>
      </c>
      <c r="G245" s="32">
        <v>323.97000000000003</v>
      </c>
      <c r="H245" s="32" t="s">
        <v>844</v>
      </c>
    </row>
    <row r="246" spans="1:8" ht="15" customHeight="1">
      <c r="A246" s="83">
        <v>45485</v>
      </c>
      <c r="B246" s="32" t="s">
        <v>1228</v>
      </c>
      <c r="C246" s="31" t="s">
        <v>1229</v>
      </c>
      <c r="D246" s="31" t="s">
        <v>1236</v>
      </c>
      <c r="E246" s="31" t="s">
        <v>530</v>
      </c>
      <c r="F246" s="84">
        <v>96000</v>
      </c>
      <c r="G246" s="32">
        <v>63.15</v>
      </c>
      <c r="H246" s="32" t="s">
        <v>844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5"/>
  <sheetViews>
    <sheetView zoomScale="70" zoomScaleNormal="70" workbookViewId="0"/>
  </sheetViews>
  <sheetFormatPr defaultColWidth="14.42578125" defaultRowHeight="15" customHeight="1"/>
  <cols>
    <col min="1" max="1" width="5.85546875" customWidth="1"/>
    <col min="2" max="2" width="10.28515625" customWidth="1"/>
    <col min="3" max="3" width="15.140625" hidden="1" customWidth="1"/>
    <col min="4" max="4" width="42" bestFit="1" customWidth="1"/>
    <col min="5" max="5" width="8" customWidth="1"/>
    <col min="6" max="6" width="15.285156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hidden="1" customWidth="1"/>
    <col min="19" max="19" width="12.7109375" customWidth="1"/>
    <col min="20" max="20" width="8.28515625" customWidth="1"/>
    <col min="21" max="38" width="9.285156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1016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45488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315">
        <v>1</v>
      </c>
      <c r="B10" s="265">
        <v>45419</v>
      </c>
      <c r="C10" s="316"/>
      <c r="D10" s="317" t="s">
        <v>154</v>
      </c>
      <c r="E10" s="318" t="s">
        <v>545</v>
      </c>
      <c r="F10" s="248">
        <v>429.5</v>
      </c>
      <c r="G10" s="249">
        <v>408.5</v>
      </c>
      <c r="H10" s="248">
        <v>454</v>
      </c>
      <c r="I10" s="248" t="s">
        <v>845</v>
      </c>
      <c r="J10" s="247" t="s">
        <v>980</v>
      </c>
      <c r="K10" s="247">
        <f t="shared" ref="K10" si="0">H10-F10</f>
        <v>24.5</v>
      </c>
      <c r="L10" s="261">
        <f t="shared" ref="L10" si="1">(F10*-0.3)/100</f>
        <v>-1.2885</v>
      </c>
      <c r="M10" s="262">
        <f t="shared" ref="M10" si="2">(K10+L10)/F10</f>
        <v>5.4043073341094296E-2</v>
      </c>
      <c r="N10" s="247" t="s">
        <v>547</v>
      </c>
      <c r="O10" s="263">
        <v>45482</v>
      </c>
      <c r="P10" s="264"/>
      <c r="Q10" s="228"/>
      <c r="R10" s="54" t="s">
        <v>847</v>
      </c>
    </row>
    <row r="11" spans="1:26" ht="15" customHeight="1">
      <c r="A11" s="334">
        <v>2</v>
      </c>
      <c r="B11" s="265">
        <v>45449</v>
      </c>
      <c r="C11" s="333"/>
      <c r="D11" s="317" t="s">
        <v>220</v>
      </c>
      <c r="E11" s="318" t="s">
        <v>545</v>
      </c>
      <c r="F11" s="248">
        <v>1100</v>
      </c>
      <c r="G11" s="249">
        <v>1045</v>
      </c>
      <c r="H11" s="248">
        <v>1163</v>
      </c>
      <c r="I11" s="248" t="s">
        <v>893</v>
      </c>
      <c r="J11" s="247" t="s">
        <v>992</v>
      </c>
      <c r="K11" s="247">
        <f t="shared" ref="K11" si="3">H11-F11</f>
        <v>63</v>
      </c>
      <c r="L11" s="261">
        <f t="shared" ref="L11" si="4">(F11*-0.3)/100</f>
        <v>-3.3</v>
      </c>
      <c r="M11" s="262">
        <f t="shared" ref="M11" si="5">(K11+L11)/F11</f>
        <v>5.4272727272727278E-2</v>
      </c>
      <c r="N11" s="247" t="s">
        <v>547</v>
      </c>
      <c r="O11" s="263">
        <v>45481</v>
      </c>
      <c r="P11" s="264"/>
      <c r="Q11" s="330"/>
      <c r="R11" s="331" t="s">
        <v>847</v>
      </c>
      <c r="S11" s="332"/>
      <c r="T11" s="332"/>
      <c r="U11" s="332"/>
      <c r="V11" s="332"/>
      <c r="W11" s="332"/>
      <c r="X11" s="332"/>
    </row>
    <row r="12" spans="1:26" ht="15" customHeight="1">
      <c r="A12" s="315">
        <v>3</v>
      </c>
      <c r="B12" s="265">
        <v>45450</v>
      </c>
      <c r="C12" s="316"/>
      <c r="D12" s="317" t="s">
        <v>221</v>
      </c>
      <c r="E12" s="318" t="s">
        <v>545</v>
      </c>
      <c r="F12" s="248">
        <v>955</v>
      </c>
      <c r="G12" s="249">
        <v>890</v>
      </c>
      <c r="H12" s="248">
        <v>1015.5</v>
      </c>
      <c r="I12" s="248" t="s">
        <v>890</v>
      </c>
      <c r="J12" s="247" t="s">
        <v>976</v>
      </c>
      <c r="K12" s="247">
        <f t="shared" ref="K12" si="6">H12-F12</f>
        <v>60.5</v>
      </c>
      <c r="L12" s="261">
        <f t="shared" ref="L12" si="7">(F12*-0.3)/100</f>
        <v>-2.8650000000000002</v>
      </c>
      <c r="M12" s="262">
        <f t="shared" ref="M12" si="8">(K12+L12)/F12</f>
        <v>6.0350785340314135E-2</v>
      </c>
      <c r="N12" s="247" t="s">
        <v>547</v>
      </c>
      <c r="O12" s="263">
        <v>45481</v>
      </c>
      <c r="P12" s="264"/>
      <c r="Q12" s="228"/>
      <c r="R12" s="54" t="s">
        <v>848</v>
      </c>
    </row>
    <row r="13" spans="1:26" ht="15" customHeight="1">
      <c r="A13" s="187">
        <v>4</v>
      </c>
      <c r="B13" s="184">
        <v>45462</v>
      </c>
      <c r="C13" s="188"/>
      <c r="D13" s="192" t="s">
        <v>139</v>
      </c>
      <c r="E13" s="189" t="s">
        <v>545</v>
      </c>
      <c r="F13" s="183" t="s">
        <v>895</v>
      </c>
      <c r="G13" s="185">
        <v>113</v>
      </c>
      <c r="H13" s="183"/>
      <c r="I13" s="183" t="s">
        <v>896</v>
      </c>
      <c r="J13" s="185" t="s">
        <v>546</v>
      </c>
      <c r="K13" s="185"/>
      <c r="L13" s="186"/>
      <c r="M13" s="190"/>
      <c r="N13" s="185"/>
      <c r="O13" s="191"/>
      <c r="P13" s="186">
        <f>VLOOKUP(D13,'MidCap Intra'!$B$11:$C$571,2,0)</f>
        <v>117.65</v>
      </c>
      <c r="Q13" s="228"/>
      <c r="R13" s="54" t="s">
        <v>847</v>
      </c>
    </row>
    <row r="14" spans="1:26" ht="15" customHeight="1">
      <c r="A14" s="315">
        <v>5</v>
      </c>
      <c r="B14" s="265">
        <v>45463</v>
      </c>
      <c r="C14" s="316"/>
      <c r="D14" s="317" t="s">
        <v>92</v>
      </c>
      <c r="E14" s="318" t="s">
        <v>545</v>
      </c>
      <c r="F14" s="248">
        <v>468</v>
      </c>
      <c r="G14" s="249">
        <v>448</v>
      </c>
      <c r="H14" s="248">
        <v>492</v>
      </c>
      <c r="I14" s="248" t="s">
        <v>897</v>
      </c>
      <c r="J14" s="247" t="s">
        <v>971</v>
      </c>
      <c r="K14" s="247">
        <f t="shared" ref="K14" si="9">H14-F14</f>
        <v>24</v>
      </c>
      <c r="L14" s="261">
        <f t="shared" ref="L14" si="10">(F14*-0.3)/100</f>
        <v>-1.4040000000000001</v>
      </c>
      <c r="M14" s="262">
        <f t="shared" ref="M14" si="11">(K14+L14)/F14</f>
        <v>4.8282051282051285E-2</v>
      </c>
      <c r="N14" s="247" t="s">
        <v>547</v>
      </c>
      <c r="O14" s="263">
        <v>45478</v>
      </c>
      <c r="P14" s="264"/>
      <c r="Q14" s="228"/>
      <c r="R14" s="54" t="s">
        <v>847</v>
      </c>
    </row>
    <row r="15" spans="1:26" ht="15" customHeight="1">
      <c r="A15" s="187">
        <v>6</v>
      </c>
      <c r="B15" s="184">
        <v>45463</v>
      </c>
      <c r="C15" s="188"/>
      <c r="D15" s="192" t="s">
        <v>385</v>
      </c>
      <c r="E15" s="189" t="s">
        <v>545</v>
      </c>
      <c r="F15" s="183" t="s">
        <v>898</v>
      </c>
      <c r="G15" s="185">
        <v>3180</v>
      </c>
      <c r="H15" s="183"/>
      <c r="I15" s="183" t="s">
        <v>899</v>
      </c>
      <c r="J15" s="185" t="s">
        <v>546</v>
      </c>
      <c r="K15" s="185"/>
      <c r="L15" s="186"/>
      <c r="M15" s="190"/>
      <c r="N15" s="185"/>
      <c r="O15" s="191"/>
      <c r="P15" s="186">
        <f>VLOOKUP(D15,'MidCap Intra'!$B$11:$C$571,2,0)</f>
        <v>3254.75</v>
      </c>
      <c r="Q15" s="228"/>
      <c r="R15" s="54" t="s">
        <v>847</v>
      </c>
    </row>
    <row r="16" spans="1:26" ht="15" customHeight="1">
      <c r="A16" s="315">
        <v>7</v>
      </c>
      <c r="B16" s="265">
        <v>45464</v>
      </c>
      <c r="C16" s="316"/>
      <c r="D16" s="317" t="s">
        <v>93</v>
      </c>
      <c r="E16" s="318" t="s">
        <v>545</v>
      </c>
      <c r="F16" s="248">
        <v>5450</v>
      </c>
      <c r="G16" s="249">
        <v>5145</v>
      </c>
      <c r="H16" s="248">
        <v>5802.5</v>
      </c>
      <c r="I16" s="248" t="s">
        <v>900</v>
      </c>
      <c r="J16" s="247" t="s">
        <v>954</v>
      </c>
      <c r="K16" s="247">
        <f t="shared" ref="K16" si="12">H16-F16</f>
        <v>352.5</v>
      </c>
      <c r="L16" s="261">
        <f t="shared" ref="L16" si="13">(F16*-0.3)/100</f>
        <v>-16.350000000000001</v>
      </c>
      <c r="M16" s="262">
        <f t="shared" ref="M16" si="14">(K16+L16)/F16</f>
        <v>6.1678899082568801E-2</v>
      </c>
      <c r="N16" s="247" t="s">
        <v>547</v>
      </c>
      <c r="O16" s="263">
        <v>45477</v>
      </c>
      <c r="P16" s="264"/>
      <c r="Q16" s="228"/>
      <c r="R16" s="54" t="s">
        <v>847</v>
      </c>
    </row>
    <row r="17" spans="1:1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903</v>
      </c>
      <c r="G17" s="185">
        <v>795</v>
      </c>
      <c r="H17" s="183"/>
      <c r="I17" s="183" t="s">
        <v>904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830.45</v>
      </c>
      <c r="Q17" s="228"/>
      <c r="R17" s="54" t="s">
        <v>847</v>
      </c>
    </row>
    <row r="18" spans="1:18" ht="15" customHeight="1">
      <c r="A18" s="187">
        <v>9</v>
      </c>
      <c r="B18" s="184">
        <v>45469</v>
      </c>
      <c r="C18" s="188"/>
      <c r="D18" s="192" t="s">
        <v>298</v>
      </c>
      <c r="E18" s="189" t="s">
        <v>545</v>
      </c>
      <c r="F18" s="183" t="s">
        <v>909</v>
      </c>
      <c r="G18" s="185">
        <v>1480</v>
      </c>
      <c r="H18" s="183"/>
      <c r="I18" s="183" t="s">
        <v>910</v>
      </c>
      <c r="J18" s="185" t="s">
        <v>546</v>
      </c>
      <c r="K18" s="185"/>
      <c r="L18" s="186"/>
      <c r="M18" s="190"/>
      <c r="N18" s="185"/>
      <c r="O18" s="191"/>
      <c r="P18" s="186">
        <f>VLOOKUP(D18,'MidCap Intra'!$B$11:$C$571,2,0)</f>
        <v>1584.5</v>
      </c>
      <c r="Q18" s="228"/>
      <c r="R18" s="54" t="s">
        <v>847</v>
      </c>
    </row>
    <row r="19" spans="1:1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911</v>
      </c>
      <c r="G19" s="185">
        <v>8900</v>
      </c>
      <c r="H19" s="183"/>
      <c r="I19" s="183" t="s">
        <v>912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9430.75</v>
      </c>
      <c r="Q19" s="228"/>
      <c r="R19" s="54" t="s">
        <v>847</v>
      </c>
    </row>
    <row r="20" spans="1:18" ht="15" customHeight="1">
      <c r="A20" s="315">
        <v>11</v>
      </c>
      <c r="B20" s="265">
        <v>45470</v>
      </c>
      <c r="C20" s="316"/>
      <c r="D20" s="317" t="s">
        <v>913</v>
      </c>
      <c r="E20" s="318" t="s">
        <v>545</v>
      </c>
      <c r="F20" s="248">
        <v>144.5</v>
      </c>
      <c r="G20" s="249">
        <v>135</v>
      </c>
      <c r="H20" s="248">
        <v>155</v>
      </c>
      <c r="I20" s="248" t="s">
        <v>914</v>
      </c>
      <c r="J20" s="247" t="s">
        <v>940</v>
      </c>
      <c r="K20" s="247">
        <f t="shared" ref="K20" si="15">H20-F20</f>
        <v>10.5</v>
      </c>
      <c r="L20" s="261">
        <f t="shared" ref="L20" si="16">(F20*-0.3)/100</f>
        <v>-0.4335</v>
      </c>
      <c r="M20" s="262">
        <f t="shared" ref="M20" si="17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848</v>
      </c>
    </row>
    <row r="21" spans="1:18" ht="15" customHeight="1">
      <c r="A21" s="315">
        <v>12</v>
      </c>
      <c r="B21" s="265">
        <v>45470</v>
      </c>
      <c r="C21" s="316"/>
      <c r="D21" s="317" t="s">
        <v>149</v>
      </c>
      <c r="E21" s="318" t="s">
        <v>545</v>
      </c>
      <c r="F21" s="248">
        <v>1560</v>
      </c>
      <c r="G21" s="249">
        <v>1470</v>
      </c>
      <c r="H21" s="248">
        <v>1642.5</v>
      </c>
      <c r="I21" s="248" t="s">
        <v>917</v>
      </c>
      <c r="J21" s="247" t="s">
        <v>768</v>
      </c>
      <c r="K21" s="247">
        <f t="shared" ref="K21" si="18">H21-F21</f>
        <v>82.5</v>
      </c>
      <c r="L21" s="261">
        <f t="shared" ref="L21" si="19">(F21*-0.3)/100</f>
        <v>-4.68</v>
      </c>
      <c r="M21" s="262">
        <f t="shared" ref="M21" si="20">(K21+L21)/F21</f>
        <v>4.9884615384615381E-2</v>
      </c>
      <c r="N21" s="247" t="s">
        <v>547</v>
      </c>
      <c r="O21" s="263">
        <v>45477</v>
      </c>
      <c r="P21" s="264"/>
      <c r="Q21" s="228"/>
      <c r="R21" s="54" t="s">
        <v>847</v>
      </c>
    </row>
    <row r="22" spans="1:18" ht="15" customHeight="1">
      <c r="A22" s="315">
        <v>13</v>
      </c>
      <c r="B22" s="265">
        <v>45474</v>
      </c>
      <c r="C22" s="316"/>
      <c r="D22" s="317" t="s">
        <v>142</v>
      </c>
      <c r="E22" s="318" t="s">
        <v>545</v>
      </c>
      <c r="F22" s="248">
        <v>507</v>
      </c>
      <c r="G22" s="249">
        <v>468</v>
      </c>
      <c r="H22" s="248">
        <v>536</v>
      </c>
      <c r="I22" s="248" t="s">
        <v>923</v>
      </c>
      <c r="J22" s="247" t="s">
        <v>939</v>
      </c>
      <c r="K22" s="247">
        <f t="shared" ref="K22" si="21">H22-F22</f>
        <v>29</v>
      </c>
      <c r="L22" s="261">
        <f t="shared" ref="L22" si="22">(F22*-0.3)/100</f>
        <v>-1.5209999999999999</v>
      </c>
      <c r="M22" s="262">
        <f t="shared" ref="M22" si="23">(K22+L22)/F22</f>
        <v>5.419921104536489E-2</v>
      </c>
      <c r="N22" s="247" t="s">
        <v>547</v>
      </c>
      <c r="O22" s="263">
        <v>45475</v>
      </c>
      <c r="P22" s="264"/>
      <c r="Q22" s="228"/>
      <c r="R22" s="54" t="s">
        <v>847</v>
      </c>
    </row>
    <row r="23" spans="1:1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924</v>
      </c>
      <c r="G23" s="185">
        <v>2940</v>
      </c>
      <c r="H23" s="183"/>
      <c r="I23" s="183" t="s">
        <v>925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3193.45</v>
      </c>
      <c r="Q23" s="228"/>
      <c r="R23" s="54" t="s">
        <v>847</v>
      </c>
    </row>
    <row r="24" spans="1:18" ht="15" customHeight="1">
      <c r="A24" s="315">
        <v>15</v>
      </c>
      <c r="B24" s="265">
        <v>45475</v>
      </c>
      <c r="C24" s="316"/>
      <c r="D24" s="317" t="s">
        <v>345</v>
      </c>
      <c r="E24" s="318" t="s">
        <v>545</v>
      </c>
      <c r="F24" s="248">
        <v>215</v>
      </c>
      <c r="G24" s="249">
        <v>200</v>
      </c>
      <c r="H24" s="248">
        <v>228.5</v>
      </c>
      <c r="I24" s="248" t="s">
        <v>933</v>
      </c>
      <c r="J24" s="247" t="s">
        <v>945</v>
      </c>
      <c r="K24" s="247">
        <f t="shared" ref="K24" si="24">H24-F24</f>
        <v>13.5</v>
      </c>
      <c r="L24" s="261">
        <f t="shared" ref="L24" si="25">(F24*-0.3)/100</f>
        <v>-0.64500000000000002</v>
      </c>
      <c r="M24" s="262">
        <f t="shared" ref="M24" si="26">(K24+L24)/F24</f>
        <v>5.9790697674418608E-2</v>
      </c>
      <c r="N24" s="247" t="s">
        <v>547</v>
      </c>
      <c r="O24" s="263">
        <v>45476</v>
      </c>
      <c r="P24" s="264"/>
      <c r="Q24" s="228"/>
      <c r="R24" s="54" t="s">
        <v>847</v>
      </c>
    </row>
    <row r="25" spans="1:18" ht="15" customHeight="1">
      <c r="A25" s="315">
        <v>16</v>
      </c>
      <c r="B25" s="265">
        <v>45475</v>
      </c>
      <c r="C25" s="316"/>
      <c r="D25" s="317" t="s">
        <v>442</v>
      </c>
      <c r="E25" s="318" t="s">
        <v>545</v>
      </c>
      <c r="F25" s="248">
        <v>257</v>
      </c>
      <c r="G25" s="249">
        <v>238</v>
      </c>
      <c r="H25" s="248">
        <v>271.5</v>
      </c>
      <c r="I25" s="248" t="s">
        <v>934</v>
      </c>
      <c r="J25" s="247" t="s">
        <v>975</v>
      </c>
      <c r="K25" s="247">
        <f t="shared" ref="K25" si="27">H25-F25</f>
        <v>14.5</v>
      </c>
      <c r="L25" s="261">
        <f t="shared" ref="L25" si="28">(F25*-0.3)/100</f>
        <v>-0.77099999999999991</v>
      </c>
      <c r="M25" s="262">
        <f t="shared" ref="M25" si="29">(K25+L25)/F25</f>
        <v>5.3420233463035018E-2</v>
      </c>
      <c r="N25" s="247" t="s">
        <v>547</v>
      </c>
      <c r="O25" s="263">
        <v>45481</v>
      </c>
      <c r="P25" s="264"/>
      <c r="Q25" s="228"/>
      <c r="R25" s="54" t="s">
        <v>849</v>
      </c>
    </row>
    <row r="26" spans="1:18" ht="15" customHeight="1">
      <c r="A26" s="315">
        <v>17</v>
      </c>
      <c r="B26" s="265">
        <v>45477</v>
      </c>
      <c r="C26" s="316"/>
      <c r="D26" s="317" t="s">
        <v>370</v>
      </c>
      <c r="E26" s="318" t="s">
        <v>545</v>
      </c>
      <c r="F26" s="248">
        <v>496</v>
      </c>
      <c r="G26" s="249">
        <v>468</v>
      </c>
      <c r="H26" s="248">
        <v>521.5</v>
      </c>
      <c r="I26" s="248" t="s">
        <v>952</v>
      </c>
      <c r="J26" s="247" t="s">
        <v>970</v>
      </c>
      <c r="K26" s="247">
        <f t="shared" ref="K26" si="30">H26-F26</f>
        <v>25.5</v>
      </c>
      <c r="L26" s="261">
        <f t="shared" ref="L26" si="31">(F26*-0.3)/100</f>
        <v>-1.4879999999999998</v>
      </c>
      <c r="M26" s="262">
        <f t="shared" ref="M26" si="32">(K26+L26)/F26</f>
        <v>4.8411290322580645E-2</v>
      </c>
      <c r="N26" s="247" t="s">
        <v>547</v>
      </c>
      <c r="O26" s="263">
        <v>45478</v>
      </c>
      <c r="P26" s="264"/>
      <c r="Q26" s="228"/>
      <c r="R26" s="54" t="s">
        <v>847</v>
      </c>
    </row>
    <row r="27" spans="1:18" ht="15" customHeight="1">
      <c r="A27" s="187">
        <v>18</v>
      </c>
      <c r="B27" s="184">
        <v>45477</v>
      </c>
      <c r="C27" s="188"/>
      <c r="D27" s="192" t="s">
        <v>86</v>
      </c>
      <c r="E27" s="189" t="s">
        <v>545</v>
      </c>
      <c r="F27" s="183" t="s">
        <v>951</v>
      </c>
      <c r="G27" s="185">
        <v>670</v>
      </c>
      <c r="H27" s="183"/>
      <c r="I27" s="183" t="s">
        <v>950</v>
      </c>
      <c r="J27" s="185" t="s">
        <v>546</v>
      </c>
      <c r="K27" s="185"/>
      <c r="L27" s="186"/>
      <c r="M27" s="190"/>
      <c r="N27" s="185"/>
      <c r="O27" s="191"/>
      <c r="P27" s="186">
        <f>VLOOKUP(D27,'MidCap Intra'!$B$11:$C$571,2,0)</f>
        <v>732.35</v>
      </c>
      <c r="Q27" s="228"/>
      <c r="R27" s="54" t="s">
        <v>847</v>
      </c>
    </row>
    <row r="28" spans="1:18" ht="15" customHeight="1">
      <c r="A28" s="315">
        <v>19</v>
      </c>
      <c r="B28" s="265">
        <v>45478</v>
      </c>
      <c r="C28" s="316"/>
      <c r="D28" s="317" t="s">
        <v>386</v>
      </c>
      <c r="E28" s="318" t="s">
        <v>545</v>
      </c>
      <c r="F28" s="248">
        <v>223</v>
      </c>
      <c r="G28" s="249">
        <v>214</v>
      </c>
      <c r="H28" s="248">
        <v>238</v>
      </c>
      <c r="I28" s="248" t="s">
        <v>956</v>
      </c>
      <c r="J28" s="247" t="s">
        <v>1027</v>
      </c>
      <c r="K28" s="247">
        <f t="shared" ref="K28" si="33">H28-F28</f>
        <v>15</v>
      </c>
      <c r="L28" s="261">
        <f t="shared" ref="L28" si="34">(F28*-0.3)/100</f>
        <v>-0.66899999999999993</v>
      </c>
      <c r="M28" s="262">
        <f t="shared" ref="M28" si="35">(K28+L28)/F28</f>
        <v>6.4264573991031387E-2</v>
      </c>
      <c r="N28" s="247" t="s">
        <v>547</v>
      </c>
      <c r="O28" s="263">
        <v>45484</v>
      </c>
      <c r="P28" s="264"/>
      <c r="Q28" s="228"/>
      <c r="R28" s="54" t="s">
        <v>847</v>
      </c>
    </row>
    <row r="29" spans="1:18" ht="15" customHeight="1">
      <c r="A29" s="187">
        <v>20</v>
      </c>
      <c r="B29" s="184">
        <v>45478</v>
      </c>
      <c r="C29" s="188"/>
      <c r="D29" s="192" t="s">
        <v>891</v>
      </c>
      <c r="E29" s="189" t="s">
        <v>545</v>
      </c>
      <c r="F29" s="183" t="s">
        <v>963</v>
      </c>
      <c r="G29" s="185">
        <v>1190</v>
      </c>
      <c r="H29" s="183"/>
      <c r="I29" s="183" t="s">
        <v>964</v>
      </c>
      <c r="J29" s="185" t="s">
        <v>546</v>
      </c>
      <c r="K29" s="185"/>
      <c r="L29" s="186"/>
      <c r="M29" s="190"/>
      <c r="N29" s="185"/>
      <c r="O29" s="191"/>
      <c r="P29" s="186">
        <f>VLOOKUP(D29,'MidCap Intra'!$B$11:$C$571,2,0)</f>
        <v>1289.6500000000001</v>
      </c>
      <c r="Q29" s="228"/>
      <c r="R29" s="54" t="s">
        <v>847</v>
      </c>
    </row>
    <row r="30" spans="1:18" ht="15" customHeight="1">
      <c r="A30" s="315">
        <v>21</v>
      </c>
      <c r="B30" s="265">
        <v>45481</v>
      </c>
      <c r="C30" s="316"/>
      <c r="D30" s="317" t="s">
        <v>498</v>
      </c>
      <c r="E30" s="318" t="s">
        <v>545</v>
      </c>
      <c r="F30" s="248">
        <v>270</v>
      </c>
      <c r="G30" s="249">
        <v>251</v>
      </c>
      <c r="H30" s="248">
        <v>288.5</v>
      </c>
      <c r="I30" s="248" t="s">
        <v>985</v>
      </c>
      <c r="J30" s="247" t="s">
        <v>991</v>
      </c>
      <c r="K30" s="247">
        <f t="shared" ref="K30" si="36">H30-F30</f>
        <v>18.5</v>
      </c>
      <c r="L30" s="261">
        <f>(F30*-0.03)/100</f>
        <v>-8.1000000000000003E-2</v>
      </c>
      <c r="M30" s="262">
        <f t="shared" ref="M30" si="37">(K30+L30)/F30</f>
        <v>6.8218518518518526E-2</v>
      </c>
      <c r="N30" s="247" t="s">
        <v>547</v>
      </c>
      <c r="O30" s="263">
        <v>45481</v>
      </c>
      <c r="P30" s="264"/>
      <c r="Q30" s="228"/>
      <c r="R30" s="54" t="s">
        <v>848</v>
      </c>
    </row>
    <row r="31" spans="1:18" ht="15" customHeight="1">
      <c r="A31" s="187">
        <v>22</v>
      </c>
      <c r="B31" s="184">
        <v>45481</v>
      </c>
      <c r="C31" s="188"/>
      <c r="D31" s="192" t="s">
        <v>176</v>
      </c>
      <c r="E31" s="189" t="s">
        <v>545</v>
      </c>
      <c r="F31" s="183" t="s">
        <v>986</v>
      </c>
      <c r="G31" s="185">
        <v>1530</v>
      </c>
      <c r="H31" s="183"/>
      <c r="I31" s="183" t="s">
        <v>987</v>
      </c>
      <c r="J31" s="185" t="s">
        <v>546</v>
      </c>
      <c r="K31" s="185"/>
      <c r="L31" s="186"/>
      <c r="M31" s="190"/>
      <c r="N31" s="185"/>
      <c r="O31" s="191"/>
      <c r="P31" s="186">
        <f>VLOOKUP(D31,'MidCap Intra'!$B$11:$C$571,2,0)</f>
        <v>1696.5</v>
      </c>
      <c r="Q31" s="228"/>
      <c r="R31" s="54" t="s">
        <v>847</v>
      </c>
    </row>
    <row r="32" spans="1:18" ht="15" customHeight="1">
      <c r="A32" s="187">
        <v>23</v>
      </c>
      <c r="B32" s="184">
        <v>45481</v>
      </c>
      <c r="C32" s="188"/>
      <c r="D32" s="192" t="s">
        <v>861</v>
      </c>
      <c r="E32" s="189" t="s">
        <v>545</v>
      </c>
      <c r="F32" s="183" t="s">
        <v>989</v>
      </c>
      <c r="G32" s="185">
        <v>398</v>
      </c>
      <c r="H32" s="183"/>
      <c r="I32" s="183" t="s">
        <v>990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417.35</v>
      </c>
      <c r="Q32" s="228"/>
      <c r="R32" s="54" t="s">
        <v>847</v>
      </c>
    </row>
    <row r="33" spans="1:38" ht="15" customHeight="1">
      <c r="A33" s="315">
        <v>24</v>
      </c>
      <c r="B33" s="265">
        <v>45481</v>
      </c>
      <c r="C33" s="316"/>
      <c r="D33" s="317" t="s">
        <v>112</v>
      </c>
      <c r="E33" s="318" t="s">
        <v>545</v>
      </c>
      <c r="F33" s="248">
        <v>225</v>
      </c>
      <c r="G33" s="249">
        <v>217</v>
      </c>
      <c r="H33" s="248">
        <v>233</v>
      </c>
      <c r="I33" s="248" t="s">
        <v>956</v>
      </c>
      <c r="J33" s="247" t="s">
        <v>1079</v>
      </c>
      <c r="K33" s="247">
        <f t="shared" ref="K33" si="38">H33-F33</f>
        <v>8</v>
      </c>
      <c r="L33" s="261">
        <f>(F33*-0.3)/100</f>
        <v>-0.67500000000000004</v>
      </c>
      <c r="M33" s="262">
        <f t="shared" ref="M33" si="39">(K33+L33)/F33</f>
        <v>3.255555555555556E-2</v>
      </c>
      <c r="N33" s="247" t="s">
        <v>547</v>
      </c>
      <c r="O33" s="263">
        <v>45485</v>
      </c>
      <c r="P33" s="264"/>
      <c r="Q33" s="228"/>
      <c r="R33" s="54" t="s">
        <v>847</v>
      </c>
    </row>
    <row r="34" spans="1:38" ht="15" customHeight="1">
      <c r="A34" s="315">
        <v>25</v>
      </c>
      <c r="B34" s="265">
        <v>45482</v>
      </c>
      <c r="C34" s="316"/>
      <c r="D34" s="317" t="s">
        <v>498</v>
      </c>
      <c r="E34" s="318" t="s">
        <v>545</v>
      </c>
      <c r="F34" s="248">
        <v>268.5</v>
      </c>
      <c r="G34" s="249">
        <v>252.5</v>
      </c>
      <c r="H34" s="248">
        <v>288.5</v>
      </c>
      <c r="I34" s="248" t="s">
        <v>985</v>
      </c>
      <c r="J34" s="247" t="s">
        <v>1026</v>
      </c>
      <c r="K34" s="247">
        <f t="shared" ref="K34" si="40">H34-F34</f>
        <v>20</v>
      </c>
      <c r="L34" s="261">
        <f>(F34*-0.3)/100</f>
        <v>-0.80549999999999999</v>
      </c>
      <c r="M34" s="262">
        <f t="shared" ref="M34" si="41">(K34+L34)/F34</f>
        <v>7.1487895716945998E-2</v>
      </c>
      <c r="N34" s="247" t="s">
        <v>547</v>
      </c>
      <c r="O34" s="263">
        <v>45484</v>
      </c>
      <c r="P34" s="264"/>
      <c r="Q34" s="228"/>
      <c r="R34" s="54" t="s">
        <v>848</v>
      </c>
    </row>
    <row r="35" spans="1:38" ht="15" customHeight="1">
      <c r="A35" s="187">
        <v>26</v>
      </c>
      <c r="B35" s="184">
        <v>45483</v>
      </c>
      <c r="C35" s="188"/>
      <c r="D35" s="192" t="s">
        <v>477</v>
      </c>
      <c r="E35" s="189" t="s">
        <v>545</v>
      </c>
      <c r="F35" s="183" t="s">
        <v>1004</v>
      </c>
      <c r="G35" s="185">
        <v>645</v>
      </c>
      <c r="H35" s="183"/>
      <c r="I35" s="183" t="s">
        <v>1005</v>
      </c>
      <c r="J35" s="185" t="s">
        <v>546</v>
      </c>
      <c r="K35" s="185"/>
      <c r="L35" s="186"/>
      <c r="M35" s="190"/>
      <c r="N35" s="185"/>
      <c r="O35" s="191"/>
      <c r="P35" s="186">
        <f>VLOOKUP(D35,'MidCap Intra'!$B$11:$C$571,2,0)</f>
        <v>679.8</v>
      </c>
      <c r="Q35" s="228"/>
      <c r="R35" s="54" t="s">
        <v>847</v>
      </c>
    </row>
    <row r="36" spans="1:38" ht="15" customHeight="1">
      <c r="A36" s="187">
        <v>27</v>
      </c>
      <c r="B36" s="184">
        <v>45484</v>
      </c>
      <c r="C36" s="188"/>
      <c r="D36" s="192" t="s">
        <v>79</v>
      </c>
      <c r="E36" s="189" t="s">
        <v>545</v>
      </c>
      <c r="F36" s="183" t="s">
        <v>1028</v>
      </c>
      <c r="G36" s="185">
        <v>310</v>
      </c>
      <c r="H36" s="183"/>
      <c r="I36" s="183" t="s">
        <v>1029</v>
      </c>
      <c r="J36" s="185" t="s">
        <v>546</v>
      </c>
      <c r="K36" s="185"/>
      <c r="L36" s="186"/>
      <c r="M36" s="190"/>
      <c r="N36" s="185"/>
      <c r="O36" s="191"/>
      <c r="P36" s="186">
        <f>VLOOKUP(D36,'MidCap Intra'!$B$11:$C$571,2,0)</f>
        <v>325.89999999999998</v>
      </c>
      <c r="Q36" s="228"/>
      <c r="R36" s="54" t="s">
        <v>848</v>
      </c>
    </row>
    <row r="37" spans="1:38" ht="15" customHeight="1">
      <c r="A37" s="187">
        <v>28</v>
      </c>
      <c r="B37" s="184">
        <v>45485</v>
      </c>
      <c r="C37" s="188"/>
      <c r="D37" s="192" t="s">
        <v>829</v>
      </c>
      <c r="E37" s="189" t="s">
        <v>545</v>
      </c>
      <c r="F37" s="183" t="s">
        <v>1078</v>
      </c>
      <c r="G37" s="185">
        <v>790</v>
      </c>
      <c r="H37" s="183"/>
      <c r="I37" s="183" t="s">
        <v>904</v>
      </c>
      <c r="J37" s="185" t="s">
        <v>546</v>
      </c>
      <c r="K37" s="185"/>
      <c r="L37" s="186"/>
      <c r="M37" s="190"/>
      <c r="N37" s="185"/>
      <c r="O37" s="191"/>
      <c r="P37" s="186">
        <f>VLOOKUP(D37,'MidCap Intra'!$B$11:$C$571,2,0)</f>
        <v>848.3</v>
      </c>
      <c r="Q37" s="228"/>
    </row>
    <row r="38" spans="1:38" ht="15" customHeight="1">
      <c r="A38" s="187">
        <v>29</v>
      </c>
      <c r="B38" s="184">
        <v>45485</v>
      </c>
      <c r="C38" s="188"/>
      <c r="D38" s="192" t="s">
        <v>862</v>
      </c>
      <c r="E38" s="189" t="s">
        <v>545</v>
      </c>
      <c r="F38" s="183" t="s">
        <v>1080</v>
      </c>
      <c r="G38" s="185">
        <v>535</v>
      </c>
      <c r="H38" s="183"/>
      <c r="I38" s="183" t="s">
        <v>1081</v>
      </c>
      <c r="J38" s="185" t="s">
        <v>546</v>
      </c>
      <c r="K38" s="185"/>
      <c r="L38" s="186"/>
      <c r="M38" s="190"/>
      <c r="N38" s="185"/>
      <c r="O38" s="191"/>
      <c r="P38" s="186">
        <f>VLOOKUP(D38,'MidCap Intra'!$B$11:$C$571,2,0)</f>
        <v>572.04999999999995</v>
      </c>
      <c r="Q38" s="228"/>
    </row>
    <row r="39" spans="1:38" ht="15" customHeight="1">
      <c r="A39" s="187"/>
      <c r="B39" s="184"/>
      <c r="C39" s="188"/>
      <c r="D39" s="192"/>
      <c r="E39" s="189"/>
      <c r="F39" s="183"/>
      <c r="G39" s="185"/>
      <c r="H39" s="183"/>
      <c r="I39" s="183"/>
      <c r="J39" s="185"/>
      <c r="K39" s="185"/>
      <c r="L39" s="186"/>
      <c r="M39" s="190"/>
      <c r="N39" s="185"/>
      <c r="O39" s="191"/>
      <c r="P39" s="186"/>
      <c r="Q39" s="228"/>
    </row>
    <row r="40" spans="1:38" ht="15" customHeight="1">
      <c r="A40" s="281"/>
      <c r="B40" s="281"/>
      <c r="C40" s="188"/>
      <c r="D40" s="192"/>
      <c r="E40" s="189"/>
      <c r="F40" s="183"/>
      <c r="G40" s="185"/>
      <c r="H40" s="183"/>
      <c r="I40" s="183"/>
      <c r="J40" s="185"/>
      <c r="K40" s="185"/>
      <c r="L40" s="186"/>
      <c r="M40" s="190"/>
      <c r="N40" s="185"/>
      <c r="O40" s="191"/>
      <c r="P40" s="186"/>
      <c r="Q40" s="228"/>
    </row>
    <row r="41" spans="1:38" ht="15" customHeight="1">
      <c r="G41" s="54"/>
      <c r="H41" s="54"/>
      <c r="I41" s="54"/>
      <c r="J41" s="54"/>
      <c r="K41" s="54"/>
      <c r="L41" s="54"/>
      <c r="M41" s="54"/>
      <c r="N41" s="54"/>
      <c r="O41" s="54"/>
      <c r="P41" s="54"/>
    </row>
    <row r="42" spans="1:38" ht="14.25" customHeight="1">
      <c r="A42" s="96"/>
      <c r="B42" s="97"/>
      <c r="C42" s="98"/>
      <c r="D42" s="99"/>
      <c r="E42" s="100"/>
      <c r="F42" s="100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102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03" t="s">
        <v>548</v>
      </c>
      <c r="B43" s="104"/>
      <c r="C43" s="105"/>
      <c r="E43" s="106"/>
      <c r="F43" s="106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2" customHeight="1">
      <c r="A44" s="107" t="s">
        <v>549</v>
      </c>
      <c r="B44" s="103"/>
      <c r="C44" s="103"/>
      <c r="D44" s="103"/>
      <c r="E44" s="37"/>
      <c r="F44" s="108" t="s">
        <v>550</v>
      </c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" customHeight="1">
      <c r="A45" s="103" t="s">
        <v>551</v>
      </c>
      <c r="B45" s="103"/>
      <c r="C45" s="103"/>
      <c r="D45" s="103" t="s">
        <v>552</v>
      </c>
      <c r="E45" s="6"/>
      <c r="F45" s="108" t="s">
        <v>553</v>
      </c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12" customHeight="1">
      <c r="A46" s="103"/>
      <c r="B46" s="103"/>
      <c r="C46" s="103"/>
      <c r="D46" s="103"/>
      <c r="E46" s="6"/>
      <c r="F46" s="6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" customHeight="1">
      <c r="A47" s="196"/>
      <c r="B47" s="196"/>
      <c r="C47" s="196"/>
      <c r="D47" s="196"/>
      <c r="E47" s="197"/>
      <c r="F47" s="197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</row>
    <row r="48" spans="1:38" ht="14.25" customHeight="1">
      <c r="A48" s="103"/>
      <c r="B48" s="103"/>
      <c r="C48" s="103"/>
      <c r="D48" s="103"/>
      <c r="E48" s="6"/>
      <c r="F48" s="6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</row>
    <row r="49" spans="1:38" ht="12.75" customHeight="1">
      <c r="A49" s="115" t="s">
        <v>558</v>
      </c>
      <c r="B49" s="115"/>
      <c r="C49" s="115"/>
      <c r="D49" s="115"/>
      <c r="E49" s="6"/>
      <c r="F49" s="6"/>
      <c r="G49" s="54"/>
      <c r="H49" s="54"/>
      <c r="I49" s="54"/>
      <c r="J49" s="54"/>
      <c r="K49" s="54"/>
      <c r="L49" s="54"/>
      <c r="M49" s="54"/>
      <c r="N49" s="54"/>
      <c r="O49" s="54"/>
      <c r="P49" s="54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</row>
    <row r="50" spans="1:38" ht="38.25" customHeight="1">
      <c r="A50" s="93" t="s">
        <v>16</v>
      </c>
      <c r="B50" s="93" t="s">
        <v>521</v>
      </c>
      <c r="C50" s="93"/>
      <c r="D50" s="94" t="s">
        <v>532</v>
      </c>
      <c r="E50" s="93" t="s">
        <v>533</v>
      </c>
      <c r="F50" s="93" t="s">
        <v>534</v>
      </c>
      <c r="G50" s="93" t="s">
        <v>554</v>
      </c>
      <c r="H50" s="93" t="s">
        <v>536</v>
      </c>
      <c r="I50" s="193" t="s">
        <v>537</v>
      </c>
      <c r="J50" s="195" t="s">
        <v>538</v>
      </c>
      <c r="K50" s="194" t="s">
        <v>559</v>
      </c>
      <c r="L50" s="95" t="s">
        <v>540</v>
      </c>
      <c r="M50" s="116" t="s">
        <v>560</v>
      </c>
      <c r="N50" s="93" t="s">
        <v>561</v>
      </c>
      <c r="O50" s="92" t="s">
        <v>542</v>
      </c>
      <c r="P50" s="260" t="s">
        <v>543</v>
      </c>
      <c r="Q50" s="230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</row>
    <row r="51" spans="1:38" ht="12.75" customHeight="1">
      <c r="A51" s="248">
        <v>1</v>
      </c>
      <c r="B51" s="287">
        <v>45472</v>
      </c>
      <c r="C51" s="288"/>
      <c r="D51" s="288" t="s">
        <v>915</v>
      </c>
      <c r="E51" s="248" t="s">
        <v>556</v>
      </c>
      <c r="F51" s="248">
        <v>3917.5</v>
      </c>
      <c r="G51" s="248">
        <v>3848</v>
      </c>
      <c r="H51" s="248">
        <v>3974</v>
      </c>
      <c r="I51" s="249" t="s">
        <v>916</v>
      </c>
      <c r="J51" s="304" t="s">
        <v>932</v>
      </c>
      <c r="K51" s="303">
        <f t="shared" ref="K51" si="42">H51-F51</f>
        <v>56.5</v>
      </c>
      <c r="L51" s="305">
        <f t="shared" ref="L51:L52" si="43">(H51*N51)*0.03%</f>
        <v>208.63499999999999</v>
      </c>
      <c r="M51" s="306">
        <f t="shared" ref="M51:M52" si="44">(K51*N51)-L51</f>
        <v>9678.8649999999998</v>
      </c>
      <c r="N51" s="303">
        <v>175</v>
      </c>
      <c r="O51" s="307" t="s">
        <v>547</v>
      </c>
      <c r="P51" s="308">
        <v>45474</v>
      </c>
      <c r="Q51" s="226"/>
      <c r="R51" s="54" t="s">
        <v>847</v>
      </c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290">
        <v>2</v>
      </c>
      <c r="B52" s="295">
        <v>45474</v>
      </c>
      <c r="C52" s="289"/>
      <c r="D52" s="289" t="s">
        <v>921</v>
      </c>
      <c r="E52" s="290" t="s">
        <v>817</v>
      </c>
      <c r="F52" s="290">
        <v>24130</v>
      </c>
      <c r="G52" s="290">
        <v>24310</v>
      </c>
      <c r="H52" s="290">
        <v>24310</v>
      </c>
      <c r="I52" s="291" t="s">
        <v>922</v>
      </c>
      <c r="J52" s="309" t="s">
        <v>943</v>
      </c>
      <c r="K52" s="310">
        <f>F52-H52</f>
        <v>-180</v>
      </c>
      <c r="L52" s="311">
        <f t="shared" si="43"/>
        <v>182.32499999999999</v>
      </c>
      <c r="M52" s="312">
        <f t="shared" si="44"/>
        <v>-4682.3249999999998</v>
      </c>
      <c r="N52" s="310">
        <v>25</v>
      </c>
      <c r="O52" s="313" t="s">
        <v>557</v>
      </c>
      <c r="P52" s="314">
        <v>45476</v>
      </c>
      <c r="Q52" s="226"/>
      <c r="R52" s="54" t="s">
        <v>849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19">
        <v>3</v>
      </c>
      <c r="B53" s="320">
        <v>45474</v>
      </c>
      <c r="C53" s="321"/>
      <c r="D53" s="321" t="s">
        <v>929</v>
      </c>
      <c r="E53" s="319" t="s">
        <v>556</v>
      </c>
      <c r="F53" s="319">
        <v>716</v>
      </c>
      <c r="G53" s="319">
        <v>704</v>
      </c>
      <c r="H53" s="319">
        <v>716</v>
      </c>
      <c r="I53" s="322" t="s">
        <v>930</v>
      </c>
      <c r="J53" s="323" t="s">
        <v>944</v>
      </c>
      <c r="K53" s="324">
        <f t="shared" ref="K53" si="45">H53-F53</f>
        <v>0</v>
      </c>
      <c r="L53" s="325">
        <f t="shared" ref="L53" si="46">(H53*N53)*0.03%</f>
        <v>214.79999999999998</v>
      </c>
      <c r="M53" s="326">
        <f t="shared" ref="M53" si="47">(K53*N53)-L53</f>
        <v>-214.79999999999998</v>
      </c>
      <c r="N53" s="324">
        <v>1000</v>
      </c>
      <c r="O53" s="327" t="s">
        <v>557</v>
      </c>
      <c r="P53" s="328">
        <v>45476</v>
      </c>
      <c r="Q53" s="226"/>
      <c r="R53" s="54" t="s">
        <v>849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290">
        <v>4</v>
      </c>
      <c r="B54" s="295">
        <v>45474</v>
      </c>
      <c r="C54" s="289"/>
      <c r="D54" s="289" t="s">
        <v>905</v>
      </c>
      <c r="E54" s="290" t="s">
        <v>556</v>
      </c>
      <c r="F54" s="290">
        <v>2840</v>
      </c>
      <c r="G54" s="290">
        <v>2802</v>
      </c>
      <c r="H54" s="290">
        <v>2802</v>
      </c>
      <c r="I54" s="291" t="s">
        <v>931</v>
      </c>
      <c r="J54" s="309" t="s">
        <v>935</v>
      </c>
      <c r="K54" s="310">
        <f t="shared" ref="K54:K55" si="48">H54-F54</f>
        <v>-38</v>
      </c>
      <c r="L54" s="311">
        <f t="shared" ref="L54:L55" si="49">(H54*N54)*0.03%</f>
        <v>252.17999999999998</v>
      </c>
      <c r="M54" s="312">
        <f t="shared" ref="M54:M55" si="50">(K54*N54)-L54</f>
        <v>-11652.18</v>
      </c>
      <c r="N54" s="310">
        <v>300</v>
      </c>
      <c r="O54" s="313" t="s">
        <v>557</v>
      </c>
      <c r="P54" s="314">
        <v>45475</v>
      </c>
      <c r="Q54" s="226"/>
      <c r="R54" s="54" t="s">
        <v>849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248">
        <v>5</v>
      </c>
      <c r="B55" s="287">
        <v>45478</v>
      </c>
      <c r="C55" s="288"/>
      <c r="D55" s="288" t="s">
        <v>959</v>
      </c>
      <c r="E55" s="248" t="s">
        <v>556</v>
      </c>
      <c r="F55" s="248">
        <v>1512</v>
      </c>
      <c r="G55" s="248">
        <v>1495</v>
      </c>
      <c r="H55" s="248">
        <v>1526</v>
      </c>
      <c r="I55" s="329" t="s">
        <v>960</v>
      </c>
      <c r="J55" s="304" t="s">
        <v>973</v>
      </c>
      <c r="K55" s="303">
        <f t="shared" si="48"/>
        <v>14</v>
      </c>
      <c r="L55" s="305">
        <f t="shared" si="49"/>
        <v>297.57</v>
      </c>
      <c r="M55" s="306">
        <f t="shared" si="50"/>
        <v>8802.43</v>
      </c>
      <c r="N55" s="303">
        <v>650</v>
      </c>
      <c r="O55" s="307" t="s">
        <v>547</v>
      </c>
      <c r="P55" s="308">
        <v>45481</v>
      </c>
      <c r="Q55" s="226"/>
      <c r="R55" s="54" t="s">
        <v>847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248">
        <v>6</v>
      </c>
      <c r="B56" s="287">
        <v>45478</v>
      </c>
      <c r="C56" s="288"/>
      <c r="D56" s="288" t="s">
        <v>961</v>
      </c>
      <c r="E56" s="248" t="s">
        <v>556</v>
      </c>
      <c r="F56" s="248">
        <v>2398</v>
      </c>
      <c r="G56" s="248">
        <v>2370</v>
      </c>
      <c r="H56" s="248">
        <v>2422.5</v>
      </c>
      <c r="I56" s="249" t="s">
        <v>962</v>
      </c>
      <c r="J56" s="304" t="s">
        <v>980</v>
      </c>
      <c r="K56" s="303">
        <f t="shared" ref="K56:K57" si="51">H56-F56</f>
        <v>24.5</v>
      </c>
      <c r="L56" s="305">
        <f t="shared" ref="L56:L57" si="52">(H56*N56)*0.03%</f>
        <v>272.53125</v>
      </c>
      <c r="M56" s="306">
        <f t="shared" ref="M56:M57" si="53">(K56*N56)-L56</f>
        <v>8914.96875</v>
      </c>
      <c r="N56" s="303">
        <v>375</v>
      </c>
      <c r="O56" s="307" t="s">
        <v>547</v>
      </c>
      <c r="P56" s="308">
        <v>45481</v>
      </c>
      <c r="Q56" s="226"/>
      <c r="R56" s="54" t="s">
        <v>849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290">
        <v>7</v>
      </c>
      <c r="B57" s="295">
        <v>45481</v>
      </c>
      <c r="C57" s="289"/>
      <c r="D57" s="289" t="s">
        <v>977</v>
      </c>
      <c r="E57" s="290" t="s">
        <v>556</v>
      </c>
      <c r="F57" s="290">
        <v>4555</v>
      </c>
      <c r="G57" s="290">
        <v>4495</v>
      </c>
      <c r="H57" s="290">
        <v>4502.5</v>
      </c>
      <c r="I57" s="290" t="s">
        <v>978</v>
      </c>
      <c r="J57" s="309" t="s">
        <v>981</v>
      </c>
      <c r="K57" s="310">
        <f t="shared" si="51"/>
        <v>-52.5</v>
      </c>
      <c r="L57" s="311">
        <f t="shared" si="52"/>
        <v>270.14999999999998</v>
      </c>
      <c r="M57" s="312">
        <f t="shared" si="53"/>
        <v>-10770.15</v>
      </c>
      <c r="N57" s="310">
        <v>200</v>
      </c>
      <c r="O57" s="313" t="s">
        <v>557</v>
      </c>
      <c r="P57" s="314">
        <v>45481</v>
      </c>
      <c r="Q57" s="226"/>
      <c r="R57" s="54" t="s">
        <v>849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290">
        <v>8</v>
      </c>
      <c r="B58" s="295">
        <v>45481</v>
      </c>
      <c r="C58" s="289"/>
      <c r="D58" s="289" t="s">
        <v>959</v>
      </c>
      <c r="E58" s="290" t="s">
        <v>556</v>
      </c>
      <c r="F58" s="290">
        <v>1511</v>
      </c>
      <c r="G58" s="290">
        <v>1496</v>
      </c>
      <c r="H58" s="290">
        <v>1496</v>
      </c>
      <c r="I58" s="290" t="s">
        <v>979</v>
      </c>
      <c r="J58" s="309" t="s">
        <v>988</v>
      </c>
      <c r="K58" s="310">
        <f t="shared" ref="K58" si="54">H58-F58</f>
        <v>-15</v>
      </c>
      <c r="L58" s="311">
        <f t="shared" ref="L58" si="55">(H58*N58)*0.03%</f>
        <v>291.71999999999997</v>
      </c>
      <c r="M58" s="312">
        <f t="shared" ref="M58" si="56">(K58*N58)-L58</f>
        <v>-10041.719999999999</v>
      </c>
      <c r="N58" s="310">
        <v>650</v>
      </c>
      <c r="O58" s="313" t="s">
        <v>557</v>
      </c>
      <c r="P58" s="314">
        <v>45481</v>
      </c>
      <c r="Q58" s="226"/>
      <c r="R58" s="54" t="s">
        <v>847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35">
        <v>9</v>
      </c>
      <c r="B59" s="336">
        <v>45481</v>
      </c>
      <c r="C59" s="337"/>
      <c r="D59" s="337" t="s">
        <v>982</v>
      </c>
      <c r="E59" s="335" t="s">
        <v>556</v>
      </c>
      <c r="F59" s="335">
        <v>2377</v>
      </c>
      <c r="G59" s="335">
        <v>2349</v>
      </c>
      <c r="H59" s="335">
        <v>2349</v>
      </c>
      <c r="I59" s="335" t="s">
        <v>983</v>
      </c>
      <c r="J59" s="338" t="s">
        <v>984</v>
      </c>
      <c r="K59" s="339">
        <f t="shared" ref="K59:K60" si="57">H59-F59</f>
        <v>-28</v>
      </c>
      <c r="L59" s="340">
        <f t="shared" ref="L59:L60" si="58">(H59*N59)*0.03%</f>
        <v>258.62489999999997</v>
      </c>
      <c r="M59" s="341">
        <f t="shared" ref="M59:M60" si="59">(K59*N59)-L59</f>
        <v>-10534.624900000001</v>
      </c>
      <c r="N59" s="339">
        <v>367</v>
      </c>
      <c r="O59" s="342" t="s">
        <v>557</v>
      </c>
      <c r="P59" s="343">
        <v>45481</v>
      </c>
      <c r="Q59" s="226"/>
      <c r="R59" s="54" t="s">
        <v>849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248">
        <v>10</v>
      </c>
      <c r="B60" s="287">
        <v>45483</v>
      </c>
      <c r="C60" s="288"/>
      <c r="D60" s="288" t="s">
        <v>1006</v>
      </c>
      <c r="E60" s="248" t="s">
        <v>556</v>
      </c>
      <c r="F60" s="248">
        <v>2601</v>
      </c>
      <c r="G60" s="248">
        <v>2568</v>
      </c>
      <c r="H60" s="248">
        <v>2630</v>
      </c>
      <c r="I60" s="248" t="s">
        <v>1007</v>
      </c>
      <c r="J60" s="284" t="s">
        <v>939</v>
      </c>
      <c r="K60" s="247">
        <f t="shared" si="57"/>
        <v>29</v>
      </c>
      <c r="L60" s="285">
        <f t="shared" si="58"/>
        <v>236.7</v>
      </c>
      <c r="M60" s="286">
        <f t="shared" si="59"/>
        <v>8463.2999999999993</v>
      </c>
      <c r="N60" s="247">
        <v>300</v>
      </c>
      <c r="O60" s="284" t="s">
        <v>547</v>
      </c>
      <c r="P60" s="287">
        <v>45485</v>
      </c>
      <c r="Q60" s="226"/>
      <c r="R60" s="54" t="s">
        <v>848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44">
        <v>11</v>
      </c>
      <c r="B61" s="345">
        <v>45483</v>
      </c>
      <c r="C61" s="346"/>
      <c r="D61" s="346" t="s">
        <v>1010</v>
      </c>
      <c r="E61" s="344" t="s">
        <v>556</v>
      </c>
      <c r="F61" s="344">
        <v>448.5</v>
      </c>
      <c r="G61" s="344">
        <v>442</v>
      </c>
      <c r="H61" s="344">
        <v>453.5</v>
      </c>
      <c r="I61" s="344" t="s">
        <v>1011</v>
      </c>
      <c r="J61" s="304" t="s">
        <v>1012</v>
      </c>
      <c r="K61" s="347">
        <f t="shared" ref="K61" si="60">H61-F61</f>
        <v>5</v>
      </c>
      <c r="L61" s="348">
        <f t="shared" ref="L61" si="61">(H61*N61)*0.03%</f>
        <v>217.67999999999998</v>
      </c>
      <c r="M61" s="349">
        <f t="shared" ref="M61" si="62">(K61*N61)-L61</f>
        <v>7782.32</v>
      </c>
      <c r="N61" s="347">
        <v>1600</v>
      </c>
      <c r="O61" s="350" t="s">
        <v>547</v>
      </c>
      <c r="P61" s="351">
        <v>45483</v>
      </c>
      <c r="Q61" s="226"/>
      <c r="R61" s="54" t="s">
        <v>847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248">
        <v>12</v>
      </c>
      <c r="B62" s="287">
        <v>45483</v>
      </c>
      <c r="C62" s="288"/>
      <c r="D62" s="288" t="s">
        <v>921</v>
      </c>
      <c r="E62" s="248" t="s">
        <v>556</v>
      </c>
      <c r="F62" s="248">
        <v>24260</v>
      </c>
      <c r="G62" s="248">
        <v>24170</v>
      </c>
      <c r="H62" s="248">
        <v>24330</v>
      </c>
      <c r="I62" s="248" t="s">
        <v>1009</v>
      </c>
      <c r="J62" s="304" t="s">
        <v>728</v>
      </c>
      <c r="K62" s="303">
        <f t="shared" ref="K62" si="63">H62-F62</f>
        <v>70</v>
      </c>
      <c r="L62" s="305">
        <f t="shared" ref="L62" si="64">(H62*N62)*0.03%</f>
        <v>182.47499999999999</v>
      </c>
      <c r="M62" s="306">
        <f t="shared" ref="M62" si="65">(K62*N62)-L62</f>
        <v>1567.5250000000001</v>
      </c>
      <c r="N62" s="303">
        <v>25</v>
      </c>
      <c r="O62" s="307" t="s">
        <v>547</v>
      </c>
      <c r="P62" s="308">
        <v>45483</v>
      </c>
      <c r="Q62" s="226"/>
      <c r="R62" s="54" t="s">
        <v>847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183"/>
      <c r="B63" s="231"/>
      <c r="C63" s="227"/>
      <c r="D63" s="227"/>
      <c r="E63" s="183"/>
      <c r="F63" s="183"/>
      <c r="G63" s="183"/>
      <c r="H63" s="183"/>
      <c r="I63" s="185"/>
      <c r="J63" s="185"/>
      <c r="K63" s="183"/>
      <c r="L63" s="186"/>
      <c r="M63" s="273"/>
      <c r="N63" s="183"/>
      <c r="O63" s="185"/>
      <c r="P63" s="231"/>
      <c r="Q63" s="226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s="268" customFormat="1" ht="12.75" customHeight="1">
      <c r="A64" s="183"/>
      <c r="B64" s="231"/>
      <c r="C64" s="227"/>
      <c r="D64" s="227"/>
      <c r="E64" s="183"/>
      <c r="F64" s="183"/>
      <c r="G64" s="183"/>
      <c r="H64" s="183"/>
      <c r="I64" s="185"/>
      <c r="J64" s="185"/>
      <c r="K64" s="183"/>
      <c r="L64" s="186"/>
      <c r="M64" s="273"/>
      <c r="N64" s="183"/>
      <c r="O64" s="185"/>
      <c r="P64" s="231"/>
      <c r="Q64" s="22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6"/>
      <c r="AI64" s="266"/>
      <c r="AJ64" s="267"/>
      <c r="AK64" s="267"/>
      <c r="AL64" s="267"/>
    </row>
    <row r="65" spans="1:38" s="268" customFormat="1" ht="15" customHeight="1">
      <c r="A65" s="267"/>
      <c r="B65" s="226"/>
      <c r="C65" s="269"/>
      <c r="D65" s="269"/>
      <c r="E65" s="267"/>
      <c r="F65" s="267"/>
      <c r="G65" s="267"/>
      <c r="H65" s="267"/>
      <c r="I65" s="270"/>
      <c r="J65" s="270"/>
      <c r="K65" s="267"/>
      <c r="L65" s="271"/>
      <c r="M65" s="272"/>
      <c r="N65" s="267"/>
      <c r="O65" s="270"/>
      <c r="P65" s="22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6"/>
      <c r="AI65" s="266"/>
    </row>
    <row r="66" spans="1:38" ht="12.75" customHeight="1">
      <c r="A66" s="118"/>
      <c r="B66" s="120"/>
      <c r="C66" s="117"/>
      <c r="D66" s="117"/>
      <c r="E66" s="118"/>
      <c r="F66" s="118"/>
      <c r="G66" s="118"/>
      <c r="H66" s="121"/>
      <c r="I66" s="121"/>
      <c r="J66" s="121"/>
      <c r="K66" s="117"/>
      <c r="L66" s="118"/>
      <c r="M66" s="118"/>
      <c r="N66" s="118"/>
      <c r="O66" s="121"/>
      <c r="P66" s="121"/>
      <c r="Q66" s="121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>
      <c r="A67" s="122" t="s">
        <v>562</v>
      </c>
      <c r="B67" s="122"/>
      <c r="C67" s="122"/>
      <c r="D67" s="122"/>
      <c r="E67" s="123"/>
      <c r="F67" s="101"/>
      <c r="G67" s="101"/>
      <c r="H67" s="101"/>
      <c r="I67" s="101"/>
      <c r="J67" s="1"/>
      <c r="K67" s="6"/>
      <c r="L67" s="6"/>
      <c r="M67" s="6"/>
      <c r="N67" s="1"/>
      <c r="O67" s="1"/>
      <c r="P67" s="37"/>
      <c r="Q67" s="37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37"/>
      <c r="AK67" s="37"/>
      <c r="AL67" s="37"/>
    </row>
    <row r="68" spans="1:38" ht="38.25">
      <c r="A68" s="93" t="s">
        <v>16</v>
      </c>
      <c r="B68" s="93" t="s">
        <v>521</v>
      </c>
      <c r="C68" s="93"/>
      <c r="D68" s="94" t="s">
        <v>532</v>
      </c>
      <c r="E68" s="93" t="s">
        <v>533</v>
      </c>
      <c r="F68" s="93" t="s">
        <v>534</v>
      </c>
      <c r="G68" s="93" t="s">
        <v>554</v>
      </c>
      <c r="H68" s="93" t="s">
        <v>536</v>
      </c>
      <c r="I68" s="93" t="s">
        <v>537</v>
      </c>
      <c r="J68" s="92" t="s">
        <v>538</v>
      </c>
      <c r="K68" s="92" t="s">
        <v>563</v>
      </c>
      <c r="L68" s="95" t="s">
        <v>540</v>
      </c>
      <c r="M68" s="116" t="s">
        <v>560</v>
      </c>
      <c r="N68" s="93" t="s">
        <v>561</v>
      </c>
      <c r="O68" s="93" t="s">
        <v>542</v>
      </c>
      <c r="P68" s="94" t="s">
        <v>543</v>
      </c>
      <c r="Q68" s="229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37"/>
      <c r="AK68" s="37"/>
      <c r="AL68" s="37"/>
    </row>
    <row r="69" spans="1:38" ht="12.75" customHeight="1">
      <c r="A69" s="248">
        <v>1</v>
      </c>
      <c r="B69" s="287">
        <v>45471</v>
      </c>
      <c r="C69" s="288"/>
      <c r="D69" s="288" t="s">
        <v>920</v>
      </c>
      <c r="E69" s="248" t="s">
        <v>817</v>
      </c>
      <c r="F69" s="248">
        <v>96</v>
      </c>
      <c r="G69" s="248">
        <v>130</v>
      </c>
      <c r="H69" s="248">
        <v>74</v>
      </c>
      <c r="I69" s="249" t="s">
        <v>919</v>
      </c>
      <c r="J69" s="284" t="s">
        <v>941</v>
      </c>
      <c r="K69" s="247">
        <f>F69-H69</f>
        <v>22</v>
      </c>
      <c r="L69" s="285">
        <v>50</v>
      </c>
      <c r="M69" s="286">
        <f t="shared" ref="M69" si="66">(K69*N69)-L69</f>
        <v>500</v>
      </c>
      <c r="N69" s="247">
        <v>25</v>
      </c>
      <c r="O69" s="284" t="s">
        <v>547</v>
      </c>
      <c r="P69" s="287">
        <v>45475</v>
      </c>
      <c r="Q69" s="226"/>
      <c r="R69" s="54" t="s">
        <v>849</v>
      </c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  <c r="AE69" s="54"/>
      <c r="AF69" s="37"/>
      <c r="AG69" s="119"/>
      <c r="AH69" s="117"/>
      <c r="AI69" s="117"/>
      <c r="AJ69" s="118"/>
      <c r="AK69" s="118"/>
      <c r="AL69" s="118"/>
    </row>
    <row r="70" spans="1:38" ht="12.75" customHeight="1">
      <c r="A70" s="290">
        <v>2</v>
      </c>
      <c r="B70" s="295">
        <v>45474</v>
      </c>
      <c r="C70" s="289"/>
      <c r="D70" s="289" t="s">
        <v>926</v>
      </c>
      <c r="E70" s="290" t="s">
        <v>556</v>
      </c>
      <c r="F70" s="290">
        <v>220</v>
      </c>
      <c r="G70" s="290">
        <v>140</v>
      </c>
      <c r="H70" s="290">
        <v>165</v>
      </c>
      <c r="I70" s="291" t="s">
        <v>927</v>
      </c>
      <c r="J70" s="296" t="s">
        <v>928</v>
      </c>
      <c r="K70" s="292">
        <f t="shared" ref="K70" si="67">H70-F70</f>
        <v>-55</v>
      </c>
      <c r="L70" s="293">
        <v>50</v>
      </c>
      <c r="M70" s="294">
        <f t="shared" ref="M70" si="68">(K70*N70)-L70</f>
        <v>-875</v>
      </c>
      <c r="N70" s="292">
        <v>15</v>
      </c>
      <c r="O70" s="296" t="s">
        <v>557</v>
      </c>
      <c r="P70" s="295">
        <v>45474</v>
      </c>
      <c r="Q70" s="226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  <c r="AE70" s="54"/>
      <c r="AF70" s="37"/>
      <c r="AG70" s="119"/>
      <c r="AH70" s="117"/>
      <c r="AI70" s="117"/>
      <c r="AJ70" s="118"/>
      <c r="AK70" s="118"/>
      <c r="AL70" s="118"/>
    </row>
    <row r="71" spans="1:38" ht="12.75" customHeight="1">
      <c r="A71" s="290">
        <v>3</v>
      </c>
      <c r="B71" s="295">
        <v>45475</v>
      </c>
      <c r="C71" s="289"/>
      <c r="D71" s="289" t="s">
        <v>938</v>
      </c>
      <c r="E71" s="290" t="s">
        <v>556</v>
      </c>
      <c r="F71" s="290">
        <v>30</v>
      </c>
      <c r="G71" s="290">
        <v>0</v>
      </c>
      <c r="H71" s="290">
        <v>15.5</v>
      </c>
      <c r="I71" s="291" t="s">
        <v>888</v>
      </c>
      <c r="J71" s="296" t="s">
        <v>942</v>
      </c>
      <c r="K71" s="292">
        <f t="shared" ref="K71" si="69">H71-F71</f>
        <v>-14.5</v>
      </c>
      <c r="L71" s="293">
        <v>50</v>
      </c>
      <c r="M71" s="294">
        <f t="shared" ref="M71:M72" si="70">(K71*N71)-L71</f>
        <v>-630</v>
      </c>
      <c r="N71" s="292">
        <v>40</v>
      </c>
      <c r="O71" s="296" t="s">
        <v>557</v>
      </c>
      <c r="P71" s="295">
        <v>45475</v>
      </c>
      <c r="Q71" s="226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  <c r="AE71" s="54"/>
      <c r="AF71" s="37"/>
      <c r="AG71" s="119"/>
      <c r="AH71" s="117"/>
      <c r="AI71" s="117"/>
      <c r="AJ71" s="118"/>
      <c r="AK71" s="118"/>
      <c r="AL71" s="118"/>
    </row>
    <row r="72" spans="1:38" ht="12.75" customHeight="1">
      <c r="A72" s="248">
        <v>4</v>
      </c>
      <c r="B72" s="287">
        <v>45476</v>
      </c>
      <c r="C72" s="288"/>
      <c r="D72" s="288" t="s">
        <v>920</v>
      </c>
      <c r="E72" s="248" t="s">
        <v>817</v>
      </c>
      <c r="F72" s="248">
        <v>103</v>
      </c>
      <c r="G72" s="248">
        <v>135</v>
      </c>
      <c r="H72" s="248">
        <v>71.5</v>
      </c>
      <c r="I72" s="249" t="s">
        <v>919</v>
      </c>
      <c r="J72" s="284" t="s">
        <v>955</v>
      </c>
      <c r="K72" s="247">
        <f>F72-H72</f>
        <v>31.5</v>
      </c>
      <c r="L72" s="285">
        <v>50</v>
      </c>
      <c r="M72" s="286">
        <f t="shared" si="70"/>
        <v>737.5</v>
      </c>
      <c r="N72" s="247">
        <v>25</v>
      </c>
      <c r="O72" s="284" t="s">
        <v>547</v>
      </c>
      <c r="P72" s="287">
        <v>45478</v>
      </c>
      <c r="Q72" s="226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119"/>
      <c r="AH72" s="117"/>
      <c r="AI72" s="117"/>
      <c r="AJ72" s="118"/>
      <c r="AK72" s="118"/>
      <c r="AL72" s="118"/>
    </row>
    <row r="73" spans="1:38" ht="12.75" customHeight="1">
      <c r="A73" s="248">
        <v>5</v>
      </c>
      <c r="B73" s="287">
        <v>45476</v>
      </c>
      <c r="C73" s="288"/>
      <c r="D73" s="288" t="s">
        <v>946</v>
      </c>
      <c r="E73" s="248" t="s">
        <v>556</v>
      </c>
      <c r="F73" s="248">
        <v>145</v>
      </c>
      <c r="G73" s="248">
        <v>30</v>
      </c>
      <c r="H73" s="248">
        <v>235</v>
      </c>
      <c r="I73" s="249" t="s">
        <v>947</v>
      </c>
      <c r="J73" s="284" t="s">
        <v>948</v>
      </c>
      <c r="K73" s="247">
        <f>H73-F73</f>
        <v>90</v>
      </c>
      <c r="L73" s="285">
        <v>50</v>
      </c>
      <c r="M73" s="286">
        <f t="shared" ref="M73" si="71">(K73*N73)-L73</f>
        <v>1300</v>
      </c>
      <c r="N73" s="247">
        <v>15</v>
      </c>
      <c r="O73" s="284" t="s">
        <v>547</v>
      </c>
      <c r="P73" s="287">
        <v>45476</v>
      </c>
      <c r="Q73" s="226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  <c r="AG73" s="119"/>
      <c r="AH73" s="117"/>
      <c r="AI73" s="117"/>
      <c r="AJ73" s="118"/>
      <c r="AK73" s="118"/>
      <c r="AL73" s="118"/>
    </row>
    <row r="74" spans="1:38" ht="12.75" customHeight="1">
      <c r="A74" s="248">
        <v>6</v>
      </c>
      <c r="B74" s="287">
        <v>45476</v>
      </c>
      <c r="C74" s="288"/>
      <c r="D74" s="288" t="s">
        <v>946</v>
      </c>
      <c r="E74" s="248" t="s">
        <v>556</v>
      </c>
      <c r="F74" s="248">
        <v>80</v>
      </c>
      <c r="G74" s="248">
        <v>0</v>
      </c>
      <c r="H74" s="248">
        <v>135</v>
      </c>
      <c r="I74" s="249" t="s">
        <v>949</v>
      </c>
      <c r="J74" s="284" t="s">
        <v>682</v>
      </c>
      <c r="K74" s="247">
        <f>H74-F74</f>
        <v>55</v>
      </c>
      <c r="L74" s="285">
        <v>50</v>
      </c>
      <c r="M74" s="286">
        <f t="shared" ref="M74" si="72">(K74*N74)-L74</f>
        <v>775</v>
      </c>
      <c r="N74" s="247">
        <v>15</v>
      </c>
      <c r="O74" s="284" t="s">
        <v>547</v>
      </c>
      <c r="P74" s="287">
        <v>45476</v>
      </c>
      <c r="Q74" s="226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  <c r="AG74" s="119"/>
      <c r="AH74" s="117"/>
      <c r="AI74" s="117"/>
      <c r="AJ74" s="118"/>
      <c r="AK74" s="118"/>
      <c r="AL74" s="118"/>
    </row>
    <row r="75" spans="1:38" ht="12.75" customHeight="1">
      <c r="A75" s="248">
        <v>7</v>
      </c>
      <c r="B75" s="287">
        <v>45478</v>
      </c>
      <c r="C75" s="288"/>
      <c r="D75" s="288" t="s">
        <v>957</v>
      </c>
      <c r="E75" s="248" t="s">
        <v>556</v>
      </c>
      <c r="F75" s="248">
        <v>142</v>
      </c>
      <c r="G75" s="248">
        <v>90</v>
      </c>
      <c r="H75" s="248">
        <v>172</v>
      </c>
      <c r="I75" s="249" t="s">
        <v>958</v>
      </c>
      <c r="J75" s="284" t="s">
        <v>765</v>
      </c>
      <c r="K75" s="247">
        <f>H75-F75</f>
        <v>30</v>
      </c>
      <c r="L75" s="285">
        <v>50</v>
      </c>
      <c r="M75" s="286">
        <f t="shared" ref="M75" si="73">(K75*N75)-L75</f>
        <v>700</v>
      </c>
      <c r="N75" s="247">
        <v>25</v>
      </c>
      <c r="O75" s="284" t="s">
        <v>547</v>
      </c>
      <c r="P75" s="287">
        <v>45478</v>
      </c>
      <c r="Q75" s="226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248">
        <v>8</v>
      </c>
      <c r="B76" s="287">
        <v>45478</v>
      </c>
      <c r="C76" s="288"/>
      <c r="D76" s="288" t="s">
        <v>965</v>
      </c>
      <c r="E76" s="248" t="s">
        <v>556</v>
      </c>
      <c r="F76" s="248">
        <v>137.5</v>
      </c>
      <c r="G76" s="248">
        <v>85</v>
      </c>
      <c r="H76" s="248">
        <v>160</v>
      </c>
      <c r="I76" s="249" t="s">
        <v>958</v>
      </c>
      <c r="J76" s="284" t="s">
        <v>966</v>
      </c>
      <c r="K76" s="247">
        <f>H76-F76</f>
        <v>22.5</v>
      </c>
      <c r="L76" s="285">
        <v>50</v>
      </c>
      <c r="M76" s="286">
        <f t="shared" ref="M76:M77" si="74">(K76*N76)-L76</f>
        <v>512.5</v>
      </c>
      <c r="N76" s="247">
        <v>25</v>
      </c>
      <c r="O76" s="284" t="s">
        <v>547</v>
      </c>
      <c r="P76" s="287">
        <v>45478</v>
      </c>
      <c r="Q76" s="226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290">
        <v>9</v>
      </c>
      <c r="B77" s="295">
        <v>45478</v>
      </c>
      <c r="C77" s="289"/>
      <c r="D77" s="289" t="s">
        <v>967</v>
      </c>
      <c r="E77" s="290" t="s">
        <v>817</v>
      </c>
      <c r="F77" s="290">
        <v>103</v>
      </c>
      <c r="G77" s="290">
        <v>135</v>
      </c>
      <c r="H77" s="290">
        <v>135</v>
      </c>
      <c r="I77" s="291" t="s">
        <v>919</v>
      </c>
      <c r="J77" s="296" t="s">
        <v>994</v>
      </c>
      <c r="K77" s="292">
        <f>F77-H77</f>
        <v>-32</v>
      </c>
      <c r="L77" s="293">
        <v>50</v>
      </c>
      <c r="M77" s="294">
        <f t="shared" si="74"/>
        <v>-850</v>
      </c>
      <c r="N77" s="292">
        <v>25</v>
      </c>
      <c r="O77" s="296" t="s">
        <v>557</v>
      </c>
      <c r="P77" s="295">
        <v>45482</v>
      </c>
      <c r="Q77" s="226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290">
        <v>10</v>
      </c>
      <c r="B78" s="295">
        <v>45478</v>
      </c>
      <c r="C78" s="289"/>
      <c r="D78" s="289" t="s">
        <v>968</v>
      </c>
      <c r="E78" s="290" t="s">
        <v>556</v>
      </c>
      <c r="F78" s="290">
        <v>260</v>
      </c>
      <c r="G78" s="290">
        <v>160</v>
      </c>
      <c r="H78" s="290">
        <v>160</v>
      </c>
      <c r="I78" s="291" t="s">
        <v>969</v>
      </c>
      <c r="J78" s="296" t="s">
        <v>972</v>
      </c>
      <c r="K78" s="292">
        <f t="shared" ref="K78" si="75">H78-F78</f>
        <v>-100</v>
      </c>
      <c r="L78" s="293">
        <v>50</v>
      </c>
      <c r="M78" s="294">
        <f t="shared" ref="M78:M79" si="76">(K78*N78)-L78</f>
        <v>-1550</v>
      </c>
      <c r="N78" s="292">
        <v>15</v>
      </c>
      <c r="O78" s="296" t="s">
        <v>557</v>
      </c>
      <c r="P78" s="295">
        <v>45481</v>
      </c>
      <c r="Q78" s="226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248">
        <v>11</v>
      </c>
      <c r="B79" s="287">
        <v>45483</v>
      </c>
      <c r="C79" s="288"/>
      <c r="D79" s="288" t="s">
        <v>957</v>
      </c>
      <c r="E79" s="248" t="s">
        <v>556</v>
      </c>
      <c r="F79" s="248">
        <v>81</v>
      </c>
      <c r="G79" s="248">
        <v>40</v>
      </c>
      <c r="H79" s="248">
        <v>99.5</v>
      </c>
      <c r="I79" s="249" t="s">
        <v>1008</v>
      </c>
      <c r="J79" s="284" t="s">
        <v>991</v>
      </c>
      <c r="K79" s="247">
        <f>H79-F79</f>
        <v>18.5</v>
      </c>
      <c r="L79" s="285">
        <v>50</v>
      </c>
      <c r="M79" s="286">
        <f t="shared" si="76"/>
        <v>412.5</v>
      </c>
      <c r="N79" s="247">
        <v>25</v>
      </c>
      <c r="O79" s="284" t="s">
        <v>547</v>
      </c>
      <c r="P79" s="287">
        <v>45483</v>
      </c>
      <c r="Q79" s="226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290">
        <v>12</v>
      </c>
      <c r="B80" s="295">
        <v>45483</v>
      </c>
      <c r="C80" s="289"/>
      <c r="D80" s="289" t="s">
        <v>1013</v>
      </c>
      <c r="E80" s="290" t="s">
        <v>556</v>
      </c>
      <c r="F80" s="290">
        <v>72.5</v>
      </c>
      <c r="G80" s="290">
        <v>0</v>
      </c>
      <c r="H80" s="290">
        <v>10</v>
      </c>
      <c r="I80" s="291" t="s">
        <v>1014</v>
      </c>
      <c r="J80" s="296" t="s">
        <v>1015</v>
      </c>
      <c r="K80" s="292">
        <f t="shared" ref="K80" si="77">H80-F80</f>
        <v>-62.5</v>
      </c>
      <c r="L80" s="293">
        <v>50</v>
      </c>
      <c r="M80" s="294">
        <f t="shared" ref="M80" si="78">(K80*N80)-L80</f>
        <v>-987.5</v>
      </c>
      <c r="N80" s="292">
        <v>15</v>
      </c>
      <c r="O80" s="296" t="s">
        <v>557</v>
      </c>
      <c r="P80" s="295">
        <v>45483</v>
      </c>
      <c r="Q80" s="226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297"/>
      <c r="B81" s="298"/>
      <c r="C81" s="299"/>
      <c r="D81" s="299"/>
      <c r="E81" s="297"/>
      <c r="F81" s="297"/>
      <c r="G81" s="297"/>
      <c r="H81" s="297"/>
      <c r="I81" s="300"/>
      <c r="J81" s="300"/>
      <c r="K81" s="297"/>
      <c r="L81" s="301"/>
      <c r="M81" s="302"/>
      <c r="N81" s="297"/>
      <c r="O81" s="300"/>
      <c r="P81" s="298"/>
      <c r="Q81" s="226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s="243" customFormat="1" ht="12.75" customHeight="1">
      <c r="A82" s="297"/>
      <c r="B82" s="298"/>
      <c r="C82" s="299"/>
      <c r="D82" s="299"/>
      <c r="E82" s="297"/>
      <c r="F82" s="297"/>
      <c r="G82" s="297"/>
      <c r="H82" s="297"/>
      <c r="I82" s="300"/>
      <c r="J82" s="300"/>
      <c r="K82" s="297"/>
      <c r="L82" s="301"/>
      <c r="M82" s="302"/>
      <c r="N82" s="297"/>
      <c r="O82" s="300"/>
      <c r="P82" s="298"/>
      <c r="Q82" s="239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242"/>
      <c r="AH82" s="240"/>
      <c r="AI82" s="240"/>
      <c r="AJ82" s="241"/>
      <c r="AK82" s="241"/>
      <c r="AL82" s="241"/>
    </row>
    <row r="83" spans="1:38" ht="38.25" customHeight="1">
      <c r="A83" s="91" t="s">
        <v>568</v>
      </c>
      <c r="B83" s="124"/>
      <c r="C83" s="124"/>
      <c r="D83" s="125"/>
      <c r="E83" s="109"/>
      <c r="F83" s="6"/>
      <c r="G83" s="6"/>
      <c r="H83" s="110"/>
      <c r="I83" s="126"/>
      <c r="J83" s="1"/>
      <c r="K83" s="6"/>
      <c r="L83" s="6"/>
      <c r="M83" s="6"/>
      <c r="N83" s="1"/>
      <c r="O83" s="1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"/>
      <c r="AH83" s="1"/>
      <c r="AI83" s="1"/>
      <c r="AJ83" s="6"/>
      <c r="AK83" s="1"/>
    </row>
    <row r="84" spans="1:38" ht="38.25">
      <c r="A84" s="92" t="s">
        <v>16</v>
      </c>
      <c r="B84" s="93" t="s">
        <v>521</v>
      </c>
      <c r="C84" s="93"/>
      <c r="D84" s="94" t="s">
        <v>532</v>
      </c>
      <c r="E84" s="93" t="s">
        <v>533</v>
      </c>
      <c r="F84" s="93" t="s">
        <v>534</v>
      </c>
      <c r="G84" s="93" t="s">
        <v>535</v>
      </c>
      <c r="H84" s="93" t="s">
        <v>536</v>
      </c>
      <c r="I84" s="93" t="s">
        <v>537</v>
      </c>
      <c r="J84" s="92" t="s">
        <v>538</v>
      </c>
      <c r="K84" s="113" t="s">
        <v>555</v>
      </c>
      <c r="L84" s="114" t="s">
        <v>540</v>
      </c>
      <c r="M84" s="95" t="s">
        <v>541</v>
      </c>
      <c r="N84" s="93" t="s">
        <v>542</v>
      </c>
      <c r="O84" s="94" t="s">
        <v>543</v>
      </c>
      <c r="P84" s="193" t="s">
        <v>544</v>
      </c>
      <c r="Q84" s="195" t="s">
        <v>812</v>
      </c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37"/>
      <c r="AH84" s="37"/>
      <c r="AI84" s="37"/>
      <c r="AJ84" s="37"/>
      <c r="AK84" s="37"/>
      <c r="AL84" s="37"/>
    </row>
    <row r="85" spans="1:38" ht="12.75" customHeight="1">
      <c r="A85" s="183">
        <v>1</v>
      </c>
      <c r="B85" s="184">
        <v>45356</v>
      </c>
      <c r="C85" s="227"/>
      <c r="D85" s="227" t="s">
        <v>295</v>
      </c>
      <c r="E85" s="183" t="s">
        <v>846</v>
      </c>
      <c r="F85" s="183">
        <v>38.94</v>
      </c>
      <c r="G85" s="183">
        <v>34.64</v>
      </c>
      <c r="H85" s="183"/>
      <c r="I85" s="183" t="s">
        <v>886</v>
      </c>
      <c r="J85" s="183" t="s">
        <v>546</v>
      </c>
      <c r="K85" s="183"/>
      <c r="L85" s="245"/>
      <c r="M85" s="246"/>
      <c r="N85" s="183"/>
      <c r="O85" s="231"/>
      <c r="P85" s="186">
        <f>VLOOKUP(D85,'MidCap Intra'!$B$11:$C$571,2,0)</f>
        <v>37.71</v>
      </c>
      <c r="Q85" s="244"/>
      <c r="R85" s="54" t="s">
        <v>847</v>
      </c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</row>
    <row r="86" spans="1:38" ht="12.75" customHeight="1">
      <c r="A86" s="248">
        <v>2</v>
      </c>
      <c r="B86" s="265">
        <v>45477</v>
      </c>
      <c r="C86" s="288"/>
      <c r="D86" s="288" t="s">
        <v>862</v>
      </c>
      <c r="E86" s="248" t="s">
        <v>545</v>
      </c>
      <c r="F86" s="248">
        <v>540</v>
      </c>
      <c r="G86" s="248">
        <v>489</v>
      </c>
      <c r="H86" s="248">
        <v>604</v>
      </c>
      <c r="I86" s="248" t="s">
        <v>953</v>
      </c>
      <c r="J86" s="247" t="s">
        <v>974</v>
      </c>
      <c r="K86" s="247">
        <f t="shared" ref="K86" si="79">H86-F86</f>
        <v>64</v>
      </c>
      <c r="L86" s="261">
        <f t="shared" ref="L86" si="80">(F86*-0.3)/100</f>
        <v>-1.62</v>
      </c>
      <c r="M86" s="262">
        <f t="shared" ref="M86" si="81">(K86+L86)/F86</f>
        <v>0.11551851851851852</v>
      </c>
      <c r="N86" s="247" t="s">
        <v>547</v>
      </c>
      <c r="O86" s="263">
        <v>45481</v>
      </c>
      <c r="P86" s="264"/>
      <c r="Q86" s="244"/>
      <c r="R86" s="54" t="s">
        <v>847</v>
      </c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</row>
    <row r="87" spans="1:38" ht="12.75" customHeight="1">
      <c r="A87" s="183"/>
      <c r="B87" s="184"/>
      <c r="C87" s="227"/>
      <c r="D87" s="227"/>
      <c r="E87" s="183"/>
      <c r="F87" s="183"/>
      <c r="G87" s="183"/>
      <c r="H87" s="183"/>
      <c r="I87" s="183"/>
      <c r="J87" s="183"/>
      <c r="K87" s="183"/>
      <c r="L87" s="245"/>
      <c r="M87" s="246"/>
      <c r="N87" s="183"/>
      <c r="O87" s="231"/>
      <c r="P87" s="186"/>
      <c r="Q87" s="244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</row>
    <row r="88" spans="1:38" ht="12.75" customHeight="1">
      <c r="A88" s="183"/>
      <c r="B88" s="184"/>
      <c r="C88" s="227"/>
      <c r="D88" s="227"/>
      <c r="E88" s="183"/>
      <c r="F88" s="183"/>
      <c r="G88" s="183"/>
      <c r="H88" s="183"/>
      <c r="I88" s="183"/>
      <c r="J88" s="183"/>
      <c r="K88" s="183"/>
      <c r="L88" s="245"/>
      <c r="M88" s="246"/>
      <c r="N88" s="183"/>
      <c r="O88" s="231"/>
      <c r="P88" s="184"/>
      <c r="Q88" s="244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</row>
    <row r="89" spans="1:38" ht="12.75" customHeight="1">
      <c r="A89" s="103" t="s">
        <v>548</v>
      </c>
      <c r="B89" s="103"/>
      <c r="C89" s="103"/>
      <c r="D89" s="54"/>
      <c r="E89" s="37"/>
      <c r="F89" s="108" t="s">
        <v>550</v>
      </c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</row>
    <row r="90" spans="1:38" ht="12.75" customHeight="1">
      <c r="A90" s="107" t="s">
        <v>549</v>
      </c>
      <c r="B90" s="103"/>
      <c r="C90" s="103"/>
      <c r="D90" s="54"/>
      <c r="E90" s="37"/>
      <c r="F90" s="108" t="s">
        <v>553</v>
      </c>
      <c r="G90" s="54"/>
      <c r="H90" s="54" t="s">
        <v>570</v>
      </c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</row>
    <row r="91" spans="1:38" ht="12.75" customHeight="1">
      <c r="A91" s="54"/>
      <c r="B91" s="54"/>
      <c r="C91" s="103"/>
      <c r="D91" s="54"/>
      <c r="E91" s="37"/>
      <c r="F91" s="108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</row>
    <row r="92" spans="1:38" ht="12.75" customHeight="1">
      <c r="A92" s="54"/>
      <c r="B92" s="54"/>
      <c r="C92" s="103"/>
      <c r="D92" s="54"/>
      <c r="E92" s="37"/>
      <c r="F92" s="108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8" ht="12.75" customHeight="1">
      <c r="A93" s="54"/>
      <c r="B93" s="54"/>
      <c r="C93" s="103"/>
      <c r="D93" s="54"/>
      <c r="E93" s="37"/>
      <c r="F93" s="108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8" ht="12.75" customHeight="1">
      <c r="A94" s="54"/>
      <c r="B94" s="54"/>
      <c r="C94" s="103"/>
      <c r="D94" s="54"/>
      <c r="E94" s="37"/>
      <c r="F94" s="108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8" ht="12.75" customHeight="1">
      <c r="A95" s="54"/>
      <c r="B95" s="54"/>
      <c r="C95" s="103"/>
      <c r="D95" s="54"/>
      <c r="E95" s="37"/>
      <c r="F95" s="108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8" ht="12.75" customHeight="1">
      <c r="A96" s="54"/>
      <c r="B96" s="54"/>
      <c r="C96" s="103"/>
      <c r="D96" s="54"/>
      <c r="E96" s="37"/>
      <c r="F96" s="108"/>
      <c r="G96" s="54"/>
      <c r="H96" s="37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54"/>
      <c r="B97" s="54"/>
      <c r="C97" s="103"/>
      <c r="D97" s="54"/>
      <c r="E97" s="37"/>
      <c r="F97" s="108"/>
      <c r="G97" s="54"/>
      <c r="H97" s="37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54"/>
      <c r="B98" s="54"/>
      <c r="C98" s="97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38.25" customHeight="1">
      <c r="A99" s="37"/>
      <c r="B99" s="127" t="s">
        <v>571</v>
      </c>
      <c r="C99" s="127"/>
      <c r="D99" s="54"/>
      <c r="E99" s="127"/>
      <c r="F99" s="6"/>
      <c r="G99" s="6"/>
      <c r="H99" s="111"/>
      <c r="I99" s="6"/>
      <c r="J99" s="111"/>
      <c r="K99" s="112"/>
      <c r="L99" s="6"/>
      <c r="M99" s="6"/>
      <c r="N99" s="1"/>
      <c r="O99" s="54"/>
      <c r="P99" s="54"/>
      <c r="Q99" s="198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92" t="s">
        <v>16</v>
      </c>
      <c r="B100" s="93" t="s">
        <v>521</v>
      </c>
      <c r="C100" s="93"/>
      <c r="D100" s="94" t="s">
        <v>532</v>
      </c>
      <c r="E100" s="93" t="s">
        <v>533</v>
      </c>
      <c r="F100" s="93" t="s">
        <v>534</v>
      </c>
      <c r="G100" s="93" t="s">
        <v>572</v>
      </c>
      <c r="H100" s="93" t="s">
        <v>573</v>
      </c>
      <c r="I100" s="93" t="s">
        <v>537</v>
      </c>
      <c r="J100" s="128" t="s">
        <v>538</v>
      </c>
      <c r="K100" s="93" t="s">
        <v>539</v>
      </c>
      <c r="L100" s="93" t="s">
        <v>574</v>
      </c>
      <c r="M100" s="93" t="s">
        <v>542</v>
      </c>
      <c r="N100" s="94" t="s">
        <v>543</v>
      </c>
      <c r="O100" s="54"/>
      <c r="P100" s="54"/>
      <c r="Q100" s="198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9">
        <v>1</v>
      </c>
      <c r="B101" s="130">
        <v>41579</v>
      </c>
      <c r="C101" s="130"/>
      <c r="D101" s="131" t="s">
        <v>575</v>
      </c>
      <c r="E101" s="132" t="s">
        <v>545</v>
      </c>
      <c r="F101" s="133">
        <v>82</v>
      </c>
      <c r="G101" s="132" t="s">
        <v>576</v>
      </c>
      <c r="H101" s="132">
        <v>100</v>
      </c>
      <c r="I101" s="134">
        <v>100</v>
      </c>
      <c r="J101" s="135" t="s">
        <v>577</v>
      </c>
      <c r="K101" s="136">
        <f t="shared" ref="K101:K132" si="82">H101-F101</f>
        <v>18</v>
      </c>
      <c r="L101" s="137">
        <f t="shared" ref="L101:L132" si="83">K101/F101</f>
        <v>0.21951219512195122</v>
      </c>
      <c r="M101" s="132" t="s">
        <v>547</v>
      </c>
      <c r="N101" s="138">
        <v>42657</v>
      </c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9">
        <v>2</v>
      </c>
      <c r="B102" s="130">
        <v>41794</v>
      </c>
      <c r="C102" s="130"/>
      <c r="D102" s="131" t="s">
        <v>578</v>
      </c>
      <c r="E102" s="132" t="s">
        <v>556</v>
      </c>
      <c r="F102" s="133">
        <v>257</v>
      </c>
      <c r="G102" s="132" t="s">
        <v>576</v>
      </c>
      <c r="H102" s="132">
        <v>300</v>
      </c>
      <c r="I102" s="134">
        <v>300</v>
      </c>
      <c r="J102" s="135" t="s">
        <v>577</v>
      </c>
      <c r="K102" s="136">
        <f t="shared" si="82"/>
        <v>43</v>
      </c>
      <c r="L102" s="137">
        <f t="shared" si="83"/>
        <v>0.16731517509727625</v>
      </c>
      <c r="M102" s="132" t="s">
        <v>547</v>
      </c>
      <c r="N102" s="138">
        <v>41822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9">
        <v>3</v>
      </c>
      <c r="B103" s="130">
        <v>41828</v>
      </c>
      <c r="C103" s="130"/>
      <c r="D103" s="131" t="s">
        <v>579</v>
      </c>
      <c r="E103" s="132" t="s">
        <v>556</v>
      </c>
      <c r="F103" s="133">
        <v>393</v>
      </c>
      <c r="G103" s="132" t="s">
        <v>576</v>
      </c>
      <c r="H103" s="132">
        <v>468</v>
      </c>
      <c r="I103" s="134">
        <v>468</v>
      </c>
      <c r="J103" s="135" t="s">
        <v>577</v>
      </c>
      <c r="K103" s="136">
        <f t="shared" si="82"/>
        <v>75</v>
      </c>
      <c r="L103" s="137">
        <f t="shared" si="83"/>
        <v>0.19083969465648856</v>
      </c>
      <c r="M103" s="132" t="s">
        <v>547</v>
      </c>
      <c r="N103" s="138">
        <v>41863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9">
        <v>4</v>
      </c>
      <c r="B104" s="130">
        <v>41857</v>
      </c>
      <c r="C104" s="130"/>
      <c r="D104" s="131" t="s">
        <v>580</v>
      </c>
      <c r="E104" s="132" t="s">
        <v>556</v>
      </c>
      <c r="F104" s="133">
        <v>205</v>
      </c>
      <c r="G104" s="132" t="s">
        <v>576</v>
      </c>
      <c r="H104" s="132">
        <v>275</v>
      </c>
      <c r="I104" s="134">
        <v>250</v>
      </c>
      <c r="J104" s="135" t="s">
        <v>577</v>
      </c>
      <c r="K104" s="136">
        <f t="shared" si="82"/>
        <v>70</v>
      </c>
      <c r="L104" s="137">
        <f t="shared" si="83"/>
        <v>0.34146341463414637</v>
      </c>
      <c r="M104" s="132" t="s">
        <v>547</v>
      </c>
      <c r="N104" s="138">
        <v>41962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9">
        <v>5</v>
      </c>
      <c r="B105" s="130">
        <v>41886</v>
      </c>
      <c r="C105" s="130"/>
      <c r="D105" s="131" t="s">
        <v>581</v>
      </c>
      <c r="E105" s="132" t="s">
        <v>556</v>
      </c>
      <c r="F105" s="133">
        <v>162</v>
      </c>
      <c r="G105" s="132" t="s">
        <v>576</v>
      </c>
      <c r="H105" s="132">
        <v>190</v>
      </c>
      <c r="I105" s="134">
        <v>190</v>
      </c>
      <c r="J105" s="135" t="s">
        <v>577</v>
      </c>
      <c r="K105" s="136">
        <f t="shared" si="82"/>
        <v>28</v>
      </c>
      <c r="L105" s="137">
        <f t="shared" si="83"/>
        <v>0.1728395061728395</v>
      </c>
      <c r="M105" s="132" t="s">
        <v>547</v>
      </c>
      <c r="N105" s="138">
        <v>42006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6</v>
      </c>
      <c r="B106" s="130">
        <v>41886</v>
      </c>
      <c r="C106" s="130"/>
      <c r="D106" s="131" t="s">
        <v>582</v>
      </c>
      <c r="E106" s="132" t="s">
        <v>556</v>
      </c>
      <c r="F106" s="133">
        <v>75</v>
      </c>
      <c r="G106" s="132" t="s">
        <v>576</v>
      </c>
      <c r="H106" s="132">
        <v>91.5</v>
      </c>
      <c r="I106" s="134" t="s">
        <v>569</v>
      </c>
      <c r="J106" s="135" t="s">
        <v>583</v>
      </c>
      <c r="K106" s="136">
        <f t="shared" si="82"/>
        <v>16.5</v>
      </c>
      <c r="L106" s="137">
        <f t="shared" si="83"/>
        <v>0.22</v>
      </c>
      <c r="M106" s="132" t="s">
        <v>547</v>
      </c>
      <c r="N106" s="138">
        <v>41954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9">
        <v>7</v>
      </c>
      <c r="B107" s="130">
        <v>41913</v>
      </c>
      <c r="C107" s="130"/>
      <c r="D107" s="131" t="s">
        <v>584</v>
      </c>
      <c r="E107" s="132" t="s">
        <v>556</v>
      </c>
      <c r="F107" s="133">
        <v>850</v>
      </c>
      <c r="G107" s="132" t="s">
        <v>576</v>
      </c>
      <c r="H107" s="132">
        <v>982.5</v>
      </c>
      <c r="I107" s="134">
        <v>1050</v>
      </c>
      <c r="J107" s="135" t="s">
        <v>585</v>
      </c>
      <c r="K107" s="136">
        <f t="shared" si="82"/>
        <v>132.5</v>
      </c>
      <c r="L107" s="137">
        <f t="shared" si="83"/>
        <v>0.15588235294117647</v>
      </c>
      <c r="M107" s="132" t="s">
        <v>547</v>
      </c>
      <c r="N107" s="138">
        <v>42039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8</v>
      </c>
      <c r="B108" s="130">
        <v>41913</v>
      </c>
      <c r="C108" s="130"/>
      <c r="D108" s="131" t="s">
        <v>586</v>
      </c>
      <c r="E108" s="132" t="s">
        <v>556</v>
      </c>
      <c r="F108" s="133">
        <v>475</v>
      </c>
      <c r="G108" s="132" t="s">
        <v>576</v>
      </c>
      <c r="H108" s="132">
        <v>515</v>
      </c>
      <c r="I108" s="134">
        <v>600</v>
      </c>
      <c r="J108" s="135" t="s">
        <v>587</v>
      </c>
      <c r="K108" s="136">
        <f t="shared" si="82"/>
        <v>40</v>
      </c>
      <c r="L108" s="137">
        <f t="shared" si="83"/>
        <v>8.4210526315789472E-2</v>
      </c>
      <c r="M108" s="132" t="s">
        <v>547</v>
      </c>
      <c r="N108" s="138">
        <v>41939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9">
        <v>9</v>
      </c>
      <c r="B109" s="130">
        <v>41913</v>
      </c>
      <c r="C109" s="130"/>
      <c r="D109" s="131" t="s">
        <v>588</v>
      </c>
      <c r="E109" s="132" t="s">
        <v>556</v>
      </c>
      <c r="F109" s="133">
        <v>86</v>
      </c>
      <c r="G109" s="132" t="s">
        <v>576</v>
      </c>
      <c r="H109" s="132">
        <v>99</v>
      </c>
      <c r="I109" s="134">
        <v>140</v>
      </c>
      <c r="J109" s="135" t="s">
        <v>589</v>
      </c>
      <c r="K109" s="136">
        <f t="shared" si="82"/>
        <v>13</v>
      </c>
      <c r="L109" s="137">
        <f t="shared" si="83"/>
        <v>0.15116279069767441</v>
      </c>
      <c r="M109" s="132" t="s">
        <v>547</v>
      </c>
      <c r="N109" s="138">
        <v>41939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9">
        <v>10</v>
      </c>
      <c r="B110" s="130">
        <v>41926</v>
      </c>
      <c r="C110" s="130"/>
      <c r="D110" s="131" t="s">
        <v>590</v>
      </c>
      <c r="E110" s="132" t="s">
        <v>556</v>
      </c>
      <c r="F110" s="133">
        <v>496.6</v>
      </c>
      <c r="G110" s="132" t="s">
        <v>576</v>
      </c>
      <c r="H110" s="132">
        <v>621</v>
      </c>
      <c r="I110" s="134">
        <v>580</v>
      </c>
      <c r="J110" s="135" t="s">
        <v>577</v>
      </c>
      <c r="K110" s="136">
        <f t="shared" si="82"/>
        <v>124.39999999999998</v>
      </c>
      <c r="L110" s="137">
        <f t="shared" si="83"/>
        <v>0.25050342327829234</v>
      </c>
      <c r="M110" s="132" t="s">
        <v>547</v>
      </c>
      <c r="N110" s="138">
        <v>42605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11</v>
      </c>
      <c r="B111" s="130">
        <v>41926</v>
      </c>
      <c r="C111" s="130"/>
      <c r="D111" s="131" t="s">
        <v>591</v>
      </c>
      <c r="E111" s="132" t="s">
        <v>556</v>
      </c>
      <c r="F111" s="133">
        <v>2481.9</v>
      </c>
      <c r="G111" s="132" t="s">
        <v>576</v>
      </c>
      <c r="H111" s="132">
        <v>2840</v>
      </c>
      <c r="I111" s="134">
        <v>2870</v>
      </c>
      <c r="J111" s="135" t="s">
        <v>592</v>
      </c>
      <c r="K111" s="136">
        <f t="shared" si="82"/>
        <v>358.09999999999991</v>
      </c>
      <c r="L111" s="137">
        <f t="shared" si="83"/>
        <v>0.14428462065353154</v>
      </c>
      <c r="M111" s="132" t="s">
        <v>547</v>
      </c>
      <c r="N111" s="138">
        <v>42017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12</v>
      </c>
      <c r="B112" s="130">
        <v>41928</v>
      </c>
      <c r="C112" s="130"/>
      <c r="D112" s="131" t="s">
        <v>593</v>
      </c>
      <c r="E112" s="132" t="s">
        <v>556</v>
      </c>
      <c r="F112" s="133">
        <v>84.5</v>
      </c>
      <c r="G112" s="132" t="s">
        <v>576</v>
      </c>
      <c r="H112" s="132">
        <v>93</v>
      </c>
      <c r="I112" s="134">
        <v>110</v>
      </c>
      <c r="J112" s="135" t="s">
        <v>594</v>
      </c>
      <c r="K112" s="136">
        <f t="shared" si="82"/>
        <v>8.5</v>
      </c>
      <c r="L112" s="137">
        <f t="shared" si="83"/>
        <v>0.10059171597633136</v>
      </c>
      <c r="M112" s="132" t="s">
        <v>547</v>
      </c>
      <c r="N112" s="138">
        <v>41939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13</v>
      </c>
      <c r="B113" s="130">
        <v>41928</v>
      </c>
      <c r="C113" s="130"/>
      <c r="D113" s="131" t="s">
        <v>595</v>
      </c>
      <c r="E113" s="132" t="s">
        <v>556</v>
      </c>
      <c r="F113" s="133">
        <v>401</v>
      </c>
      <c r="G113" s="132" t="s">
        <v>576</v>
      </c>
      <c r="H113" s="132">
        <v>428</v>
      </c>
      <c r="I113" s="134">
        <v>450</v>
      </c>
      <c r="J113" s="135" t="s">
        <v>596</v>
      </c>
      <c r="K113" s="136">
        <f t="shared" si="82"/>
        <v>27</v>
      </c>
      <c r="L113" s="137">
        <f t="shared" si="83"/>
        <v>6.7331670822942641E-2</v>
      </c>
      <c r="M113" s="132" t="s">
        <v>547</v>
      </c>
      <c r="N113" s="138">
        <v>42020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14</v>
      </c>
      <c r="B114" s="130">
        <v>41928</v>
      </c>
      <c r="C114" s="130"/>
      <c r="D114" s="131" t="s">
        <v>597</v>
      </c>
      <c r="E114" s="132" t="s">
        <v>556</v>
      </c>
      <c r="F114" s="133">
        <v>101</v>
      </c>
      <c r="G114" s="132" t="s">
        <v>576</v>
      </c>
      <c r="H114" s="132">
        <v>112</v>
      </c>
      <c r="I114" s="134">
        <v>120</v>
      </c>
      <c r="J114" s="135" t="s">
        <v>598</v>
      </c>
      <c r="K114" s="136">
        <f t="shared" si="82"/>
        <v>11</v>
      </c>
      <c r="L114" s="137">
        <f t="shared" si="83"/>
        <v>0.10891089108910891</v>
      </c>
      <c r="M114" s="132" t="s">
        <v>547</v>
      </c>
      <c r="N114" s="138">
        <v>41939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15</v>
      </c>
      <c r="B115" s="130">
        <v>41954</v>
      </c>
      <c r="C115" s="130"/>
      <c r="D115" s="131" t="s">
        <v>599</v>
      </c>
      <c r="E115" s="132" t="s">
        <v>556</v>
      </c>
      <c r="F115" s="133">
        <v>59</v>
      </c>
      <c r="G115" s="132" t="s">
        <v>576</v>
      </c>
      <c r="H115" s="132">
        <v>76</v>
      </c>
      <c r="I115" s="134">
        <v>76</v>
      </c>
      <c r="J115" s="135" t="s">
        <v>577</v>
      </c>
      <c r="K115" s="136">
        <f t="shared" si="82"/>
        <v>17</v>
      </c>
      <c r="L115" s="137">
        <f t="shared" si="83"/>
        <v>0.28813559322033899</v>
      </c>
      <c r="M115" s="132" t="s">
        <v>547</v>
      </c>
      <c r="N115" s="138">
        <v>43032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16</v>
      </c>
      <c r="B116" s="130">
        <v>41954</v>
      </c>
      <c r="C116" s="130"/>
      <c r="D116" s="131" t="s">
        <v>588</v>
      </c>
      <c r="E116" s="132" t="s">
        <v>556</v>
      </c>
      <c r="F116" s="133">
        <v>99</v>
      </c>
      <c r="G116" s="132" t="s">
        <v>576</v>
      </c>
      <c r="H116" s="132">
        <v>120</v>
      </c>
      <c r="I116" s="134">
        <v>120</v>
      </c>
      <c r="J116" s="135" t="s">
        <v>565</v>
      </c>
      <c r="K116" s="136">
        <f t="shared" si="82"/>
        <v>21</v>
      </c>
      <c r="L116" s="137">
        <f t="shared" si="83"/>
        <v>0.21212121212121213</v>
      </c>
      <c r="M116" s="132" t="s">
        <v>547</v>
      </c>
      <c r="N116" s="138">
        <v>41960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17</v>
      </c>
      <c r="B117" s="130">
        <v>41956</v>
      </c>
      <c r="C117" s="130"/>
      <c r="D117" s="131" t="s">
        <v>600</v>
      </c>
      <c r="E117" s="132" t="s">
        <v>556</v>
      </c>
      <c r="F117" s="133">
        <v>22</v>
      </c>
      <c r="G117" s="132" t="s">
        <v>576</v>
      </c>
      <c r="H117" s="132">
        <v>33.549999999999997</v>
      </c>
      <c r="I117" s="134">
        <v>32</v>
      </c>
      <c r="J117" s="135" t="s">
        <v>601</v>
      </c>
      <c r="K117" s="136">
        <f t="shared" si="82"/>
        <v>11.549999999999997</v>
      </c>
      <c r="L117" s="137">
        <f t="shared" si="83"/>
        <v>0.52499999999999991</v>
      </c>
      <c r="M117" s="132" t="s">
        <v>547</v>
      </c>
      <c r="N117" s="138">
        <v>42188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18</v>
      </c>
      <c r="B118" s="130">
        <v>41976</v>
      </c>
      <c r="C118" s="130"/>
      <c r="D118" s="131" t="s">
        <v>602</v>
      </c>
      <c r="E118" s="132" t="s">
        <v>556</v>
      </c>
      <c r="F118" s="133">
        <v>440</v>
      </c>
      <c r="G118" s="132" t="s">
        <v>576</v>
      </c>
      <c r="H118" s="132">
        <v>520</v>
      </c>
      <c r="I118" s="134">
        <v>520</v>
      </c>
      <c r="J118" s="135" t="s">
        <v>603</v>
      </c>
      <c r="K118" s="136">
        <f t="shared" si="82"/>
        <v>80</v>
      </c>
      <c r="L118" s="137">
        <f t="shared" si="83"/>
        <v>0.18181818181818182</v>
      </c>
      <c r="M118" s="132" t="s">
        <v>547</v>
      </c>
      <c r="N118" s="138">
        <v>42208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19</v>
      </c>
      <c r="B119" s="130">
        <v>41976</v>
      </c>
      <c r="C119" s="130"/>
      <c r="D119" s="131" t="s">
        <v>604</v>
      </c>
      <c r="E119" s="132" t="s">
        <v>556</v>
      </c>
      <c r="F119" s="133">
        <v>360</v>
      </c>
      <c r="G119" s="132" t="s">
        <v>576</v>
      </c>
      <c r="H119" s="132">
        <v>427</v>
      </c>
      <c r="I119" s="134">
        <v>425</v>
      </c>
      <c r="J119" s="135" t="s">
        <v>605</v>
      </c>
      <c r="K119" s="136">
        <f t="shared" si="82"/>
        <v>67</v>
      </c>
      <c r="L119" s="137">
        <f t="shared" si="83"/>
        <v>0.18611111111111112</v>
      </c>
      <c r="M119" s="132" t="s">
        <v>547</v>
      </c>
      <c r="N119" s="138">
        <v>42058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20</v>
      </c>
      <c r="B120" s="130">
        <v>42012</v>
      </c>
      <c r="C120" s="130"/>
      <c r="D120" s="131" t="s">
        <v>606</v>
      </c>
      <c r="E120" s="132" t="s">
        <v>556</v>
      </c>
      <c r="F120" s="133">
        <v>360</v>
      </c>
      <c r="G120" s="132" t="s">
        <v>576</v>
      </c>
      <c r="H120" s="132">
        <v>455</v>
      </c>
      <c r="I120" s="134">
        <v>420</v>
      </c>
      <c r="J120" s="135" t="s">
        <v>607</v>
      </c>
      <c r="K120" s="136">
        <f t="shared" si="82"/>
        <v>95</v>
      </c>
      <c r="L120" s="137">
        <f t="shared" si="83"/>
        <v>0.2638888888888889</v>
      </c>
      <c r="M120" s="132" t="s">
        <v>547</v>
      </c>
      <c r="N120" s="138">
        <v>42024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21</v>
      </c>
      <c r="B121" s="130">
        <v>42012</v>
      </c>
      <c r="C121" s="130"/>
      <c r="D121" s="131" t="s">
        <v>608</v>
      </c>
      <c r="E121" s="132" t="s">
        <v>556</v>
      </c>
      <c r="F121" s="133">
        <v>130</v>
      </c>
      <c r="G121" s="132"/>
      <c r="H121" s="132">
        <v>175.5</v>
      </c>
      <c r="I121" s="134">
        <v>165</v>
      </c>
      <c r="J121" s="135" t="s">
        <v>609</v>
      </c>
      <c r="K121" s="136">
        <f t="shared" si="82"/>
        <v>45.5</v>
      </c>
      <c r="L121" s="137">
        <f t="shared" si="83"/>
        <v>0.35</v>
      </c>
      <c r="M121" s="132" t="s">
        <v>547</v>
      </c>
      <c r="N121" s="138">
        <v>43088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22</v>
      </c>
      <c r="B122" s="130">
        <v>42040</v>
      </c>
      <c r="C122" s="130"/>
      <c r="D122" s="131" t="s">
        <v>387</v>
      </c>
      <c r="E122" s="132" t="s">
        <v>545</v>
      </c>
      <c r="F122" s="133">
        <v>98</v>
      </c>
      <c r="G122" s="132"/>
      <c r="H122" s="132">
        <v>120</v>
      </c>
      <c r="I122" s="134">
        <v>120</v>
      </c>
      <c r="J122" s="135" t="s">
        <v>577</v>
      </c>
      <c r="K122" s="136">
        <f t="shared" si="82"/>
        <v>22</v>
      </c>
      <c r="L122" s="137">
        <f t="shared" si="83"/>
        <v>0.22448979591836735</v>
      </c>
      <c r="M122" s="132" t="s">
        <v>547</v>
      </c>
      <c r="N122" s="138">
        <v>42753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23</v>
      </c>
      <c r="B123" s="130">
        <v>42040</v>
      </c>
      <c r="C123" s="130"/>
      <c r="D123" s="131" t="s">
        <v>610</v>
      </c>
      <c r="E123" s="132" t="s">
        <v>545</v>
      </c>
      <c r="F123" s="133">
        <v>196</v>
      </c>
      <c r="G123" s="132"/>
      <c r="H123" s="132">
        <v>262</v>
      </c>
      <c r="I123" s="134">
        <v>255</v>
      </c>
      <c r="J123" s="135" t="s">
        <v>577</v>
      </c>
      <c r="K123" s="136">
        <f t="shared" si="82"/>
        <v>66</v>
      </c>
      <c r="L123" s="137">
        <f t="shared" si="83"/>
        <v>0.33673469387755101</v>
      </c>
      <c r="M123" s="132" t="s">
        <v>547</v>
      </c>
      <c r="N123" s="138">
        <v>42599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39">
        <v>24</v>
      </c>
      <c r="B124" s="140">
        <v>42067</v>
      </c>
      <c r="C124" s="140"/>
      <c r="D124" s="141" t="s">
        <v>386</v>
      </c>
      <c r="E124" s="142" t="s">
        <v>545</v>
      </c>
      <c r="F124" s="143">
        <v>235</v>
      </c>
      <c r="G124" s="143"/>
      <c r="H124" s="144">
        <v>77</v>
      </c>
      <c r="I124" s="144" t="s">
        <v>611</v>
      </c>
      <c r="J124" s="145" t="s">
        <v>612</v>
      </c>
      <c r="K124" s="146">
        <f t="shared" si="82"/>
        <v>-158</v>
      </c>
      <c r="L124" s="147">
        <f t="shared" si="83"/>
        <v>-0.67234042553191486</v>
      </c>
      <c r="M124" s="143" t="s">
        <v>557</v>
      </c>
      <c r="N124" s="140">
        <v>43522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25</v>
      </c>
      <c r="B125" s="130">
        <v>42067</v>
      </c>
      <c r="C125" s="130"/>
      <c r="D125" s="131" t="s">
        <v>613</v>
      </c>
      <c r="E125" s="132" t="s">
        <v>545</v>
      </c>
      <c r="F125" s="133">
        <v>185</v>
      </c>
      <c r="G125" s="132"/>
      <c r="H125" s="132">
        <v>224</v>
      </c>
      <c r="I125" s="134" t="s">
        <v>614</v>
      </c>
      <c r="J125" s="135" t="s">
        <v>577</v>
      </c>
      <c r="K125" s="136">
        <f t="shared" si="82"/>
        <v>39</v>
      </c>
      <c r="L125" s="137">
        <f t="shared" si="83"/>
        <v>0.21081081081081082</v>
      </c>
      <c r="M125" s="132" t="s">
        <v>547</v>
      </c>
      <c r="N125" s="138">
        <v>42647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39">
        <v>26</v>
      </c>
      <c r="B126" s="140">
        <v>42090</v>
      </c>
      <c r="C126" s="140"/>
      <c r="D126" s="148" t="s">
        <v>615</v>
      </c>
      <c r="E126" s="143" t="s">
        <v>545</v>
      </c>
      <c r="F126" s="143">
        <v>49.5</v>
      </c>
      <c r="G126" s="144"/>
      <c r="H126" s="144">
        <v>15.85</v>
      </c>
      <c r="I126" s="144">
        <v>67</v>
      </c>
      <c r="J126" s="145" t="s">
        <v>616</v>
      </c>
      <c r="K126" s="144">
        <f t="shared" si="82"/>
        <v>-33.65</v>
      </c>
      <c r="L126" s="149">
        <f t="shared" si="83"/>
        <v>-0.67979797979797973</v>
      </c>
      <c r="M126" s="143" t="s">
        <v>557</v>
      </c>
      <c r="N126" s="150">
        <v>43627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27</v>
      </c>
      <c r="B127" s="130">
        <v>42093</v>
      </c>
      <c r="C127" s="130"/>
      <c r="D127" s="131" t="s">
        <v>617</v>
      </c>
      <c r="E127" s="132" t="s">
        <v>545</v>
      </c>
      <c r="F127" s="133">
        <v>183.5</v>
      </c>
      <c r="G127" s="132"/>
      <c r="H127" s="132">
        <v>219</v>
      </c>
      <c r="I127" s="134">
        <v>218</v>
      </c>
      <c r="J127" s="135" t="s">
        <v>618</v>
      </c>
      <c r="K127" s="136">
        <f t="shared" si="82"/>
        <v>35.5</v>
      </c>
      <c r="L127" s="137">
        <f t="shared" si="83"/>
        <v>0.19346049046321526</v>
      </c>
      <c r="M127" s="132" t="s">
        <v>547</v>
      </c>
      <c r="N127" s="138">
        <v>42103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28</v>
      </c>
      <c r="B128" s="130">
        <v>42114</v>
      </c>
      <c r="C128" s="130"/>
      <c r="D128" s="131" t="s">
        <v>619</v>
      </c>
      <c r="E128" s="132" t="s">
        <v>545</v>
      </c>
      <c r="F128" s="133">
        <f>(227+237)/2</f>
        <v>232</v>
      </c>
      <c r="G128" s="132"/>
      <c r="H128" s="132">
        <v>298</v>
      </c>
      <c r="I128" s="134">
        <v>298</v>
      </c>
      <c r="J128" s="135" t="s">
        <v>577</v>
      </c>
      <c r="K128" s="136">
        <f t="shared" si="82"/>
        <v>66</v>
      </c>
      <c r="L128" s="137">
        <f t="shared" si="83"/>
        <v>0.28448275862068967</v>
      </c>
      <c r="M128" s="132" t="s">
        <v>547</v>
      </c>
      <c r="N128" s="138">
        <v>42823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29</v>
      </c>
      <c r="B129" s="130">
        <v>42128</v>
      </c>
      <c r="C129" s="130"/>
      <c r="D129" s="131" t="s">
        <v>620</v>
      </c>
      <c r="E129" s="132" t="s">
        <v>556</v>
      </c>
      <c r="F129" s="133">
        <v>385</v>
      </c>
      <c r="G129" s="132"/>
      <c r="H129" s="132">
        <f>212.5+331</f>
        <v>543.5</v>
      </c>
      <c r="I129" s="134">
        <v>510</v>
      </c>
      <c r="J129" s="135" t="s">
        <v>621</v>
      </c>
      <c r="K129" s="136">
        <f t="shared" si="82"/>
        <v>158.5</v>
      </c>
      <c r="L129" s="137">
        <f t="shared" si="83"/>
        <v>0.41168831168831171</v>
      </c>
      <c r="M129" s="132" t="s">
        <v>547</v>
      </c>
      <c r="N129" s="138">
        <v>42235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30</v>
      </c>
      <c r="B130" s="130">
        <v>42128</v>
      </c>
      <c r="C130" s="130"/>
      <c r="D130" s="131" t="s">
        <v>622</v>
      </c>
      <c r="E130" s="132" t="s">
        <v>556</v>
      </c>
      <c r="F130" s="133">
        <v>115.5</v>
      </c>
      <c r="G130" s="132"/>
      <c r="H130" s="132">
        <v>146</v>
      </c>
      <c r="I130" s="134">
        <v>142</v>
      </c>
      <c r="J130" s="135" t="s">
        <v>623</v>
      </c>
      <c r="K130" s="136">
        <f t="shared" si="82"/>
        <v>30.5</v>
      </c>
      <c r="L130" s="137">
        <f t="shared" si="83"/>
        <v>0.26406926406926406</v>
      </c>
      <c r="M130" s="132" t="s">
        <v>547</v>
      </c>
      <c r="N130" s="138">
        <v>42202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31</v>
      </c>
      <c r="B131" s="130">
        <v>42151</v>
      </c>
      <c r="C131" s="130"/>
      <c r="D131" s="131" t="s">
        <v>501</v>
      </c>
      <c r="E131" s="132" t="s">
        <v>556</v>
      </c>
      <c r="F131" s="133">
        <v>237.5</v>
      </c>
      <c r="G131" s="132"/>
      <c r="H131" s="132">
        <v>279.5</v>
      </c>
      <c r="I131" s="134">
        <v>278</v>
      </c>
      <c r="J131" s="135" t="s">
        <v>577</v>
      </c>
      <c r="K131" s="136">
        <f t="shared" si="82"/>
        <v>42</v>
      </c>
      <c r="L131" s="137">
        <f t="shared" si="83"/>
        <v>0.17684210526315788</v>
      </c>
      <c r="M131" s="132" t="s">
        <v>547</v>
      </c>
      <c r="N131" s="138">
        <v>42222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32</v>
      </c>
      <c r="B132" s="130">
        <v>42174</v>
      </c>
      <c r="C132" s="130"/>
      <c r="D132" s="131" t="s">
        <v>595</v>
      </c>
      <c r="E132" s="132" t="s">
        <v>545</v>
      </c>
      <c r="F132" s="133">
        <v>340</v>
      </c>
      <c r="G132" s="132"/>
      <c r="H132" s="132">
        <v>448</v>
      </c>
      <c r="I132" s="134">
        <v>448</v>
      </c>
      <c r="J132" s="135" t="s">
        <v>577</v>
      </c>
      <c r="K132" s="136">
        <f t="shared" si="82"/>
        <v>108</v>
      </c>
      <c r="L132" s="137">
        <f t="shared" si="83"/>
        <v>0.31764705882352939</v>
      </c>
      <c r="M132" s="132" t="s">
        <v>547</v>
      </c>
      <c r="N132" s="138">
        <v>43018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33</v>
      </c>
      <c r="B133" s="130">
        <v>42191</v>
      </c>
      <c r="C133" s="130"/>
      <c r="D133" s="131" t="s">
        <v>624</v>
      </c>
      <c r="E133" s="132" t="s">
        <v>545</v>
      </c>
      <c r="F133" s="133">
        <v>390</v>
      </c>
      <c r="G133" s="132"/>
      <c r="H133" s="132">
        <v>460</v>
      </c>
      <c r="I133" s="134">
        <v>460</v>
      </c>
      <c r="J133" s="135" t="s">
        <v>577</v>
      </c>
      <c r="K133" s="136">
        <f t="shared" ref="K133:K153" si="84">H133-F133</f>
        <v>70</v>
      </c>
      <c r="L133" s="137">
        <f t="shared" ref="L133:L153" si="85">K133/F133</f>
        <v>0.17948717948717949</v>
      </c>
      <c r="M133" s="132" t="s">
        <v>547</v>
      </c>
      <c r="N133" s="138">
        <v>42478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39">
        <v>34</v>
      </c>
      <c r="B134" s="140">
        <v>42195</v>
      </c>
      <c r="C134" s="140"/>
      <c r="D134" s="141" t="s">
        <v>625</v>
      </c>
      <c r="E134" s="142" t="s">
        <v>545</v>
      </c>
      <c r="F134" s="143">
        <v>122.5</v>
      </c>
      <c r="G134" s="143"/>
      <c r="H134" s="144">
        <v>61</v>
      </c>
      <c r="I134" s="144">
        <v>172</v>
      </c>
      <c r="J134" s="145" t="s">
        <v>626</v>
      </c>
      <c r="K134" s="146">
        <f t="shared" si="84"/>
        <v>-61.5</v>
      </c>
      <c r="L134" s="147">
        <f t="shared" si="85"/>
        <v>-0.50204081632653064</v>
      </c>
      <c r="M134" s="143" t="s">
        <v>557</v>
      </c>
      <c r="N134" s="140">
        <v>43333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35</v>
      </c>
      <c r="B135" s="130">
        <v>42219</v>
      </c>
      <c r="C135" s="130"/>
      <c r="D135" s="131" t="s">
        <v>627</v>
      </c>
      <c r="E135" s="132" t="s">
        <v>545</v>
      </c>
      <c r="F135" s="133">
        <v>297.5</v>
      </c>
      <c r="G135" s="132"/>
      <c r="H135" s="132">
        <v>350</v>
      </c>
      <c r="I135" s="134">
        <v>360</v>
      </c>
      <c r="J135" s="135" t="s">
        <v>628</v>
      </c>
      <c r="K135" s="136">
        <f t="shared" si="84"/>
        <v>52.5</v>
      </c>
      <c r="L135" s="137">
        <f t="shared" si="85"/>
        <v>0.17647058823529413</v>
      </c>
      <c r="M135" s="132" t="s">
        <v>547</v>
      </c>
      <c r="N135" s="138">
        <v>42232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36</v>
      </c>
      <c r="B136" s="130">
        <v>42219</v>
      </c>
      <c r="C136" s="130"/>
      <c r="D136" s="131" t="s">
        <v>629</v>
      </c>
      <c r="E136" s="132" t="s">
        <v>545</v>
      </c>
      <c r="F136" s="133">
        <v>115.5</v>
      </c>
      <c r="G136" s="132"/>
      <c r="H136" s="132">
        <v>149</v>
      </c>
      <c r="I136" s="134">
        <v>140</v>
      </c>
      <c r="J136" s="135" t="s">
        <v>630</v>
      </c>
      <c r="K136" s="136">
        <f t="shared" si="84"/>
        <v>33.5</v>
      </c>
      <c r="L136" s="137">
        <f t="shared" si="85"/>
        <v>0.29004329004329005</v>
      </c>
      <c r="M136" s="132" t="s">
        <v>547</v>
      </c>
      <c r="N136" s="138">
        <v>42740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37</v>
      </c>
      <c r="B137" s="130">
        <v>42251</v>
      </c>
      <c r="C137" s="130"/>
      <c r="D137" s="131" t="s">
        <v>501</v>
      </c>
      <c r="E137" s="132" t="s">
        <v>545</v>
      </c>
      <c r="F137" s="133">
        <v>226</v>
      </c>
      <c r="G137" s="132"/>
      <c r="H137" s="132">
        <v>292</v>
      </c>
      <c r="I137" s="134">
        <v>292</v>
      </c>
      <c r="J137" s="135" t="s">
        <v>631</v>
      </c>
      <c r="K137" s="136">
        <f t="shared" si="84"/>
        <v>66</v>
      </c>
      <c r="L137" s="137">
        <f t="shared" si="85"/>
        <v>0.29203539823008851</v>
      </c>
      <c r="M137" s="132" t="s">
        <v>547</v>
      </c>
      <c r="N137" s="138">
        <v>42286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38</v>
      </c>
      <c r="B138" s="130">
        <v>42254</v>
      </c>
      <c r="C138" s="130"/>
      <c r="D138" s="131" t="s">
        <v>619</v>
      </c>
      <c r="E138" s="132" t="s">
        <v>545</v>
      </c>
      <c r="F138" s="133">
        <v>232.5</v>
      </c>
      <c r="G138" s="132"/>
      <c r="H138" s="132">
        <v>312.5</v>
      </c>
      <c r="I138" s="134">
        <v>310</v>
      </c>
      <c r="J138" s="135" t="s">
        <v>577</v>
      </c>
      <c r="K138" s="136">
        <f t="shared" si="84"/>
        <v>80</v>
      </c>
      <c r="L138" s="137">
        <f t="shared" si="85"/>
        <v>0.34408602150537637</v>
      </c>
      <c r="M138" s="132" t="s">
        <v>547</v>
      </c>
      <c r="N138" s="138">
        <v>42823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39</v>
      </c>
      <c r="B139" s="130">
        <v>42268</v>
      </c>
      <c r="C139" s="130"/>
      <c r="D139" s="131" t="s">
        <v>632</v>
      </c>
      <c r="E139" s="132" t="s">
        <v>545</v>
      </c>
      <c r="F139" s="133">
        <v>196.5</v>
      </c>
      <c r="G139" s="132"/>
      <c r="H139" s="132">
        <v>238</v>
      </c>
      <c r="I139" s="134">
        <v>238</v>
      </c>
      <c r="J139" s="135" t="s">
        <v>631</v>
      </c>
      <c r="K139" s="136">
        <f t="shared" si="84"/>
        <v>41.5</v>
      </c>
      <c r="L139" s="137">
        <f t="shared" si="85"/>
        <v>0.21119592875318066</v>
      </c>
      <c r="M139" s="132" t="s">
        <v>547</v>
      </c>
      <c r="N139" s="138">
        <v>42291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40</v>
      </c>
      <c r="B140" s="130">
        <v>42271</v>
      </c>
      <c r="C140" s="130"/>
      <c r="D140" s="131" t="s">
        <v>575</v>
      </c>
      <c r="E140" s="132" t="s">
        <v>545</v>
      </c>
      <c r="F140" s="133">
        <v>65</v>
      </c>
      <c r="G140" s="132"/>
      <c r="H140" s="132">
        <v>82</v>
      </c>
      <c r="I140" s="134">
        <v>82</v>
      </c>
      <c r="J140" s="135" t="s">
        <v>631</v>
      </c>
      <c r="K140" s="136">
        <f t="shared" si="84"/>
        <v>17</v>
      </c>
      <c r="L140" s="137">
        <f t="shared" si="85"/>
        <v>0.26153846153846155</v>
      </c>
      <c r="M140" s="132" t="s">
        <v>547</v>
      </c>
      <c r="N140" s="138">
        <v>42578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41</v>
      </c>
      <c r="B141" s="130">
        <v>42291</v>
      </c>
      <c r="C141" s="130"/>
      <c r="D141" s="131" t="s">
        <v>633</v>
      </c>
      <c r="E141" s="132" t="s">
        <v>545</v>
      </c>
      <c r="F141" s="133">
        <v>144</v>
      </c>
      <c r="G141" s="132"/>
      <c r="H141" s="132">
        <v>182.5</v>
      </c>
      <c r="I141" s="134">
        <v>181</v>
      </c>
      <c r="J141" s="135" t="s">
        <v>631</v>
      </c>
      <c r="K141" s="136">
        <f t="shared" si="84"/>
        <v>38.5</v>
      </c>
      <c r="L141" s="137">
        <f t="shared" si="85"/>
        <v>0.2673611111111111</v>
      </c>
      <c r="M141" s="132" t="s">
        <v>547</v>
      </c>
      <c r="N141" s="138">
        <v>42817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42</v>
      </c>
      <c r="B142" s="130">
        <v>42291</v>
      </c>
      <c r="C142" s="130"/>
      <c r="D142" s="131" t="s">
        <v>634</v>
      </c>
      <c r="E142" s="132" t="s">
        <v>545</v>
      </c>
      <c r="F142" s="133">
        <v>264</v>
      </c>
      <c r="G142" s="132"/>
      <c r="H142" s="132">
        <v>311</v>
      </c>
      <c r="I142" s="134">
        <v>311</v>
      </c>
      <c r="J142" s="135" t="s">
        <v>631</v>
      </c>
      <c r="K142" s="136">
        <f t="shared" si="84"/>
        <v>47</v>
      </c>
      <c r="L142" s="137">
        <f t="shared" si="85"/>
        <v>0.17803030303030304</v>
      </c>
      <c r="M142" s="132" t="s">
        <v>547</v>
      </c>
      <c r="N142" s="138">
        <v>42604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43</v>
      </c>
      <c r="B143" s="130">
        <v>42318</v>
      </c>
      <c r="C143" s="130"/>
      <c r="D143" s="131" t="s">
        <v>635</v>
      </c>
      <c r="E143" s="132" t="s">
        <v>556</v>
      </c>
      <c r="F143" s="133">
        <v>549.5</v>
      </c>
      <c r="G143" s="132"/>
      <c r="H143" s="132">
        <v>630</v>
      </c>
      <c r="I143" s="134">
        <v>630</v>
      </c>
      <c r="J143" s="135" t="s">
        <v>631</v>
      </c>
      <c r="K143" s="136">
        <f t="shared" si="84"/>
        <v>80.5</v>
      </c>
      <c r="L143" s="137">
        <f t="shared" si="85"/>
        <v>0.1464968152866242</v>
      </c>
      <c r="M143" s="132" t="s">
        <v>547</v>
      </c>
      <c r="N143" s="138">
        <v>42419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44</v>
      </c>
      <c r="B144" s="130">
        <v>42342</v>
      </c>
      <c r="C144" s="130"/>
      <c r="D144" s="131" t="s">
        <v>636</v>
      </c>
      <c r="E144" s="132" t="s">
        <v>545</v>
      </c>
      <c r="F144" s="133">
        <v>1027.5</v>
      </c>
      <c r="G144" s="132"/>
      <c r="H144" s="132">
        <v>1315</v>
      </c>
      <c r="I144" s="134">
        <v>1250</v>
      </c>
      <c r="J144" s="135" t="s">
        <v>631</v>
      </c>
      <c r="K144" s="136">
        <f t="shared" si="84"/>
        <v>287.5</v>
      </c>
      <c r="L144" s="137">
        <f t="shared" si="85"/>
        <v>0.27980535279805352</v>
      </c>
      <c r="M144" s="132" t="s">
        <v>547</v>
      </c>
      <c r="N144" s="138">
        <v>43244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45</v>
      </c>
      <c r="B145" s="130">
        <v>42367</v>
      </c>
      <c r="C145" s="130"/>
      <c r="D145" s="131" t="s">
        <v>637</v>
      </c>
      <c r="E145" s="132" t="s">
        <v>545</v>
      </c>
      <c r="F145" s="133">
        <v>465</v>
      </c>
      <c r="G145" s="132"/>
      <c r="H145" s="132">
        <v>540</v>
      </c>
      <c r="I145" s="134">
        <v>540</v>
      </c>
      <c r="J145" s="135" t="s">
        <v>631</v>
      </c>
      <c r="K145" s="136">
        <f t="shared" si="84"/>
        <v>75</v>
      </c>
      <c r="L145" s="137">
        <f t="shared" si="85"/>
        <v>0.16129032258064516</v>
      </c>
      <c r="M145" s="132" t="s">
        <v>547</v>
      </c>
      <c r="N145" s="138">
        <v>42530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46</v>
      </c>
      <c r="B146" s="130">
        <v>42380</v>
      </c>
      <c r="C146" s="130"/>
      <c r="D146" s="131" t="s">
        <v>387</v>
      </c>
      <c r="E146" s="132" t="s">
        <v>556</v>
      </c>
      <c r="F146" s="133">
        <v>81</v>
      </c>
      <c r="G146" s="132"/>
      <c r="H146" s="132">
        <v>110</v>
      </c>
      <c r="I146" s="134">
        <v>110</v>
      </c>
      <c r="J146" s="135" t="s">
        <v>631</v>
      </c>
      <c r="K146" s="136">
        <f t="shared" si="84"/>
        <v>29</v>
      </c>
      <c r="L146" s="137">
        <f t="shared" si="85"/>
        <v>0.35802469135802467</v>
      </c>
      <c r="M146" s="132" t="s">
        <v>547</v>
      </c>
      <c r="N146" s="138">
        <v>42745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47</v>
      </c>
      <c r="B147" s="130">
        <v>42382</v>
      </c>
      <c r="C147" s="130"/>
      <c r="D147" s="131" t="s">
        <v>638</v>
      </c>
      <c r="E147" s="132" t="s">
        <v>556</v>
      </c>
      <c r="F147" s="133">
        <v>417.5</v>
      </c>
      <c r="G147" s="132"/>
      <c r="H147" s="132">
        <v>547</v>
      </c>
      <c r="I147" s="134">
        <v>535</v>
      </c>
      <c r="J147" s="135" t="s">
        <v>631</v>
      </c>
      <c r="K147" s="136">
        <f t="shared" si="84"/>
        <v>129.5</v>
      </c>
      <c r="L147" s="137">
        <f t="shared" si="85"/>
        <v>0.31017964071856285</v>
      </c>
      <c r="M147" s="132" t="s">
        <v>547</v>
      </c>
      <c r="N147" s="138">
        <v>42578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48</v>
      </c>
      <c r="B148" s="130">
        <v>42408</v>
      </c>
      <c r="C148" s="130"/>
      <c r="D148" s="131" t="s">
        <v>639</v>
      </c>
      <c r="E148" s="132" t="s">
        <v>545</v>
      </c>
      <c r="F148" s="133">
        <v>650</v>
      </c>
      <c r="G148" s="132"/>
      <c r="H148" s="132">
        <v>800</v>
      </c>
      <c r="I148" s="134">
        <v>800</v>
      </c>
      <c r="J148" s="135" t="s">
        <v>631</v>
      </c>
      <c r="K148" s="136">
        <f t="shared" si="84"/>
        <v>150</v>
      </c>
      <c r="L148" s="137">
        <f t="shared" si="85"/>
        <v>0.23076923076923078</v>
      </c>
      <c r="M148" s="132" t="s">
        <v>547</v>
      </c>
      <c r="N148" s="138">
        <v>43154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49</v>
      </c>
      <c r="B149" s="130">
        <v>42433</v>
      </c>
      <c r="C149" s="130"/>
      <c r="D149" s="131" t="s">
        <v>232</v>
      </c>
      <c r="E149" s="132" t="s">
        <v>545</v>
      </c>
      <c r="F149" s="133">
        <v>437.5</v>
      </c>
      <c r="G149" s="132"/>
      <c r="H149" s="132">
        <v>504.5</v>
      </c>
      <c r="I149" s="134">
        <v>522</v>
      </c>
      <c r="J149" s="135" t="s">
        <v>640</v>
      </c>
      <c r="K149" s="136">
        <f t="shared" si="84"/>
        <v>67</v>
      </c>
      <c r="L149" s="137">
        <f t="shared" si="85"/>
        <v>0.15314285714285714</v>
      </c>
      <c r="M149" s="132" t="s">
        <v>547</v>
      </c>
      <c r="N149" s="138">
        <v>42480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50</v>
      </c>
      <c r="B150" s="130">
        <v>42438</v>
      </c>
      <c r="C150" s="130"/>
      <c r="D150" s="131" t="s">
        <v>641</v>
      </c>
      <c r="E150" s="132" t="s">
        <v>545</v>
      </c>
      <c r="F150" s="133">
        <v>189.5</v>
      </c>
      <c r="G150" s="132"/>
      <c r="H150" s="132">
        <v>218</v>
      </c>
      <c r="I150" s="134">
        <v>218</v>
      </c>
      <c r="J150" s="135" t="s">
        <v>631</v>
      </c>
      <c r="K150" s="136">
        <f t="shared" si="84"/>
        <v>28.5</v>
      </c>
      <c r="L150" s="137">
        <f t="shared" si="85"/>
        <v>0.15039577836411611</v>
      </c>
      <c r="M150" s="132" t="s">
        <v>547</v>
      </c>
      <c r="N150" s="138">
        <v>43034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39">
        <v>51</v>
      </c>
      <c r="B151" s="140">
        <v>42471</v>
      </c>
      <c r="C151" s="140"/>
      <c r="D151" s="148" t="s">
        <v>642</v>
      </c>
      <c r="E151" s="143" t="s">
        <v>545</v>
      </c>
      <c r="F151" s="143">
        <v>36.5</v>
      </c>
      <c r="G151" s="144"/>
      <c r="H151" s="144">
        <v>15.85</v>
      </c>
      <c r="I151" s="144">
        <v>60</v>
      </c>
      <c r="J151" s="145" t="s">
        <v>643</v>
      </c>
      <c r="K151" s="146">
        <f t="shared" si="84"/>
        <v>-20.65</v>
      </c>
      <c r="L151" s="147">
        <f t="shared" si="85"/>
        <v>-0.5657534246575342</v>
      </c>
      <c r="M151" s="143" t="s">
        <v>557</v>
      </c>
      <c r="N151" s="151">
        <v>43627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52</v>
      </c>
      <c r="B152" s="130">
        <v>42472</v>
      </c>
      <c r="C152" s="130"/>
      <c r="D152" s="131" t="s">
        <v>644</v>
      </c>
      <c r="E152" s="132" t="s">
        <v>545</v>
      </c>
      <c r="F152" s="133">
        <v>93</v>
      </c>
      <c r="G152" s="132"/>
      <c r="H152" s="132">
        <v>149</v>
      </c>
      <c r="I152" s="134">
        <v>140</v>
      </c>
      <c r="J152" s="135" t="s">
        <v>645</v>
      </c>
      <c r="K152" s="136">
        <f t="shared" si="84"/>
        <v>56</v>
      </c>
      <c r="L152" s="137">
        <f t="shared" si="85"/>
        <v>0.60215053763440862</v>
      </c>
      <c r="M152" s="132" t="s">
        <v>547</v>
      </c>
      <c r="N152" s="138">
        <v>42740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53</v>
      </c>
      <c r="B153" s="130">
        <v>42472</v>
      </c>
      <c r="C153" s="130"/>
      <c r="D153" s="131" t="s">
        <v>646</v>
      </c>
      <c r="E153" s="132" t="s">
        <v>545</v>
      </c>
      <c r="F153" s="133">
        <v>130</v>
      </c>
      <c r="G153" s="132"/>
      <c r="H153" s="132">
        <v>150</v>
      </c>
      <c r="I153" s="134" t="s">
        <v>647</v>
      </c>
      <c r="J153" s="135" t="s">
        <v>631</v>
      </c>
      <c r="K153" s="136">
        <f t="shared" si="84"/>
        <v>20</v>
      </c>
      <c r="L153" s="137">
        <f t="shared" si="85"/>
        <v>0.15384615384615385</v>
      </c>
      <c r="M153" s="132" t="s">
        <v>547</v>
      </c>
      <c r="N153" s="138">
        <v>42564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54</v>
      </c>
      <c r="B154" s="130">
        <v>42473</v>
      </c>
      <c r="C154" s="130"/>
      <c r="D154" s="131" t="s">
        <v>648</v>
      </c>
      <c r="E154" s="132" t="s">
        <v>545</v>
      </c>
      <c r="F154" s="133">
        <v>196</v>
      </c>
      <c r="G154" s="132"/>
      <c r="H154" s="132">
        <v>299</v>
      </c>
      <c r="I154" s="134">
        <v>299</v>
      </c>
      <c r="J154" s="135" t="s">
        <v>631</v>
      </c>
      <c r="K154" s="136">
        <v>103</v>
      </c>
      <c r="L154" s="137">
        <v>0.52551020408163296</v>
      </c>
      <c r="M154" s="132" t="s">
        <v>547</v>
      </c>
      <c r="N154" s="138">
        <v>42620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55</v>
      </c>
      <c r="B155" s="130">
        <v>42473</v>
      </c>
      <c r="C155" s="130"/>
      <c r="D155" s="131" t="s">
        <v>649</v>
      </c>
      <c r="E155" s="132" t="s">
        <v>545</v>
      </c>
      <c r="F155" s="133">
        <v>88</v>
      </c>
      <c r="G155" s="132"/>
      <c r="H155" s="132">
        <v>103</v>
      </c>
      <c r="I155" s="134">
        <v>103</v>
      </c>
      <c r="J155" s="135" t="s">
        <v>631</v>
      </c>
      <c r="K155" s="136">
        <v>15</v>
      </c>
      <c r="L155" s="137">
        <v>0.170454545454545</v>
      </c>
      <c r="M155" s="132" t="s">
        <v>547</v>
      </c>
      <c r="N155" s="138">
        <v>42530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56</v>
      </c>
      <c r="B156" s="130">
        <v>42492</v>
      </c>
      <c r="C156" s="130"/>
      <c r="D156" s="131" t="s">
        <v>650</v>
      </c>
      <c r="E156" s="132" t="s">
        <v>545</v>
      </c>
      <c r="F156" s="133">
        <v>127.5</v>
      </c>
      <c r="G156" s="132"/>
      <c r="H156" s="132">
        <v>148</v>
      </c>
      <c r="I156" s="134" t="s">
        <v>651</v>
      </c>
      <c r="J156" s="135" t="s">
        <v>631</v>
      </c>
      <c r="K156" s="136">
        <f>H156-F156</f>
        <v>20.5</v>
      </c>
      <c r="L156" s="137">
        <f>K156/F156</f>
        <v>0.16078431372549021</v>
      </c>
      <c r="M156" s="132" t="s">
        <v>547</v>
      </c>
      <c r="N156" s="138">
        <v>42564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57</v>
      </c>
      <c r="B157" s="130">
        <v>42493</v>
      </c>
      <c r="C157" s="130"/>
      <c r="D157" s="131" t="s">
        <v>652</v>
      </c>
      <c r="E157" s="132" t="s">
        <v>545</v>
      </c>
      <c r="F157" s="133">
        <v>675</v>
      </c>
      <c r="G157" s="132"/>
      <c r="H157" s="132">
        <v>815</v>
      </c>
      <c r="I157" s="134" t="s">
        <v>653</v>
      </c>
      <c r="J157" s="135" t="s">
        <v>631</v>
      </c>
      <c r="K157" s="136">
        <f>H157-F157</f>
        <v>140</v>
      </c>
      <c r="L157" s="137">
        <f>K157/F157</f>
        <v>0.2074074074074074</v>
      </c>
      <c r="M157" s="132" t="s">
        <v>547</v>
      </c>
      <c r="N157" s="138">
        <v>43154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39">
        <v>58</v>
      </c>
      <c r="B158" s="140">
        <v>42522</v>
      </c>
      <c r="C158" s="140"/>
      <c r="D158" s="141" t="s">
        <v>654</v>
      </c>
      <c r="E158" s="142" t="s">
        <v>545</v>
      </c>
      <c r="F158" s="143">
        <v>500</v>
      </c>
      <c r="G158" s="143"/>
      <c r="H158" s="144">
        <v>232.5</v>
      </c>
      <c r="I158" s="144" t="s">
        <v>655</v>
      </c>
      <c r="J158" s="145" t="s">
        <v>656</v>
      </c>
      <c r="K158" s="146">
        <f>H158-F158</f>
        <v>-267.5</v>
      </c>
      <c r="L158" s="147">
        <f>K158/F158</f>
        <v>-0.53500000000000003</v>
      </c>
      <c r="M158" s="143" t="s">
        <v>557</v>
      </c>
      <c r="N158" s="140">
        <v>43735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59</v>
      </c>
      <c r="B159" s="130">
        <v>42527</v>
      </c>
      <c r="C159" s="130"/>
      <c r="D159" s="131" t="s">
        <v>503</v>
      </c>
      <c r="E159" s="132" t="s">
        <v>545</v>
      </c>
      <c r="F159" s="133">
        <v>110</v>
      </c>
      <c r="G159" s="132"/>
      <c r="H159" s="132">
        <v>126.5</v>
      </c>
      <c r="I159" s="134">
        <v>125</v>
      </c>
      <c r="J159" s="135" t="s">
        <v>583</v>
      </c>
      <c r="K159" s="136">
        <f>H159-F159</f>
        <v>16.5</v>
      </c>
      <c r="L159" s="137">
        <f>K159/F159</f>
        <v>0.15</v>
      </c>
      <c r="M159" s="132" t="s">
        <v>547</v>
      </c>
      <c r="N159" s="138">
        <v>42552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60</v>
      </c>
      <c r="B160" s="130">
        <v>42538</v>
      </c>
      <c r="C160" s="130"/>
      <c r="D160" s="131" t="s">
        <v>657</v>
      </c>
      <c r="E160" s="132" t="s">
        <v>545</v>
      </c>
      <c r="F160" s="133">
        <v>44</v>
      </c>
      <c r="G160" s="132"/>
      <c r="H160" s="132">
        <v>69.5</v>
      </c>
      <c r="I160" s="134">
        <v>69.5</v>
      </c>
      <c r="J160" s="135" t="s">
        <v>658</v>
      </c>
      <c r="K160" s="136">
        <f>H160-F160</f>
        <v>25.5</v>
      </c>
      <c r="L160" s="137">
        <f>K160/F160</f>
        <v>0.57954545454545459</v>
      </c>
      <c r="M160" s="132" t="s">
        <v>547</v>
      </c>
      <c r="N160" s="138">
        <v>42977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61</v>
      </c>
      <c r="B161" s="130">
        <v>42549</v>
      </c>
      <c r="C161" s="130"/>
      <c r="D161" s="131" t="s">
        <v>659</v>
      </c>
      <c r="E161" s="132" t="s">
        <v>545</v>
      </c>
      <c r="F161" s="133">
        <v>262.5</v>
      </c>
      <c r="G161" s="132"/>
      <c r="H161" s="132">
        <v>340</v>
      </c>
      <c r="I161" s="134">
        <v>333</v>
      </c>
      <c r="J161" s="135" t="s">
        <v>660</v>
      </c>
      <c r="K161" s="136">
        <v>77.5</v>
      </c>
      <c r="L161" s="137">
        <v>0.29523809523809502</v>
      </c>
      <c r="M161" s="132" t="s">
        <v>547</v>
      </c>
      <c r="N161" s="138">
        <v>43017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62</v>
      </c>
      <c r="B162" s="130">
        <v>42549</v>
      </c>
      <c r="C162" s="130"/>
      <c r="D162" s="131" t="s">
        <v>661</v>
      </c>
      <c r="E162" s="132" t="s">
        <v>545</v>
      </c>
      <c r="F162" s="133">
        <v>840</v>
      </c>
      <c r="G162" s="132"/>
      <c r="H162" s="132">
        <v>1230</v>
      </c>
      <c r="I162" s="134">
        <v>1230</v>
      </c>
      <c r="J162" s="135" t="s">
        <v>631</v>
      </c>
      <c r="K162" s="136">
        <v>390</v>
      </c>
      <c r="L162" s="137">
        <v>0.46428571428571402</v>
      </c>
      <c r="M162" s="132" t="s">
        <v>547</v>
      </c>
      <c r="N162" s="138">
        <v>42649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52">
        <v>63</v>
      </c>
      <c r="B163" s="153">
        <v>42556</v>
      </c>
      <c r="C163" s="153"/>
      <c r="D163" s="154" t="s">
        <v>662</v>
      </c>
      <c r="E163" s="155" t="s">
        <v>545</v>
      </c>
      <c r="F163" s="155">
        <v>395</v>
      </c>
      <c r="G163" s="156"/>
      <c r="H163" s="156">
        <f>(468.5+342.5)/2</f>
        <v>405.5</v>
      </c>
      <c r="I163" s="156">
        <v>510</v>
      </c>
      <c r="J163" s="157" t="s">
        <v>663</v>
      </c>
      <c r="K163" s="158">
        <f t="shared" ref="K163:K169" si="86">H163-F163</f>
        <v>10.5</v>
      </c>
      <c r="L163" s="159">
        <f t="shared" ref="L163:L169" si="87">K163/F163</f>
        <v>2.6582278481012658E-2</v>
      </c>
      <c r="M163" s="155" t="s">
        <v>564</v>
      </c>
      <c r="N163" s="153">
        <v>43606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39">
        <v>64</v>
      </c>
      <c r="B164" s="140">
        <v>42584</v>
      </c>
      <c r="C164" s="140"/>
      <c r="D164" s="141" t="s">
        <v>664</v>
      </c>
      <c r="E164" s="142" t="s">
        <v>556</v>
      </c>
      <c r="F164" s="143">
        <f>169.5-12.8</f>
        <v>156.69999999999999</v>
      </c>
      <c r="G164" s="143"/>
      <c r="H164" s="144">
        <v>77</v>
      </c>
      <c r="I164" s="144" t="s">
        <v>665</v>
      </c>
      <c r="J164" s="145" t="s">
        <v>666</v>
      </c>
      <c r="K164" s="146">
        <f t="shared" si="86"/>
        <v>-79.699999999999989</v>
      </c>
      <c r="L164" s="147">
        <f t="shared" si="87"/>
        <v>-0.50861518825781749</v>
      </c>
      <c r="M164" s="143" t="s">
        <v>557</v>
      </c>
      <c r="N164" s="140">
        <v>43522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39">
        <v>65</v>
      </c>
      <c r="B165" s="140">
        <v>42586</v>
      </c>
      <c r="C165" s="140"/>
      <c r="D165" s="141" t="s">
        <v>667</v>
      </c>
      <c r="E165" s="142" t="s">
        <v>545</v>
      </c>
      <c r="F165" s="143">
        <v>400</v>
      </c>
      <c r="G165" s="143"/>
      <c r="H165" s="144">
        <v>305</v>
      </c>
      <c r="I165" s="144">
        <v>475</v>
      </c>
      <c r="J165" s="145" t="s">
        <v>668</v>
      </c>
      <c r="K165" s="146">
        <f t="shared" si="86"/>
        <v>-95</v>
      </c>
      <c r="L165" s="147">
        <f t="shared" si="87"/>
        <v>-0.23749999999999999</v>
      </c>
      <c r="M165" s="143" t="s">
        <v>557</v>
      </c>
      <c r="N165" s="140">
        <v>43606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66</v>
      </c>
      <c r="B166" s="130">
        <v>42593</v>
      </c>
      <c r="C166" s="130"/>
      <c r="D166" s="131" t="s">
        <v>669</v>
      </c>
      <c r="E166" s="132" t="s">
        <v>545</v>
      </c>
      <c r="F166" s="133">
        <v>86.5</v>
      </c>
      <c r="G166" s="132"/>
      <c r="H166" s="132">
        <v>130</v>
      </c>
      <c r="I166" s="134">
        <v>130</v>
      </c>
      <c r="J166" s="135" t="s">
        <v>670</v>
      </c>
      <c r="K166" s="136">
        <f t="shared" si="86"/>
        <v>43.5</v>
      </c>
      <c r="L166" s="137">
        <f t="shared" si="87"/>
        <v>0.50289017341040465</v>
      </c>
      <c r="M166" s="132" t="s">
        <v>547</v>
      </c>
      <c r="N166" s="138">
        <v>43091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9">
        <v>67</v>
      </c>
      <c r="B167" s="140">
        <v>42600</v>
      </c>
      <c r="C167" s="140"/>
      <c r="D167" s="141" t="s">
        <v>119</v>
      </c>
      <c r="E167" s="142" t="s">
        <v>545</v>
      </c>
      <c r="F167" s="143">
        <v>133.5</v>
      </c>
      <c r="G167" s="143"/>
      <c r="H167" s="144">
        <v>126.5</v>
      </c>
      <c r="I167" s="144">
        <v>178</v>
      </c>
      <c r="J167" s="145" t="s">
        <v>671</v>
      </c>
      <c r="K167" s="146">
        <f t="shared" si="86"/>
        <v>-7</v>
      </c>
      <c r="L167" s="147">
        <f t="shared" si="87"/>
        <v>-5.2434456928838954E-2</v>
      </c>
      <c r="M167" s="143" t="s">
        <v>557</v>
      </c>
      <c r="N167" s="140">
        <v>42615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68</v>
      </c>
      <c r="B168" s="130">
        <v>42613</v>
      </c>
      <c r="C168" s="130"/>
      <c r="D168" s="131" t="s">
        <v>672</v>
      </c>
      <c r="E168" s="132" t="s">
        <v>545</v>
      </c>
      <c r="F168" s="133">
        <v>560</v>
      </c>
      <c r="G168" s="132"/>
      <c r="H168" s="132">
        <v>725</v>
      </c>
      <c r="I168" s="134">
        <v>725</v>
      </c>
      <c r="J168" s="135" t="s">
        <v>577</v>
      </c>
      <c r="K168" s="136">
        <f t="shared" si="86"/>
        <v>165</v>
      </c>
      <c r="L168" s="137">
        <f t="shared" si="87"/>
        <v>0.29464285714285715</v>
      </c>
      <c r="M168" s="132" t="s">
        <v>547</v>
      </c>
      <c r="N168" s="138">
        <v>42456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69</v>
      </c>
      <c r="B169" s="130">
        <v>42614</v>
      </c>
      <c r="C169" s="130"/>
      <c r="D169" s="131" t="s">
        <v>673</v>
      </c>
      <c r="E169" s="132" t="s">
        <v>545</v>
      </c>
      <c r="F169" s="133">
        <v>160.5</v>
      </c>
      <c r="G169" s="132"/>
      <c r="H169" s="132">
        <v>210</v>
      </c>
      <c r="I169" s="134">
        <v>210</v>
      </c>
      <c r="J169" s="135" t="s">
        <v>577</v>
      </c>
      <c r="K169" s="136">
        <f t="shared" si="86"/>
        <v>49.5</v>
      </c>
      <c r="L169" s="137">
        <f t="shared" si="87"/>
        <v>0.30841121495327101</v>
      </c>
      <c r="M169" s="132" t="s">
        <v>547</v>
      </c>
      <c r="N169" s="138">
        <v>42871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70</v>
      </c>
      <c r="B170" s="130">
        <v>42646</v>
      </c>
      <c r="C170" s="130"/>
      <c r="D170" s="131" t="s">
        <v>396</v>
      </c>
      <c r="E170" s="132" t="s">
        <v>545</v>
      </c>
      <c r="F170" s="133">
        <v>430</v>
      </c>
      <c r="G170" s="132"/>
      <c r="H170" s="132">
        <v>596</v>
      </c>
      <c r="I170" s="134">
        <v>575</v>
      </c>
      <c r="J170" s="135" t="s">
        <v>674</v>
      </c>
      <c r="K170" s="136">
        <v>166</v>
      </c>
      <c r="L170" s="137">
        <v>0.38604651162790699</v>
      </c>
      <c r="M170" s="132" t="s">
        <v>547</v>
      </c>
      <c r="N170" s="138">
        <v>42769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71</v>
      </c>
      <c r="B171" s="130">
        <v>42657</v>
      </c>
      <c r="C171" s="130"/>
      <c r="D171" s="131" t="s">
        <v>675</v>
      </c>
      <c r="E171" s="132" t="s">
        <v>545</v>
      </c>
      <c r="F171" s="133">
        <v>280</v>
      </c>
      <c r="G171" s="132"/>
      <c r="H171" s="132">
        <v>345</v>
      </c>
      <c r="I171" s="134">
        <v>345</v>
      </c>
      <c r="J171" s="135" t="s">
        <v>577</v>
      </c>
      <c r="K171" s="136">
        <f t="shared" ref="K171:K176" si="88">H171-F171</f>
        <v>65</v>
      </c>
      <c r="L171" s="137">
        <f>K171/F171</f>
        <v>0.23214285714285715</v>
      </c>
      <c r="M171" s="132" t="s">
        <v>547</v>
      </c>
      <c r="N171" s="138">
        <v>42814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72</v>
      </c>
      <c r="B172" s="130">
        <v>42657</v>
      </c>
      <c r="C172" s="130"/>
      <c r="D172" s="131" t="s">
        <v>676</v>
      </c>
      <c r="E172" s="132" t="s">
        <v>545</v>
      </c>
      <c r="F172" s="133">
        <v>245</v>
      </c>
      <c r="G172" s="132"/>
      <c r="H172" s="132">
        <v>325.5</v>
      </c>
      <c r="I172" s="134">
        <v>330</v>
      </c>
      <c r="J172" s="135" t="s">
        <v>677</v>
      </c>
      <c r="K172" s="136">
        <f t="shared" si="88"/>
        <v>80.5</v>
      </c>
      <c r="L172" s="137">
        <f>K172/F172</f>
        <v>0.32857142857142857</v>
      </c>
      <c r="M172" s="132" t="s">
        <v>547</v>
      </c>
      <c r="N172" s="138">
        <v>42769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73</v>
      </c>
      <c r="B173" s="130">
        <v>42660</v>
      </c>
      <c r="C173" s="130"/>
      <c r="D173" s="131" t="s">
        <v>678</v>
      </c>
      <c r="E173" s="132" t="s">
        <v>545</v>
      </c>
      <c r="F173" s="133">
        <v>125</v>
      </c>
      <c r="G173" s="132"/>
      <c r="H173" s="132">
        <v>160</v>
      </c>
      <c r="I173" s="134">
        <v>160</v>
      </c>
      <c r="J173" s="135" t="s">
        <v>631</v>
      </c>
      <c r="K173" s="136">
        <f t="shared" si="88"/>
        <v>35</v>
      </c>
      <c r="L173" s="137">
        <v>0.28000000000000003</v>
      </c>
      <c r="M173" s="132" t="s">
        <v>547</v>
      </c>
      <c r="N173" s="138">
        <v>42803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74</v>
      </c>
      <c r="B174" s="130">
        <v>42660</v>
      </c>
      <c r="C174" s="130"/>
      <c r="D174" s="131" t="s">
        <v>679</v>
      </c>
      <c r="E174" s="132" t="s">
        <v>545</v>
      </c>
      <c r="F174" s="133">
        <v>114</v>
      </c>
      <c r="G174" s="132"/>
      <c r="H174" s="132">
        <v>145</v>
      </c>
      <c r="I174" s="134">
        <v>145</v>
      </c>
      <c r="J174" s="135" t="s">
        <v>631</v>
      </c>
      <c r="K174" s="136">
        <f t="shared" si="88"/>
        <v>31</v>
      </c>
      <c r="L174" s="137">
        <f>K174/F174</f>
        <v>0.27192982456140352</v>
      </c>
      <c r="M174" s="132" t="s">
        <v>547</v>
      </c>
      <c r="N174" s="138">
        <v>42859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75</v>
      </c>
      <c r="B175" s="130">
        <v>42660</v>
      </c>
      <c r="C175" s="130"/>
      <c r="D175" s="131" t="s">
        <v>680</v>
      </c>
      <c r="E175" s="132" t="s">
        <v>545</v>
      </c>
      <c r="F175" s="133">
        <v>212</v>
      </c>
      <c r="G175" s="132"/>
      <c r="H175" s="132">
        <v>280</v>
      </c>
      <c r="I175" s="134">
        <v>276</v>
      </c>
      <c r="J175" s="135" t="s">
        <v>681</v>
      </c>
      <c r="K175" s="136">
        <f t="shared" si="88"/>
        <v>68</v>
      </c>
      <c r="L175" s="137">
        <f>K175/F175</f>
        <v>0.32075471698113206</v>
      </c>
      <c r="M175" s="132" t="s">
        <v>547</v>
      </c>
      <c r="N175" s="138">
        <v>42858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76</v>
      </c>
      <c r="B176" s="130">
        <v>42678</v>
      </c>
      <c r="C176" s="130"/>
      <c r="D176" s="131" t="s">
        <v>439</v>
      </c>
      <c r="E176" s="132" t="s">
        <v>545</v>
      </c>
      <c r="F176" s="133">
        <v>155</v>
      </c>
      <c r="G176" s="132"/>
      <c r="H176" s="132">
        <v>210</v>
      </c>
      <c r="I176" s="134">
        <v>210</v>
      </c>
      <c r="J176" s="135" t="s">
        <v>682</v>
      </c>
      <c r="K176" s="136">
        <f t="shared" si="88"/>
        <v>55</v>
      </c>
      <c r="L176" s="137">
        <f>K176/F176</f>
        <v>0.35483870967741937</v>
      </c>
      <c r="M176" s="132" t="s">
        <v>547</v>
      </c>
      <c r="N176" s="138">
        <v>42944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39">
        <v>77</v>
      </c>
      <c r="B177" s="140">
        <v>42710</v>
      </c>
      <c r="C177" s="140"/>
      <c r="D177" s="141" t="s">
        <v>683</v>
      </c>
      <c r="E177" s="142" t="s">
        <v>545</v>
      </c>
      <c r="F177" s="143">
        <v>150.5</v>
      </c>
      <c r="G177" s="143"/>
      <c r="H177" s="144">
        <v>72.5</v>
      </c>
      <c r="I177" s="144">
        <v>174</v>
      </c>
      <c r="J177" s="145" t="s">
        <v>684</v>
      </c>
      <c r="K177" s="146">
        <v>-78</v>
      </c>
      <c r="L177" s="147">
        <v>-0.51827242524916906</v>
      </c>
      <c r="M177" s="143" t="s">
        <v>557</v>
      </c>
      <c r="N177" s="140">
        <v>43333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78</v>
      </c>
      <c r="B178" s="130">
        <v>42712</v>
      </c>
      <c r="C178" s="130"/>
      <c r="D178" s="131" t="s">
        <v>685</v>
      </c>
      <c r="E178" s="132" t="s">
        <v>545</v>
      </c>
      <c r="F178" s="133">
        <v>380</v>
      </c>
      <c r="G178" s="132"/>
      <c r="H178" s="132">
        <v>478</v>
      </c>
      <c r="I178" s="134">
        <v>468</v>
      </c>
      <c r="J178" s="135" t="s">
        <v>631</v>
      </c>
      <c r="K178" s="136">
        <f>H178-F178</f>
        <v>98</v>
      </c>
      <c r="L178" s="137">
        <f>K178/F178</f>
        <v>0.25789473684210529</v>
      </c>
      <c r="M178" s="132" t="s">
        <v>547</v>
      </c>
      <c r="N178" s="138">
        <v>43025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79</v>
      </c>
      <c r="B179" s="130">
        <v>42734</v>
      </c>
      <c r="C179" s="130"/>
      <c r="D179" s="131" t="s">
        <v>118</v>
      </c>
      <c r="E179" s="132" t="s">
        <v>545</v>
      </c>
      <c r="F179" s="133">
        <v>305</v>
      </c>
      <c r="G179" s="132"/>
      <c r="H179" s="132">
        <v>375</v>
      </c>
      <c r="I179" s="134">
        <v>375</v>
      </c>
      <c r="J179" s="135" t="s">
        <v>631</v>
      </c>
      <c r="K179" s="136">
        <f>H179-F179</f>
        <v>70</v>
      </c>
      <c r="L179" s="137">
        <f>K179/F179</f>
        <v>0.22950819672131148</v>
      </c>
      <c r="M179" s="132" t="s">
        <v>547</v>
      </c>
      <c r="N179" s="138">
        <v>42768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80</v>
      </c>
      <c r="B180" s="130">
        <v>42739</v>
      </c>
      <c r="C180" s="130"/>
      <c r="D180" s="131" t="s">
        <v>102</v>
      </c>
      <c r="E180" s="132" t="s">
        <v>545</v>
      </c>
      <c r="F180" s="133">
        <v>99.5</v>
      </c>
      <c r="G180" s="132"/>
      <c r="H180" s="132">
        <v>158</v>
      </c>
      <c r="I180" s="134">
        <v>158</v>
      </c>
      <c r="J180" s="135" t="s">
        <v>631</v>
      </c>
      <c r="K180" s="136">
        <f>H180-F180</f>
        <v>58.5</v>
      </c>
      <c r="L180" s="137">
        <f>K180/F180</f>
        <v>0.5879396984924623</v>
      </c>
      <c r="M180" s="132" t="s">
        <v>547</v>
      </c>
      <c r="N180" s="138">
        <v>42898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81</v>
      </c>
      <c r="B181" s="130">
        <v>42739</v>
      </c>
      <c r="C181" s="130"/>
      <c r="D181" s="131" t="s">
        <v>102</v>
      </c>
      <c r="E181" s="132" t="s">
        <v>545</v>
      </c>
      <c r="F181" s="133">
        <v>99.5</v>
      </c>
      <c r="G181" s="132"/>
      <c r="H181" s="132">
        <v>158</v>
      </c>
      <c r="I181" s="134">
        <v>158</v>
      </c>
      <c r="J181" s="135" t="s">
        <v>631</v>
      </c>
      <c r="K181" s="136">
        <v>58.5</v>
      </c>
      <c r="L181" s="137">
        <v>0.58793969849246197</v>
      </c>
      <c r="M181" s="132" t="s">
        <v>547</v>
      </c>
      <c r="N181" s="138">
        <v>42898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82</v>
      </c>
      <c r="B182" s="130">
        <v>42786</v>
      </c>
      <c r="C182" s="130"/>
      <c r="D182" s="131" t="s">
        <v>205</v>
      </c>
      <c r="E182" s="132" t="s">
        <v>545</v>
      </c>
      <c r="F182" s="133">
        <v>140.5</v>
      </c>
      <c r="G182" s="132"/>
      <c r="H182" s="132">
        <v>220</v>
      </c>
      <c r="I182" s="134">
        <v>220</v>
      </c>
      <c r="J182" s="135" t="s">
        <v>631</v>
      </c>
      <c r="K182" s="136">
        <f>H182-F182</f>
        <v>79.5</v>
      </c>
      <c r="L182" s="137">
        <f>K182/F182</f>
        <v>0.5658362989323843</v>
      </c>
      <c r="M182" s="132" t="s">
        <v>547</v>
      </c>
      <c r="N182" s="138">
        <v>42864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83</v>
      </c>
      <c r="B183" s="130">
        <v>42786</v>
      </c>
      <c r="C183" s="130"/>
      <c r="D183" s="131" t="s">
        <v>686</v>
      </c>
      <c r="E183" s="132" t="s">
        <v>545</v>
      </c>
      <c r="F183" s="133">
        <v>202.5</v>
      </c>
      <c r="G183" s="132"/>
      <c r="H183" s="132">
        <v>234</v>
      </c>
      <c r="I183" s="134">
        <v>234</v>
      </c>
      <c r="J183" s="135" t="s">
        <v>631</v>
      </c>
      <c r="K183" s="136">
        <v>31.5</v>
      </c>
      <c r="L183" s="137">
        <v>0.155555555555556</v>
      </c>
      <c r="M183" s="132" t="s">
        <v>547</v>
      </c>
      <c r="N183" s="138">
        <v>42836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84</v>
      </c>
      <c r="B184" s="130">
        <v>42818</v>
      </c>
      <c r="C184" s="130"/>
      <c r="D184" s="131" t="s">
        <v>687</v>
      </c>
      <c r="E184" s="132" t="s">
        <v>545</v>
      </c>
      <c r="F184" s="133">
        <v>300.5</v>
      </c>
      <c r="G184" s="132"/>
      <c r="H184" s="132">
        <v>417.5</v>
      </c>
      <c r="I184" s="134">
        <v>420</v>
      </c>
      <c r="J184" s="135" t="s">
        <v>688</v>
      </c>
      <c r="K184" s="136">
        <f>H184-F184</f>
        <v>117</v>
      </c>
      <c r="L184" s="137">
        <f>K184/F184</f>
        <v>0.38935108153078202</v>
      </c>
      <c r="M184" s="132" t="s">
        <v>547</v>
      </c>
      <c r="N184" s="138">
        <v>43070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85</v>
      </c>
      <c r="B185" s="130">
        <v>42818</v>
      </c>
      <c r="C185" s="130"/>
      <c r="D185" s="131" t="s">
        <v>661</v>
      </c>
      <c r="E185" s="132" t="s">
        <v>545</v>
      </c>
      <c r="F185" s="133">
        <v>850</v>
      </c>
      <c r="G185" s="132"/>
      <c r="H185" s="132">
        <v>1042.5</v>
      </c>
      <c r="I185" s="134">
        <v>1023</v>
      </c>
      <c r="J185" s="135" t="s">
        <v>689</v>
      </c>
      <c r="K185" s="136">
        <v>192.5</v>
      </c>
      <c r="L185" s="137">
        <v>0.22647058823529401</v>
      </c>
      <c r="M185" s="132" t="s">
        <v>547</v>
      </c>
      <c r="N185" s="138">
        <v>42830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86</v>
      </c>
      <c r="B186" s="130">
        <v>42830</v>
      </c>
      <c r="C186" s="130"/>
      <c r="D186" s="131" t="s">
        <v>465</v>
      </c>
      <c r="E186" s="132" t="s">
        <v>545</v>
      </c>
      <c r="F186" s="133">
        <v>785</v>
      </c>
      <c r="G186" s="132"/>
      <c r="H186" s="132">
        <v>930</v>
      </c>
      <c r="I186" s="134">
        <v>920</v>
      </c>
      <c r="J186" s="135" t="s">
        <v>690</v>
      </c>
      <c r="K186" s="136">
        <f>H186-F186</f>
        <v>145</v>
      </c>
      <c r="L186" s="137">
        <f>K186/F186</f>
        <v>0.18471337579617833</v>
      </c>
      <c r="M186" s="132" t="s">
        <v>547</v>
      </c>
      <c r="N186" s="138">
        <v>42976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39">
        <v>87</v>
      </c>
      <c r="B187" s="140">
        <v>42831</v>
      </c>
      <c r="C187" s="140"/>
      <c r="D187" s="141" t="s">
        <v>691</v>
      </c>
      <c r="E187" s="142" t="s">
        <v>545</v>
      </c>
      <c r="F187" s="143">
        <v>40</v>
      </c>
      <c r="G187" s="143"/>
      <c r="H187" s="144">
        <v>13.1</v>
      </c>
      <c r="I187" s="144">
        <v>60</v>
      </c>
      <c r="J187" s="145" t="s">
        <v>692</v>
      </c>
      <c r="K187" s="146">
        <v>-26.9</v>
      </c>
      <c r="L187" s="147">
        <v>-0.67249999999999999</v>
      </c>
      <c r="M187" s="143" t="s">
        <v>557</v>
      </c>
      <c r="N187" s="140">
        <v>43138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88</v>
      </c>
      <c r="B188" s="130">
        <v>42837</v>
      </c>
      <c r="C188" s="130"/>
      <c r="D188" s="131" t="s">
        <v>100</v>
      </c>
      <c r="E188" s="132" t="s">
        <v>545</v>
      </c>
      <c r="F188" s="133">
        <v>289.5</v>
      </c>
      <c r="G188" s="132"/>
      <c r="H188" s="132">
        <v>354</v>
      </c>
      <c r="I188" s="134">
        <v>360</v>
      </c>
      <c r="J188" s="135" t="s">
        <v>693</v>
      </c>
      <c r="K188" s="136">
        <f t="shared" ref="K188:K196" si="89">H188-F188</f>
        <v>64.5</v>
      </c>
      <c r="L188" s="137">
        <f t="shared" ref="L188:L196" si="90">K188/F188</f>
        <v>0.22279792746113988</v>
      </c>
      <c r="M188" s="132" t="s">
        <v>547</v>
      </c>
      <c r="N188" s="138">
        <v>43040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89</v>
      </c>
      <c r="B189" s="130">
        <v>42845</v>
      </c>
      <c r="C189" s="130"/>
      <c r="D189" s="131" t="s">
        <v>413</v>
      </c>
      <c r="E189" s="132" t="s">
        <v>545</v>
      </c>
      <c r="F189" s="133">
        <v>700</v>
      </c>
      <c r="G189" s="132"/>
      <c r="H189" s="132">
        <v>840</v>
      </c>
      <c r="I189" s="134">
        <v>840</v>
      </c>
      <c r="J189" s="135" t="s">
        <v>694</v>
      </c>
      <c r="K189" s="136">
        <f t="shared" si="89"/>
        <v>140</v>
      </c>
      <c r="L189" s="137">
        <f t="shared" si="90"/>
        <v>0.2</v>
      </c>
      <c r="M189" s="132" t="s">
        <v>547</v>
      </c>
      <c r="N189" s="138">
        <v>42893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90</v>
      </c>
      <c r="B190" s="130">
        <v>42887</v>
      </c>
      <c r="C190" s="130"/>
      <c r="D190" s="131" t="s">
        <v>695</v>
      </c>
      <c r="E190" s="132" t="s">
        <v>545</v>
      </c>
      <c r="F190" s="133">
        <v>130</v>
      </c>
      <c r="G190" s="132"/>
      <c r="H190" s="132">
        <v>144.25</v>
      </c>
      <c r="I190" s="134">
        <v>170</v>
      </c>
      <c r="J190" s="135" t="s">
        <v>696</v>
      </c>
      <c r="K190" s="136">
        <f t="shared" si="89"/>
        <v>14.25</v>
      </c>
      <c r="L190" s="137">
        <f t="shared" si="90"/>
        <v>0.10961538461538461</v>
      </c>
      <c r="M190" s="132" t="s">
        <v>547</v>
      </c>
      <c r="N190" s="138">
        <v>43675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91</v>
      </c>
      <c r="B191" s="130">
        <v>42901</v>
      </c>
      <c r="C191" s="130"/>
      <c r="D191" s="131" t="s">
        <v>697</v>
      </c>
      <c r="E191" s="132" t="s">
        <v>545</v>
      </c>
      <c r="F191" s="133">
        <v>214.5</v>
      </c>
      <c r="G191" s="132"/>
      <c r="H191" s="132">
        <v>262</v>
      </c>
      <c r="I191" s="134">
        <v>262</v>
      </c>
      <c r="J191" s="135" t="s">
        <v>566</v>
      </c>
      <c r="K191" s="136">
        <f t="shared" si="89"/>
        <v>47.5</v>
      </c>
      <c r="L191" s="137">
        <f t="shared" si="90"/>
        <v>0.22144522144522144</v>
      </c>
      <c r="M191" s="132" t="s">
        <v>547</v>
      </c>
      <c r="N191" s="138">
        <v>42977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60">
        <v>92</v>
      </c>
      <c r="B192" s="161">
        <v>42933</v>
      </c>
      <c r="C192" s="161"/>
      <c r="D192" s="162" t="s">
        <v>698</v>
      </c>
      <c r="E192" s="163" t="s">
        <v>545</v>
      </c>
      <c r="F192" s="164">
        <v>370</v>
      </c>
      <c r="G192" s="163"/>
      <c r="H192" s="163">
        <v>447.5</v>
      </c>
      <c r="I192" s="165">
        <v>450</v>
      </c>
      <c r="J192" s="166" t="s">
        <v>631</v>
      </c>
      <c r="K192" s="136">
        <f t="shared" si="89"/>
        <v>77.5</v>
      </c>
      <c r="L192" s="167">
        <f t="shared" si="90"/>
        <v>0.20945945945945946</v>
      </c>
      <c r="M192" s="163" t="s">
        <v>547</v>
      </c>
      <c r="N192" s="168">
        <v>43035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60">
        <v>93</v>
      </c>
      <c r="B193" s="161">
        <v>42943</v>
      </c>
      <c r="C193" s="161"/>
      <c r="D193" s="162" t="s">
        <v>203</v>
      </c>
      <c r="E193" s="163" t="s">
        <v>545</v>
      </c>
      <c r="F193" s="164">
        <v>657.5</v>
      </c>
      <c r="G193" s="163"/>
      <c r="H193" s="163">
        <v>825</v>
      </c>
      <c r="I193" s="165">
        <v>820</v>
      </c>
      <c r="J193" s="166" t="s">
        <v>631</v>
      </c>
      <c r="K193" s="136">
        <f t="shared" si="89"/>
        <v>167.5</v>
      </c>
      <c r="L193" s="167">
        <f t="shared" si="90"/>
        <v>0.25475285171102663</v>
      </c>
      <c r="M193" s="163" t="s">
        <v>547</v>
      </c>
      <c r="N193" s="168">
        <v>43090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94</v>
      </c>
      <c r="B194" s="130">
        <v>42964</v>
      </c>
      <c r="C194" s="130"/>
      <c r="D194" s="131" t="s">
        <v>374</v>
      </c>
      <c r="E194" s="132" t="s">
        <v>545</v>
      </c>
      <c r="F194" s="133">
        <v>605</v>
      </c>
      <c r="G194" s="132"/>
      <c r="H194" s="132">
        <v>750</v>
      </c>
      <c r="I194" s="134">
        <v>750</v>
      </c>
      <c r="J194" s="135" t="s">
        <v>690</v>
      </c>
      <c r="K194" s="136">
        <f t="shared" si="89"/>
        <v>145</v>
      </c>
      <c r="L194" s="137">
        <f t="shared" si="90"/>
        <v>0.23966942148760331</v>
      </c>
      <c r="M194" s="132" t="s">
        <v>547</v>
      </c>
      <c r="N194" s="138">
        <v>43027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39">
        <v>95</v>
      </c>
      <c r="B195" s="140">
        <v>42979</v>
      </c>
      <c r="C195" s="140"/>
      <c r="D195" s="148" t="s">
        <v>699</v>
      </c>
      <c r="E195" s="143" t="s">
        <v>545</v>
      </c>
      <c r="F195" s="143">
        <v>255</v>
      </c>
      <c r="G195" s="144"/>
      <c r="H195" s="144">
        <v>217.25</v>
      </c>
      <c r="I195" s="144">
        <v>320</v>
      </c>
      <c r="J195" s="145" t="s">
        <v>700</v>
      </c>
      <c r="K195" s="146">
        <f t="shared" si="89"/>
        <v>-37.75</v>
      </c>
      <c r="L195" s="149">
        <f t="shared" si="90"/>
        <v>-0.14803921568627451</v>
      </c>
      <c r="M195" s="143" t="s">
        <v>557</v>
      </c>
      <c r="N195" s="140">
        <v>43661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96</v>
      </c>
      <c r="B196" s="130">
        <v>42997</v>
      </c>
      <c r="C196" s="130"/>
      <c r="D196" s="131" t="s">
        <v>701</v>
      </c>
      <c r="E196" s="132" t="s">
        <v>545</v>
      </c>
      <c r="F196" s="133">
        <v>215</v>
      </c>
      <c r="G196" s="132"/>
      <c r="H196" s="132">
        <v>258</v>
      </c>
      <c r="I196" s="134">
        <v>258</v>
      </c>
      <c r="J196" s="135" t="s">
        <v>631</v>
      </c>
      <c r="K196" s="136">
        <f t="shared" si="89"/>
        <v>43</v>
      </c>
      <c r="L196" s="137">
        <f t="shared" si="90"/>
        <v>0.2</v>
      </c>
      <c r="M196" s="132" t="s">
        <v>547</v>
      </c>
      <c r="N196" s="138">
        <v>43040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97</v>
      </c>
      <c r="B197" s="130">
        <v>42997</v>
      </c>
      <c r="C197" s="130"/>
      <c r="D197" s="131" t="s">
        <v>701</v>
      </c>
      <c r="E197" s="132" t="s">
        <v>545</v>
      </c>
      <c r="F197" s="133">
        <v>215</v>
      </c>
      <c r="G197" s="132"/>
      <c r="H197" s="132">
        <v>258</v>
      </c>
      <c r="I197" s="134">
        <v>258</v>
      </c>
      <c r="J197" s="166" t="s">
        <v>631</v>
      </c>
      <c r="K197" s="136">
        <v>43</v>
      </c>
      <c r="L197" s="137">
        <v>0.2</v>
      </c>
      <c r="M197" s="132" t="s">
        <v>547</v>
      </c>
      <c r="N197" s="138">
        <v>43040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60">
        <v>98</v>
      </c>
      <c r="B198" s="161">
        <v>42998</v>
      </c>
      <c r="C198" s="161"/>
      <c r="D198" s="162" t="s">
        <v>702</v>
      </c>
      <c r="E198" s="163" t="s">
        <v>545</v>
      </c>
      <c r="F198" s="133">
        <v>75</v>
      </c>
      <c r="G198" s="163"/>
      <c r="H198" s="163">
        <v>90</v>
      </c>
      <c r="I198" s="165">
        <v>90</v>
      </c>
      <c r="J198" s="135" t="s">
        <v>703</v>
      </c>
      <c r="K198" s="136">
        <f t="shared" ref="K198:K203" si="91">H198-F198</f>
        <v>15</v>
      </c>
      <c r="L198" s="137">
        <f t="shared" ref="L198:L203" si="92">K198/F198</f>
        <v>0.2</v>
      </c>
      <c r="M198" s="132" t="s">
        <v>547</v>
      </c>
      <c r="N198" s="138">
        <v>43019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60">
        <v>99</v>
      </c>
      <c r="B199" s="161">
        <v>43011</v>
      </c>
      <c r="C199" s="161"/>
      <c r="D199" s="162" t="s">
        <v>704</v>
      </c>
      <c r="E199" s="163" t="s">
        <v>545</v>
      </c>
      <c r="F199" s="164">
        <v>315</v>
      </c>
      <c r="G199" s="163"/>
      <c r="H199" s="163">
        <v>392</v>
      </c>
      <c r="I199" s="165">
        <v>384</v>
      </c>
      <c r="J199" s="166" t="s">
        <v>705</v>
      </c>
      <c r="K199" s="136">
        <f t="shared" si="91"/>
        <v>77</v>
      </c>
      <c r="L199" s="167">
        <f t="shared" si="92"/>
        <v>0.24444444444444444</v>
      </c>
      <c r="M199" s="163" t="s">
        <v>547</v>
      </c>
      <c r="N199" s="168">
        <v>43017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0">
        <v>100</v>
      </c>
      <c r="B200" s="161">
        <v>43013</v>
      </c>
      <c r="C200" s="161"/>
      <c r="D200" s="162" t="s">
        <v>443</v>
      </c>
      <c r="E200" s="163" t="s">
        <v>545</v>
      </c>
      <c r="F200" s="164">
        <v>145</v>
      </c>
      <c r="G200" s="163"/>
      <c r="H200" s="163">
        <v>179</v>
      </c>
      <c r="I200" s="165">
        <v>180</v>
      </c>
      <c r="J200" s="166" t="s">
        <v>706</v>
      </c>
      <c r="K200" s="136">
        <f t="shared" si="91"/>
        <v>34</v>
      </c>
      <c r="L200" s="167">
        <f t="shared" si="92"/>
        <v>0.23448275862068965</v>
      </c>
      <c r="M200" s="163" t="s">
        <v>547</v>
      </c>
      <c r="N200" s="168">
        <v>43025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60">
        <v>101</v>
      </c>
      <c r="B201" s="161">
        <v>43014</v>
      </c>
      <c r="C201" s="161"/>
      <c r="D201" s="162" t="s">
        <v>349</v>
      </c>
      <c r="E201" s="163" t="s">
        <v>545</v>
      </c>
      <c r="F201" s="164">
        <v>256</v>
      </c>
      <c r="G201" s="163"/>
      <c r="H201" s="163">
        <v>323</v>
      </c>
      <c r="I201" s="165">
        <v>320</v>
      </c>
      <c r="J201" s="166" t="s">
        <v>631</v>
      </c>
      <c r="K201" s="136">
        <f t="shared" si="91"/>
        <v>67</v>
      </c>
      <c r="L201" s="167">
        <f t="shared" si="92"/>
        <v>0.26171875</v>
      </c>
      <c r="M201" s="163" t="s">
        <v>547</v>
      </c>
      <c r="N201" s="168">
        <v>43067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60">
        <v>102</v>
      </c>
      <c r="B202" s="161">
        <v>43017</v>
      </c>
      <c r="C202" s="161"/>
      <c r="D202" s="162" t="s">
        <v>363</v>
      </c>
      <c r="E202" s="163" t="s">
        <v>545</v>
      </c>
      <c r="F202" s="164">
        <v>137.5</v>
      </c>
      <c r="G202" s="163"/>
      <c r="H202" s="163">
        <v>184</v>
      </c>
      <c r="I202" s="165">
        <v>183</v>
      </c>
      <c r="J202" s="166" t="s">
        <v>707</v>
      </c>
      <c r="K202" s="136">
        <f t="shared" si="91"/>
        <v>46.5</v>
      </c>
      <c r="L202" s="167">
        <f t="shared" si="92"/>
        <v>0.33818181818181819</v>
      </c>
      <c r="M202" s="163" t="s">
        <v>547</v>
      </c>
      <c r="N202" s="168">
        <v>43108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0">
        <v>103</v>
      </c>
      <c r="B203" s="161">
        <v>43018</v>
      </c>
      <c r="C203" s="161"/>
      <c r="D203" s="162" t="s">
        <v>708</v>
      </c>
      <c r="E203" s="163" t="s">
        <v>545</v>
      </c>
      <c r="F203" s="164">
        <v>125.5</v>
      </c>
      <c r="G203" s="163"/>
      <c r="H203" s="163">
        <v>158</v>
      </c>
      <c r="I203" s="165">
        <v>155</v>
      </c>
      <c r="J203" s="166" t="s">
        <v>709</v>
      </c>
      <c r="K203" s="136">
        <f t="shared" si="91"/>
        <v>32.5</v>
      </c>
      <c r="L203" s="167">
        <f t="shared" si="92"/>
        <v>0.25896414342629481</v>
      </c>
      <c r="M203" s="163" t="s">
        <v>547</v>
      </c>
      <c r="N203" s="168">
        <v>43067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0">
        <v>104</v>
      </c>
      <c r="B204" s="161">
        <v>43018</v>
      </c>
      <c r="C204" s="161"/>
      <c r="D204" s="162" t="s">
        <v>710</v>
      </c>
      <c r="E204" s="163" t="s">
        <v>545</v>
      </c>
      <c r="F204" s="164">
        <v>895</v>
      </c>
      <c r="G204" s="163"/>
      <c r="H204" s="163">
        <v>1122.5</v>
      </c>
      <c r="I204" s="165">
        <v>1078</v>
      </c>
      <c r="J204" s="166" t="s">
        <v>711</v>
      </c>
      <c r="K204" s="136">
        <v>227.5</v>
      </c>
      <c r="L204" s="167">
        <v>0.25418994413407803</v>
      </c>
      <c r="M204" s="163" t="s">
        <v>547</v>
      </c>
      <c r="N204" s="168">
        <v>43117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60">
        <v>105</v>
      </c>
      <c r="B205" s="161">
        <v>43020</v>
      </c>
      <c r="C205" s="161"/>
      <c r="D205" s="162" t="s">
        <v>358</v>
      </c>
      <c r="E205" s="163" t="s">
        <v>545</v>
      </c>
      <c r="F205" s="164">
        <v>525</v>
      </c>
      <c r="G205" s="163"/>
      <c r="H205" s="163">
        <v>629</v>
      </c>
      <c r="I205" s="165">
        <v>629</v>
      </c>
      <c r="J205" s="166" t="s">
        <v>631</v>
      </c>
      <c r="K205" s="136">
        <v>104</v>
      </c>
      <c r="L205" s="167">
        <v>0.19809523809523799</v>
      </c>
      <c r="M205" s="163" t="s">
        <v>547</v>
      </c>
      <c r="N205" s="168">
        <v>43119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0">
        <v>106</v>
      </c>
      <c r="B206" s="161">
        <v>43046</v>
      </c>
      <c r="C206" s="161"/>
      <c r="D206" s="162" t="s">
        <v>391</v>
      </c>
      <c r="E206" s="163" t="s">
        <v>545</v>
      </c>
      <c r="F206" s="164">
        <v>740</v>
      </c>
      <c r="G206" s="163"/>
      <c r="H206" s="163">
        <v>892.5</v>
      </c>
      <c r="I206" s="165">
        <v>900</v>
      </c>
      <c r="J206" s="166" t="s">
        <v>712</v>
      </c>
      <c r="K206" s="136">
        <f>H206-F206</f>
        <v>152.5</v>
      </c>
      <c r="L206" s="167">
        <f>K206/F206</f>
        <v>0.20608108108108109</v>
      </c>
      <c r="M206" s="163" t="s">
        <v>547</v>
      </c>
      <c r="N206" s="168">
        <v>43052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107</v>
      </c>
      <c r="B207" s="130">
        <v>43073</v>
      </c>
      <c r="C207" s="130"/>
      <c r="D207" s="131" t="s">
        <v>713</v>
      </c>
      <c r="E207" s="132" t="s">
        <v>545</v>
      </c>
      <c r="F207" s="133">
        <v>118.5</v>
      </c>
      <c r="G207" s="132"/>
      <c r="H207" s="132">
        <v>143.5</v>
      </c>
      <c r="I207" s="134">
        <v>145</v>
      </c>
      <c r="J207" s="135" t="s">
        <v>714</v>
      </c>
      <c r="K207" s="136">
        <f>H207-F207</f>
        <v>25</v>
      </c>
      <c r="L207" s="137">
        <f>K207/F207</f>
        <v>0.2109704641350211</v>
      </c>
      <c r="M207" s="132" t="s">
        <v>547</v>
      </c>
      <c r="N207" s="138">
        <v>43097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39">
        <v>108</v>
      </c>
      <c r="B208" s="140">
        <v>43090</v>
      </c>
      <c r="C208" s="140"/>
      <c r="D208" s="141" t="s">
        <v>418</v>
      </c>
      <c r="E208" s="142" t="s">
        <v>545</v>
      </c>
      <c r="F208" s="143">
        <v>715</v>
      </c>
      <c r="G208" s="143"/>
      <c r="H208" s="144">
        <v>500</v>
      </c>
      <c r="I208" s="144">
        <v>872</v>
      </c>
      <c r="J208" s="145" t="s">
        <v>715</v>
      </c>
      <c r="K208" s="146">
        <f>H208-F208</f>
        <v>-215</v>
      </c>
      <c r="L208" s="147">
        <f>K208/F208</f>
        <v>-0.30069930069930068</v>
      </c>
      <c r="M208" s="143" t="s">
        <v>557</v>
      </c>
      <c r="N208" s="140">
        <v>43670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109</v>
      </c>
      <c r="B209" s="130">
        <v>43098</v>
      </c>
      <c r="C209" s="130"/>
      <c r="D209" s="131" t="s">
        <v>704</v>
      </c>
      <c r="E209" s="132" t="s">
        <v>545</v>
      </c>
      <c r="F209" s="133">
        <v>435</v>
      </c>
      <c r="G209" s="132"/>
      <c r="H209" s="132">
        <v>542.5</v>
      </c>
      <c r="I209" s="134">
        <v>539</v>
      </c>
      <c r="J209" s="135" t="s">
        <v>631</v>
      </c>
      <c r="K209" s="136">
        <v>107.5</v>
      </c>
      <c r="L209" s="137">
        <v>0.247126436781609</v>
      </c>
      <c r="M209" s="132" t="s">
        <v>547</v>
      </c>
      <c r="N209" s="138">
        <v>43206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29">
        <v>110</v>
      </c>
      <c r="B210" s="130">
        <v>43098</v>
      </c>
      <c r="C210" s="130"/>
      <c r="D210" s="131" t="s">
        <v>517</v>
      </c>
      <c r="E210" s="132" t="s">
        <v>545</v>
      </c>
      <c r="F210" s="133">
        <v>885</v>
      </c>
      <c r="G210" s="132"/>
      <c r="H210" s="132">
        <v>1090</v>
      </c>
      <c r="I210" s="134">
        <v>1084</v>
      </c>
      <c r="J210" s="135" t="s">
        <v>631</v>
      </c>
      <c r="K210" s="136">
        <v>205</v>
      </c>
      <c r="L210" s="137">
        <v>0.23163841807909599</v>
      </c>
      <c r="M210" s="132" t="s">
        <v>547</v>
      </c>
      <c r="N210" s="138">
        <v>43213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9">
        <v>111</v>
      </c>
      <c r="B211" s="170">
        <v>43192</v>
      </c>
      <c r="C211" s="170"/>
      <c r="D211" s="148" t="s">
        <v>716</v>
      </c>
      <c r="E211" s="143" t="s">
        <v>545</v>
      </c>
      <c r="F211" s="171">
        <v>478.5</v>
      </c>
      <c r="G211" s="143"/>
      <c r="H211" s="143">
        <v>442</v>
      </c>
      <c r="I211" s="144">
        <v>613</v>
      </c>
      <c r="J211" s="145" t="s">
        <v>717</v>
      </c>
      <c r="K211" s="146">
        <f>H211-F211</f>
        <v>-36.5</v>
      </c>
      <c r="L211" s="147">
        <f>K211/F211</f>
        <v>-7.6280041797283177E-2</v>
      </c>
      <c r="M211" s="143" t="s">
        <v>557</v>
      </c>
      <c r="N211" s="140">
        <v>43762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39">
        <v>112</v>
      </c>
      <c r="B212" s="140">
        <v>43194</v>
      </c>
      <c r="C212" s="140"/>
      <c r="D212" s="141" t="s">
        <v>718</v>
      </c>
      <c r="E212" s="142" t="s">
        <v>545</v>
      </c>
      <c r="F212" s="143">
        <f>141.5-7.3</f>
        <v>134.19999999999999</v>
      </c>
      <c r="G212" s="143"/>
      <c r="H212" s="144">
        <v>77</v>
      </c>
      <c r="I212" s="144">
        <v>180</v>
      </c>
      <c r="J212" s="145" t="s">
        <v>719</v>
      </c>
      <c r="K212" s="146">
        <f>H212-F212</f>
        <v>-57.199999999999989</v>
      </c>
      <c r="L212" s="147">
        <f>K212/F212</f>
        <v>-0.42622950819672129</v>
      </c>
      <c r="M212" s="143" t="s">
        <v>557</v>
      </c>
      <c r="N212" s="140">
        <v>43522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39">
        <v>113</v>
      </c>
      <c r="B213" s="140">
        <v>43209</v>
      </c>
      <c r="C213" s="140"/>
      <c r="D213" s="141" t="s">
        <v>720</v>
      </c>
      <c r="E213" s="142" t="s">
        <v>545</v>
      </c>
      <c r="F213" s="143">
        <v>430</v>
      </c>
      <c r="G213" s="143"/>
      <c r="H213" s="144">
        <v>220</v>
      </c>
      <c r="I213" s="144">
        <v>537</v>
      </c>
      <c r="J213" s="145" t="s">
        <v>721</v>
      </c>
      <c r="K213" s="146">
        <f>H213-F213</f>
        <v>-210</v>
      </c>
      <c r="L213" s="147">
        <f>K213/F213</f>
        <v>-0.48837209302325579</v>
      </c>
      <c r="M213" s="143" t="s">
        <v>557</v>
      </c>
      <c r="N213" s="140">
        <v>43252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114</v>
      </c>
      <c r="B214" s="161">
        <v>43220</v>
      </c>
      <c r="C214" s="161"/>
      <c r="D214" s="162" t="s">
        <v>722</v>
      </c>
      <c r="E214" s="163" t="s">
        <v>545</v>
      </c>
      <c r="F214" s="163">
        <v>153.5</v>
      </c>
      <c r="G214" s="163"/>
      <c r="H214" s="163">
        <v>196</v>
      </c>
      <c r="I214" s="165">
        <v>196</v>
      </c>
      <c r="J214" s="135" t="s">
        <v>723</v>
      </c>
      <c r="K214" s="136">
        <f>H214-F214</f>
        <v>42.5</v>
      </c>
      <c r="L214" s="137">
        <f>K214/F214</f>
        <v>0.27687296416938112</v>
      </c>
      <c r="M214" s="132" t="s">
        <v>547</v>
      </c>
      <c r="N214" s="138">
        <v>43605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39">
        <v>115</v>
      </c>
      <c r="B215" s="140">
        <v>43306</v>
      </c>
      <c r="C215" s="140"/>
      <c r="D215" s="141" t="s">
        <v>691</v>
      </c>
      <c r="E215" s="142" t="s">
        <v>545</v>
      </c>
      <c r="F215" s="143">
        <v>27.5</v>
      </c>
      <c r="G215" s="143"/>
      <c r="H215" s="144">
        <v>13.1</v>
      </c>
      <c r="I215" s="144">
        <v>60</v>
      </c>
      <c r="J215" s="145" t="s">
        <v>724</v>
      </c>
      <c r="K215" s="146">
        <v>-14.4</v>
      </c>
      <c r="L215" s="147">
        <v>-0.52363636363636401</v>
      </c>
      <c r="M215" s="143" t="s">
        <v>557</v>
      </c>
      <c r="N215" s="140">
        <v>43138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9">
        <v>116</v>
      </c>
      <c r="B216" s="170">
        <v>43318</v>
      </c>
      <c r="C216" s="170"/>
      <c r="D216" s="148" t="s">
        <v>725</v>
      </c>
      <c r="E216" s="143" t="s">
        <v>545</v>
      </c>
      <c r="F216" s="143">
        <v>148.5</v>
      </c>
      <c r="G216" s="143"/>
      <c r="H216" s="143">
        <v>102</v>
      </c>
      <c r="I216" s="144">
        <v>182</v>
      </c>
      <c r="J216" s="145" t="s">
        <v>726</v>
      </c>
      <c r="K216" s="146">
        <f>H216-F216</f>
        <v>-46.5</v>
      </c>
      <c r="L216" s="147">
        <f>K216/F216</f>
        <v>-0.31313131313131315</v>
      </c>
      <c r="M216" s="143" t="s">
        <v>557</v>
      </c>
      <c r="N216" s="140">
        <v>43661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117</v>
      </c>
      <c r="B217" s="130">
        <v>43335</v>
      </c>
      <c r="C217" s="130"/>
      <c r="D217" s="131" t="s">
        <v>727</v>
      </c>
      <c r="E217" s="132" t="s">
        <v>545</v>
      </c>
      <c r="F217" s="163">
        <v>285</v>
      </c>
      <c r="G217" s="132"/>
      <c r="H217" s="132">
        <v>355</v>
      </c>
      <c r="I217" s="134">
        <v>364</v>
      </c>
      <c r="J217" s="135" t="s">
        <v>728</v>
      </c>
      <c r="K217" s="136">
        <v>70</v>
      </c>
      <c r="L217" s="137">
        <v>0.24561403508771901</v>
      </c>
      <c r="M217" s="132" t="s">
        <v>547</v>
      </c>
      <c r="N217" s="138">
        <v>43455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118</v>
      </c>
      <c r="B218" s="130">
        <v>43341</v>
      </c>
      <c r="C218" s="130"/>
      <c r="D218" s="131" t="s">
        <v>383</v>
      </c>
      <c r="E218" s="132" t="s">
        <v>545</v>
      </c>
      <c r="F218" s="163">
        <v>525</v>
      </c>
      <c r="G218" s="132"/>
      <c r="H218" s="132">
        <v>585</v>
      </c>
      <c r="I218" s="134">
        <v>635</v>
      </c>
      <c r="J218" s="135" t="s">
        <v>729</v>
      </c>
      <c r="K218" s="136">
        <f t="shared" ref="K218:K249" si="93">H218-F218</f>
        <v>60</v>
      </c>
      <c r="L218" s="137">
        <f t="shared" ref="L218:L249" si="94">K218/F218</f>
        <v>0.11428571428571428</v>
      </c>
      <c r="M218" s="132" t="s">
        <v>547</v>
      </c>
      <c r="N218" s="138">
        <v>43662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119</v>
      </c>
      <c r="B219" s="130">
        <v>43395</v>
      </c>
      <c r="C219" s="130"/>
      <c r="D219" s="131" t="s">
        <v>374</v>
      </c>
      <c r="E219" s="132" t="s">
        <v>545</v>
      </c>
      <c r="F219" s="163">
        <v>475</v>
      </c>
      <c r="G219" s="132"/>
      <c r="H219" s="132">
        <v>574</v>
      </c>
      <c r="I219" s="134">
        <v>570</v>
      </c>
      <c r="J219" s="135" t="s">
        <v>631</v>
      </c>
      <c r="K219" s="136">
        <f t="shared" si="93"/>
        <v>99</v>
      </c>
      <c r="L219" s="137">
        <f t="shared" si="94"/>
        <v>0.20842105263157895</v>
      </c>
      <c r="M219" s="132" t="s">
        <v>547</v>
      </c>
      <c r="N219" s="138">
        <v>43403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120</v>
      </c>
      <c r="B220" s="161">
        <v>43397</v>
      </c>
      <c r="C220" s="161"/>
      <c r="D220" s="162" t="s">
        <v>730</v>
      </c>
      <c r="E220" s="163" t="s">
        <v>545</v>
      </c>
      <c r="F220" s="163">
        <v>707.5</v>
      </c>
      <c r="G220" s="163"/>
      <c r="H220" s="163">
        <v>872</v>
      </c>
      <c r="I220" s="165">
        <v>872</v>
      </c>
      <c r="J220" s="166" t="s">
        <v>631</v>
      </c>
      <c r="K220" s="136">
        <f t="shared" si="93"/>
        <v>164.5</v>
      </c>
      <c r="L220" s="167">
        <f t="shared" si="94"/>
        <v>0.23250883392226149</v>
      </c>
      <c r="M220" s="163" t="s">
        <v>547</v>
      </c>
      <c r="N220" s="168">
        <v>43482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121</v>
      </c>
      <c r="B221" s="161">
        <v>43398</v>
      </c>
      <c r="C221" s="161"/>
      <c r="D221" s="162" t="s">
        <v>731</v>
      </c>
      <c r="E221" s="163" t="s">
        <v>545</v>
      </c>
      <c r="F221" s="163">
        <v>162</v>
      </c>
      <c r="G221" s="163"/>
      <c r="H221" s="163">
        <v>204</v>
      </c>
      <c r="I221" s="165">
        <v>209</v>
      </c>
      <c r="J221" s="166" t="s">
        <v>732</v>
      </c>
      <c r="K221" s="136">
        <f t="shared" si="93"/>
        <v>42</v>
      </c>
      <c r="L221" s="167">
        <f t="shared" si="94"/>
        <v>0.25925925925925924</v>
      </c>
      <c r="M221" s="163" t="s">
        <v>547</v>
      </c>
      <c r="N221" s="168">
        <v>43539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122</v>
      </c>
      <c r="B222" s="161">
        <v>43399</v>
      </c>
      <c r="C222" s="161"/>
      <c r="D222" s="162" t="s">
        <v>459</v>
      </c>
      <c r="E222" s="163" t="s">
        <v>545</v>
      </c>
      <c r="F222" s="163">
        <v>240</v>
      </c>
      <c r="G222" s="163"/>
      <c r="H222" s="163">
        <v>297</v>
      </c>
      <c r="I222" s="165">
        <v>297</v>
      </c>
      <c r="J222" s="166" t="s">
        <v>631</v>
      </c>
      <c r="K222" s="172">
        <f t="shared" si="93"/>
        <v>57</v>
      </c>
      <c r="L222" s="167">
        <f t="shared" si="94"/>
        <v>0.23749999999999999</v>
      </c>
      <c r="M222" s="163" t="s">
        <v>547</v>
      </c>
      <c r="N222" s="168">
        <v>43417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123</v>
      </c>
      <c r="B223" s="130">
        <v>43439</v>
      </c>
      <c r="C223" s="130"/>
      <c r="D223" s="131" t="s">
        <v>733</v>
      </c>
      <c r="E223" s="132" t="s">
        <v>545</v>
      </c>
      <c r="F223" s="132">
        <v>202.5</v>
      </c>
      <c r="G223" s="132"/>
      <c r="H223" s="132">
        <v>255</v>
      </c>
      <c r="I223" s="134">
        <v>252</v>
      </c>
      <c r="J223" s="135" t="s">
        <v>631</v>
      </c>
      <c r="K223" s="136">
        <f t="shared" si="93"/>
        <v>52.5</v>
      </c>
      <c r="L223" s="137">
        <f t="shared" si="94"/>
        <v>0.25925925925925924</v>
      </c>
      <c r="M223" s="132" t="s">
        <v>547</v>
      </c>
      <c r="N223" s="138">
        <v>43542</v>
      </c>
      <c r="O223" s="54"/>
      <c r="P223" s="54"/>
      <c r="Q223" s="198"/>
      <c r="R223" s="37" t="s">
        <v>850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124</v>
      </c>
      <c r="B224" s="161">
        <v>43465</v>
      </c>
      <c r="C224" s="130"/>
      <c r="D224" s="162" t="s">
        <v>156</v>
      </c>
      <c r="E224" s="163" t="s">
        <v>545</v>
      </c>
      <c r="F224" s="163">
        <v>710</v>
      </c>
      <c r="G224" s="163"/>
      <c r="H224" s="163">
        <v>866</v>
      </c>
      <c r="I224" s="165">
        <v>866</v>
      </c>
      <c r="J224" s="166" t="s">
        <v>631</v>
      </c>
      <c r="K224" s="136">
        <f t="shared" si="93"/>
        <v>156</v>
      </c>
      <c r="L224" s="137">
        <f t="shared" si="94"/>
        <v>0.21971830985915494</v>
      </c>
      <c r="M224" s="132" t="s">
        <v>547</v>
      </c>
      <c r="N224" s="138">
        <v>43553</v>
      </c>
      <c r="O224" s="54"/>
      <c r="P224" s="54"/>
      <c r="Q224" s="198"/>
      <c r="R224" s="37" t="s">
        <v>850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125</v>
      </c>
      <c r="B225" s="161">
        <v>43522</v>
      </c>
      <c r="C225" s="161"/>
      <c r="D225" s="162" t="s">
        <v>170</v>
      </c>
      <c r="E225" s="163" t="s">
        <v>545</v>
      </c>
      <c r="F225" s="163">
        <v>337.25</v>
      </c>
      <c r="G225" s="163"/>
      <c r="H225" s="163">
        <v>398.5</v>
      </c>
      <c r="I225" s="165">
        <v>411</v>
      </c>
      <c r="J225" s="135" t="s">
        <v>734</v>
      </c>
      <c r="K225" s="136">
        <f t="shared" si="93"/>
        <v>61.25</v>
      </c>
      <c r="L225" s="137">
        <f t="shared" si="94"/>
        <v>0.1816160118606375</v>
      </c>
      <c r="M225" s="132" t="s">
        <v>547</v>
      </c>
      <c r="N225" s="138">
        <v>43760</v>
      </c>
      <c r="O225" s="54"/>
      <c r="P225" s="54"/>
      <c r="Q225" s="198"/>
      <c r="R225" s="37" t="s">
        <v>850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73">
        <v>126</v>
      </c>
      <c r="B226" s="174">
        <v>43559</v>
      </c>
      <c r="C226" s="174"/>
      <c r="D226" s="175" t="s">
        <v>735</v>
      </c>
      <c r="E226" s="176" t="s">
        <v>545</v>
      </c>
      <c r="F226" s="176">
        <v>130</v>
      </c>
      <c r="G226" s="176"/>
      <c r="H226" s="176">
        <v>65</v>
      </c>
      <c r="I226" s="177">
        <v>158</v>
      </c>
      <c r="J226" s="145" t="s">
        <v>736</v>
      </c>
      <c r="K226" s="146">
        <f t="shared" si="93"/>
        <v>-65</v>
      </c>
      <c r="L226" s="147">
        <f t="shared" si="94"/>
        <v>-0.5</v>
      </c>
      <c r="M226" s="143" t="s">
        <v>557</v>
      </c>
      <c r="N226" s="140">
        <v>43726</v>
      </c>
      <c r="O226" s="54"/>
      <c r="P226" s="54"/>
      <c r="Q226" s="198"/>
      <c r="R226" s="37" t="s">
        <v>848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127</v>
      </c>
      <c r="B227" s="161">
        <v>43017</v>
      </c>
      <c r="C227" s="161"/>
      <c r="D227" s="162" t="s">
        <v>205</v>
      </c>
      <c r="E227" s="163" t="s">
        <v>545</v>
      </c>
      <c r="F227" s="163">
        <v>141.5</v>
      </c>
      <c r="G227" s="163"/>
      <c r="H227" s="163">
        <v>183.5</v>
      </c>
      <c r="I227" s="165">
        <v>210</v>
      </c>
      <c r="J227" s="135" t="s">
        <v>732</v>
      </c>
      <c r="K227" s="136">
        <f t="shared" si="93"/>
        <v>42</v>
      </c>
      <c r="L227" s="137">
        <f t="shared" si="94"/>
        <v>0.29681978798586572</v>
      </c>
      <c r="M227" s="132" t="s">
        <v>547</v>
      </c>
      <c r="N227" s="138">
        <v>43042</v>
      </c>
      <c r="O227" s="54"/>
      <c r="P227" s="54"/>
      <c r="Q227" s="198"/>
      <c r="R227" s="37" t="s">
        <v>848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73">
        <v>128</v>
      </c>
      <c r="B228" s="174">
        <v>43074</v>
      </c>
      <c r="C228" s="174"/>
      <c r="D228" s="175" t="s">
        <v>737</v>
      </c>
      <c r="E228" s="176" t="s">
        <v>545</v>
      </c>
      <c r="F228" s="171">
        <v>172</v>
      </c>
      <c r="G228" s="176"/>
      <c r="H228" s="176">
        <v>155.25</v>
      </c>
      <c r="I228" s="177">
        <v>230</v>
      </c>
      <c r="J228" s="145" t="s">
        <v>738</v>
      </c>
      <c r="K228" s="146">
        <f t="shared" si="93"/>
        <v>-16.75</v>
      </c>
      <c r="L228" s="147">
        <f t="shared" si="94"/>
        <v>-9.7383720930232565E-2</v>
      </c>
      <c r="M228" s="143" t="s">
        <v>557</v>
      </c>
      <c r="N228" s="140">
        <v>43787</v>
      </c>
      <c r="O228" s="54"/>
      <c r="P228" s="54"/>
      <c r="Q228" s="198"/>
      <c r="R228" s="37" t="s">
        <v>848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129</v>
      </c>
      <c r="B229" s="161">
        <v>43398</v>
      </c>
      <c r="C229" s="161"/>
      <c r="D229" s="162" t="s">
        <v>117</v>
      </c>
      <c r="E229" s="163" t="s">
        <v>545</v>
      </c>
      <c r="F229" s="163">
        <v>698.5</v>
      </c>
      <c r="G229" s="163"/>
      <c r="H229" s="163">
        <v>890</v>
      </c>
      <c r="I229" s="165">
        <v>890</v>
      </c>
      <c r="J229" s="135" t="s">
        <v>739</v>
      </c>
      <c r="K229" s="136">
        <f t="shared" si="93"/>
        <v>191.5</v>
      </c>
      <c r="L229" s="137">
        <f t="shared" si="94"/>
        <v>0.27415891195418757</v>
      </c>
      <c r="M229" s="132" t="s">
        <v>547</v>
      </c>
      <c r="N229" s="138">
        <v>44328</v>
      </c>
      <c r="O229" s="54"/>
      <c r="P229" s="54"/>
      <c r="Q229" s="198"/>
      <c r="R229" s="37" t="s">
        <v>850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130</v>
      </c>
      <c r="B230" s="161">
        <v>42877</v>
      </c>
      <c r="C230" s="161"/>
      <c r="D230" s="162" t="s">
        <v>740</v>
      </c>
      <c r="E230" s="163" t="s">
        <v>545</v>
      </c>
      <c r="F230" s="163">
        <v>127.6</v>
      </c>
      <c r="G230" s="163"/>
      <c r="H230" s="163">
        <v>138</v>
      </c>
      <c r="I230" s="165">
        <v>190</v>
      </c>
      <c r="J230" s="135" t="s">
        <v>741</v>
      </c>
      <c r="K230" s="136">
        <f t="shared" si="93"/>
        <v>10.400000000000006</v>
      </c>
      <c r="L230" s="137">
        <f t="shared" si="94"/>
        <v>8.1504702194357417E-2</v>
      </c>
      <c r="M230" s="132" t="s">
        <v>547</v>
      </c>
      <c r="N230" s="138">
        <v>43774</v>
      </c>
      <c r="O230" s="54"/>
      <c r="P230" s="54"/>
      <c r="Q230" s="198"/>
      <c r="R230" s="37" t="s">
        <v>848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131</v>
      </c>
      <c r="B231" s="161">
        <v>43158</v>
      </c>
      <c r="C231" s="161"/>
      <c r="D231" s="162" t="s">
        <v>742</v>
      </c>
      <c r="E231" s="163" t="s">
        <v>545</v>
      </c>
      <c r="F231" s="163">
        <v>317</v>
      </c>
      <c r="G231" s="163"/>
      <c r="H231" s="163">
        <v>382.5</v>
      </c>
      <c r="I231" s="165">
        <v>398</v>
      </c>
      <c r="J231" s="135" t="s">
        <v>743</v>
      </c>
      <c r="K231" s="136">
        <f t="shared" si="93"/>
        <v>65.5</v>
      </c>
      <c r="L231" s="137">
        <f t="shared" si="94"/>
        <v>0.20662460567823343</v>
      </c>
      <c r="M231" s="132" t="s">
        <v>547</v>
      </c>
      <c r="N231" s="138">
        <v>44238</v>
      </c>
      <c r="O231" s="54"/>
      <c r="P231" s="54"/>
      <c r="Q231" s="198"/>
      <c r="R231" s="37" t="s">
        <v>848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73">
        <v>132</v>
      </c>
      <c r="B232" s="174">
        <v>43164</v>
      </c>
      <c r="C232" s="174"/>
      <c r="D232" s="175" t="s">
        <v>162</v>
      </c>
      <c r="E232" s="176" t="s">
        <v>545</v>
      </c>
      <c r="F232" s="171">
        <f>510-14.4</f>
        <v>495.6</v>
      </c>
      <c r="G232" s="176"/>
      <c r="H232" s="176">
        <v>350</v>
      </c>
      <c r="I232" s="177">
        <v>672</v>
      </c>
      <c r="J232" s="145" t="s">
        <v>744</v>
      </c>
      <c r="K232" s="146">
        <f t="shared" si="93"/>
        <v>-145.60000000000002</v>
      </c>
      <c r="L232" s="147">
        <f t="shared" si="94"/>
        <v>-0.29378531073446329</v>
      </c>
      <c r="M232" s="143" t="s">
        <v>557</v>
      </c>
      <c r="N232" s="140">
        <v>43887</v>
      </c>
      <c r="O232" s="54"/>
      <c r="P232" s="54"/>
      <c r="Q232" s="198"/>
      <c r="R232" s="37" t="s">
        <v>850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73">
        <v>133</v>
      </c>
      <c r="B233" s="174">
        <v>43237</v>
      </c>
      <c r="C233" s="174"/>
      <c r="D233" s="175" t="s">
        <v>745</v>
      </c>
      <c r="E233" s="176" t="s">
        <v>545</v>
      </c>
      <c r="F233" s="171">
        <v>230.3</v>
      </c>
      <c r="G233" s="176"/>
      <c r="H233" s="176">
        <v>102.5</v>
      </c>
      <c r="I233" s="177">
        <v>348</v>
      </c>
      <c r="J233" s="145" t="s">
        <v>746</v>
      </c>
      <c r="K233" s="146">
        <f t="shared" si="93"/>
        <v>-127.80000000000001</v>
      </c>
      <c r="L233" s="147">
        <f t="shared" si="94"/>
        <v>-0.55492835432045162</v>
      </c>
      <c r="M233" s="143" t="s">
        <v>557</v>
      </c>
      <c r="N233" s="140">
        <v>43896</v>
      </c>
      <c r="O233" s="54"/>
      <c r="P233" s="54"/>
      <c r="Q233" s="198"/>
      <c r="R233" s="37" t="s">
        <v>850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134</v>
      </c>
      <c r="B234" s="161">
        <v>43258</v>
      </c>
      <c r="C234" s="161"/>
      <c r="D234" s="162" t="s">
        <v>422</v>
      </c>
      <c r="E234" s="163" t="s">
        <v>545</v>
      </c>
      <c r="F234" s="163">
        <f>342.5-5.1</f>
        <v>337.4</v>
      </c>
      <c r="G234" s="163"/>
      <c r="H234" s="163">
        <v>412.5</v>
      </c>
      <c r="I234" s="165">
        <v>439</v>
      </c>
      <c r="J234" s="135" t="s">
        <v>747</v>
      </c>
      <c r="K234" s="136">
        <f t="shared" si="93"/>
        <v>75.100000000000023</v>
      </c>
      <c r="L234" s="137">
        <f t="shared" si="94"/>
        <v>0.22258446947243635</v>
      </c>
      <c r="M234" s="132" t="s">
        <v>547</v>
      </c>
      <c r="N234" s="138">
        <v>44230</v>
      </c>
      <c r="O234" s="54"/>
      <c r="P234" s="54"/>
      <c r="Q234" s="198"/>
      <c r="R234" s="37" t="s">
        <v>848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4">
        <v>135</v>
      </c>
      <c r="B235" s="153">
        <v>43285</v>
      </c>
      <c r="C235" s="153"/>
      <c r="D235" s="154" t="s">
        <v>56</v>
      </c>
      <c r="E235" s="155" t="s">
        <v>545</v>
      </c>
      <c r="F235" s="155">
        <f>127.5-5.53</f>
        <v>121.97</v>
      </c>
      <c r="G235" s="156"/>
      <c r="H235" s="156">
        <v>122.5</v>
      </c>
      <c r="I235" s="156">
        <v>170</v>
      </c>
      <c r="J235" s="157" t="s">
        <v>748</v>
      </c>
      <c r="K235" s="158">
        <f t="shared" si="93"/>
        <v>0.53000000000000114</v>
      </c>
      <c r="L235" s="159">
        <f t="shared" si="94"/>
        <v>4.3453308190538747E-3</v>
      </c>
      <c r="M235" s="155" t="s">
        <v>564</v>
      </c>
      <c r="N235" s="153">
        <v>44431</v>
      </c>
      <c r="O235" s="54"/>
      <c r="P235" s="54"/>
      <c r="Q235" s="198"/>
      <c r="R235" s="37" t="s">
        <v>850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73">
        <v>136</v>
      </c>
      <c r="B236" s="174">
        <v>43294</v>
      </c>
      <c r="C236" s="174"/>
      <c r="D236" s="175" t="s">
        <v>749</v>
      </c>
      <c r="E236" s="176" t="s">
        <v>545</v>
      </c>
      <c r="F236" s="171">
        <v>46.5</v>
      </c>
      <c r="G236" s="176"/>
      <c r="H236" s="176">
        <v>17</v>
      </c>
      <c r="I236" s="177">
        <v>59</v>
      </c>
      <c r="J236" s="145" t="s">
        <v>750</v>
      </c>
      <c r="K236" s="146">
        <f t="shared" si="93"/>
        <v>-29.5</v>
      </c>
      <c r="L236" s="147">
        <f t="shared" si="94"/>
        <v>-0.63440860215053763</v>
      </c>
      <c r="M236" s="143" t="s">
        <v>557</v>
      </c>
      <c r="N236" s="140">
        <v>43887</v>
      </c>
      <c r="O236" s="54"/>
      <c r="P236" s="54"/>
      <c r="Q236" s="198"/>
      <c r="R236" s="37" t="s">
        <v>850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137</v>
      </c>
      <c r="B237" s="161">
        <v>43396</v>
      </c>
      <c r="C237" s="161"/>
      <c r="D237" s="162" t="s">
        <v>406</v>
      </c>
      <c r="E237" s="163" t="s">
        <v>545</v>
      </c>
      <c r="F237" s="163">
        <v>156.5</v>
      </c>
      <c r="G237" s="163"/>
      <c r="H237" s="163">
        <v>207.5</v>
      </c>
      <c r="I237" s="165">
        <v>191</v>
      </c>
      <c r="J237" s="135" t="s">
        <v>631</v>
      </c>
      <c r="K237" s="136">
        <f t="shared" si="93"/>
        <v>51</v>
      </c>
      <c r="L237" s="137">
        <f t="shared" si="94"/>
        <v>0.32587859424920129</v>
      </c>
      <c r="M237" s="132" t="s">
        <v>547</v>
      </c>
      <c r="N237" s="138">
        <v>44369</v>
      </c>
      <c r="O237" s="54"/>
      <c r="P237" s="54"/>
      <c r="Q237" s="198"/>
      <c r="R237" s="37" t="s">
        <v>850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138</v>
      </c>
      <c r="B238" s="161">
        <v>43439</v>
      </c>
      <c r="C238" s="161"/>
      <c r="D238" s="162" t="s">
        <v>337</v>
      </c>
      <c r="E238" s="163" t="s">
        <v>545</v>
      </c>
      <c r="F238" s="163">
        <v>259.5</v>
      </c>
      <c r="G238" s="163"/>
      <c r="H238" s="163">
        <v>320</v>
      </c>
      <c r="I238" s="165">
        <v>320</v>
      </c>
      <c r="J238" s="135" t="s">
        <v>631</v>
      </c>
      <c r="K238" s="136">
        <f t="shared" si="93"/>
        <v>60.5</v>
      </c>
      <c r="L238" s="137">
        <f t="shared" si="94"/>
        <v>0.23314065510597304</v>
      </c>
      <c r="M238" s="132" t="s">
        <v>547</v>
      </c>
      <c r="N238" s="138">
        <v>44323</v>
      </c>
      <c r="O238" s="54"/>
      <c r="P238" s="54"/>
      <c r="Q238" s="198"/>
      <c r="R238" s="37" t="s">
        <v>850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73">
        <v>139</v>
      </c>
      <c r="B239" s="174">
        <v>43439</v>
      </c>
      <c r="C239" s="174"/>
      <c r="D239" s="175" t="s">
        <v>751</v>
      </c>
      <c r="E239" s="176" t="s">
        <v>545</v>
      </c>
      <c r="F239" s="176">
        <v>715</v>
      </c>
      <c r="G239" s="176"/>
      <c r="H239" s="176">
        <v>445</v>
      </c>
      <c r="I239" s="177">
        <v>840</v>
      </c>
      <c r="J239" s="145" t="s">
        <v>752</v>
      </c>
      <c r="K239" s="146">
        <f t="shared" si="93"/>
        <v>-270</v>
      </c>
      <c r="L239" s="147">
        <f t="shared" si="94"/>
        <v>-0.3776223776223776</v>
      </c>
      <c r="M239" s="143" t="s">
        <v>557</v>
      </c>
      <c r="N239" s="140">
        <v>43800</v>
      </c>
      <c r="O239" s="54"/>
      <c r="P239" s="54"/>
      <c r="Q239" s="198"/>
      <c r="R239" s="37" t="s">
        <v>850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140</v>
      </c>
      <c r="B240" s="161">
        <v>43469</v>
      </c>
      <c r="C240" s="161"/>
      <c r="D240" s="162" t="s">
        <v>176</v>
      </c>
      <c r="E240" s="163" t="s">
        <v>545</v>
      </c>
      <c r="F240" s="163">
        <v>875</v>
      </c>
      <c r="G240" s="163"/>
      <c r="H240" s="163">
        <v>1165</v>
      </c>
      <c r="I240" s="165">
        <v>1185</v>
      </c>
      <c r="J240" s="135" t="s">
        <v>753</v>
      </c>
      <c r="K240" s="136">
        <f t="shared" si="93"/>
        <v>290</v>
      </c>
      <c r="L240" s="137">
        <f t="shared" si="94"/>
        <v>0.33142857142857141</v>
      </c>
      <c r="M240" s="132" t="s">
        <v>547</v>
      </c>
      <c r="N240" s="138">
        <v>43847</v>
      </c>
      <c r="O240" s="54"/>
      <c r="P240" s="54"/>
      <c r="Q240" s="198"/>
      <c r="R240" s="37" t="s">
        <v>850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60">
        <v>141</v>
      </c>
      <c r="B241" s="161">
        <v>43559</v>
      </c>
      <c r="C241" s="161"/>
      <c r="D241" s="162" t="s">
        <v>355</v>
      </c>
      <c r="E241" s="163" t="s">
        <v>545</v>
      </c>
      <c r="F241" s="163">
        <f>387-14.63</f>
        <v>372.37</v>
      </c>
      <c r="G241" s="163"/>
      <c r="H241" s="163">
        <v>490</v>
      </c>
      <c r="I241" s="165">
        <v>490</v>
      </c>
      <c r="J241" s="135" t="s">
        <v>631</v>
      </c>
      <c r="K241" s="136">
        <f t="shared" si="93"/>
        <v>117.63</v>
      </c>
      <c r="L241" s="137">
        <f t="shared" si="94"/>
        <v>0.31589548030185027</v>
      </c>
      <c r="M241" s="132" t="s">
        <v>547</v>
      </c>
      <c r="N241" s="138">
        <v>43850</v>
      </c>
      <c r="O241" s="54"/>
      <c r="P241" s="54"/>
      <c r="Q241" s="198"/>
      <c r="R241" s="37" t="s">
        <v>850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73">
        <v>142</v>
      </c>
      <c r="B242" s="174">
        <v>43578</v>
      </c>
      <c r="C242" s="174"/>
      <c r="D242" s="175" t="s">
        <v>754</v>
      </c>
      <c r="E242" s="176" t="s">
        <v>556</v>
      </c>
      <c r="F242" s="176">
        <v>220</v>
      </c>
      <c r="G242" s="176"/>
      <c r="H242" s="176">
        <v>127.5</v>
      </c>
      <c r="I242" s="177">
        <v>284</v>
      </c>
      <c r="J242" s="145" t="s">
        <v>755</v>
      </c>
      <c r="K242" s="146">
        <f t="shared" si="93"/>
        <v>-92.5</v>
      </c>
      <c r="L242" s="147">
        <f t="shared" si="94"/>
        <v>-0.42045454545454547</v>
      </c>
      <c r="M242" s="143" t="s">
        <v>557</v>
      </c>
      <c r="N242" s="140">
        <v>43896</v>
      </c>
      <c r="O242" s="54"/>
      <c r="P242" s="54"/>
      <c r="Q242" s="198"/>
      <c r="R242" s="37" t="s">
        <v>850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143</v>
      </c>
      <c r="B243" s="161">
        <v>43622</v>
      </c>
      <c r="C243" s="161"/>
      <c r="D243" s="162" t="s">
        <v>460</v>
      </c>
      <c r="E243" s="163" t="s">
        <v>556</v>
      </c>
      <c r="F243" s="163">
        <v>332.8</v>
      </c>
      <c r="G243" s="163"/>
      <c r="H243" s="163">
        <v>405</v>
      </c>
      <c r="I243" s="165">
        <v>419</v>
      </c>
      <c r="J243" s="135" t="s">
        <v>756</v>
      </c>
      <c r="K243" s="136">
        <f t="shared" si="93"/>
        <v>72.199999999999989</v>
      </c>
      <c r="L243" s="137">
        <f t="shared" si="94"/>
        <v>0.21694711538461534</v>
      </c>
      <c r="M243" s="132" t="s">
        <v>547</v>
      </c>
      <c r="N243" s="138">
        <v>43860</v>
      </c>
      <c r="O243" s="54"/>
      <c r="P243" s="54"/>
      <c r="Q243" s="198"/>
      <c r="R243" s="37" t="s">
        <v>848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54">
        <v>144</v>
      </c>
      <c r="B244" s="153">
        <v>43641</v>
      </c>
      <c r="C244" s="153"/>
      <c r="D244" s="154" t="s">
        <v>168</v>
      </c>
      <c r="E244" s="155" t="s">
        <v>545</v>
      </c>
      <c r="F244" s="155">
        <v>386</v>
      </c>
      <c r="G244" s="156"/>
      <c r="H244" s="156">
        <v>395</v>
      </c>
      <c r="I244" s="156">
        <v>452</v>
      </c>
      <c r="J244" s="157" t="s">
        <v>757</v>
      </c>
      <c r="K244" s="158">
        <f t="shared" si="93"/>
        <v>9</v>
      </c>
      <c r="L244" s="159">
        <f t="shared" si="94"/>
        <v>2.3316062176165803E-2</v>
      </c>
      <c r="M244" s="155" t="s">
        <v>564</v>
      </c>
      <c r="N244" s="153">
        <v>43868</v>
      </c>
      <c r="O244" s="54"/>
      <c r="P244" s="54"/>
      <c r="Q244" s="198"/>
      <c r="R244" s="37" t="s">
        <v>848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54">
        <v>145</v>
      </c>
      <c r="B245" s="153">
        <v>43707</v>
      </c>
      <c r="C245" s="153"/>
      <c r="D245" s="154" t="s">
        <v>143</v>
      </c>
      <c r="E245" s="155" t="s">
        <v>545</v>
      </c>
      <c r="F245" s="155">
        <v>137.5</v>
      </c>
      <c r="G245" s="156"/>
      <c r="H245" s="156">
        <v>138.5</v>
      </c>
      <c r="I245" s="156">
        <v>190</v>
      </c>
      <c r="J245" s="157" t="s">
        <v>758</v>
      </c>
      <c r="K245" s="158">
        <f t="shared" si="93"/>
        <v>1</v>
      </c>
      <c r="L245" s="159">
        <f t="shared" si="94"/>
        <v>7.2727272727272727E-3</v>
      </c>
      <c r="M245" s="155" t="s">
        <v>564</v>
      </c>
      <c r="N245" s="153">
        <v>44432</v>
      </c>
      <c r="O245" s="54"/>
      <c r="P245" s="54"/>
      <c r="Q245" s="198"/>
      <c r="R245" s="37" t="s">
        <v>850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60">
        <v>146</v>
      </c>
      <c r="B246" s="161">
        <v>43731</v>
      </c>
      <c r="C246" s="161"/>
      <c r="D246" s="162" t="s">
        <v>415</v>
      </c>
      <c r="E246" s="163" t="s">
        <v>545</v>
      </c>
      <c r="F246" s="163">
        <v>235</v>
      </c>
      <c r="G246" s="163"/>
      <c r="H246" s="163">
        <v>295</v>
      </c>
      <c r="I246" s="165">
        <v>296</v>
      </c>
      <c r="J246" s="135" t="s">
        <v>759</v>
      </c>
      <c r="K246" s="136">
        <f t="shared" si="93"/>
        <v>60</v>
      </c>
      <c r="L246" s="137">
        <f t="shared" si="94"/>
        <v>0.25531914893617019</v>
      </c>
      <c r="M246" s="132" t="s">
        <v>547</v>
      </c>
      <c r="N246" s="138">
        <v>43844</v>
      </c>
      <c r="O246" s="54"/>
      <c r="P246" s="54"/>
      <c r="Q246" s="198"/>
      <c r="R246" s="37" t="s">
        <v>848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147</v>
      </c>
      <c r="B247" s="161">
        <v>43752</v>
      </c>
      <c r="C247" s="161"/>
      <c r="D247" s="162" t="s">
        <v>760</v>
      </c>
      <c r="E247" s="163" t="s">
        <v>545</v>
      </c>
      <c r="F247" s="163">
        <v>277.5</v>
      </c>
      <c r="G247" s="163"/>
      <c r="H247" s="163">
        <v>333</v>
      </c>
      <c r="I247" s="165">
        <v>333</v>
      </c>
      <c r="J247" s="135" t="s">
        <v>761</v>
      </c>
      <c r="K247" s="136">
        <f t="shared" si="93"/>
        <v>55.5</v>
      </c>
      <c r="L247" s="137">
        <f t="shared" si="94"/>
        <v>0.2</v>
      </c>
      <c r="M247" s="132" t="s">
        <v>547</v>
      </c>
      <c r="N247" s="138">
        <v>43846</v>
      </c>
      <c r="O247" s="54"/>
      <c r="P247" s="54"/>
      <c r="Q247" s="198"/>
      <c r="R247" s="37" t="s">
        <v>850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148</v>
      </c>
      <c r="B248" s="161">
        <v>43752</v>
      </c>
      <c r="C248" s="161"/>
      <c r="D248" s="162" t="s">
        <v>762</v>
      </c>
      <c r="E248" s="163" t="s">
        <v>545</v>
      </c>
      <c r="F248" s="163">
        <v>930</v>
      </c>
      <c r="G248" s="163"/>
      <c r="H248" s="163">
        <v>1165</v>
      </c>
      <c r="I248" s="165">
        <v>1200</v>
      </c>
      <c r="J248" s="135" t="s">
        <v>763</v>
      </c>
      <c r="K248" s="136">
        <f t="shared" si="93"/>
        <v>235</v>
      </c>
      <c r="L248" s="137">
        <f t="shared" si="94"/>
        <v>0.25268817204301075</v>
      </c>
      <c r="M248" s="132" t="s">
        <v>547</v>
      </c>
      <c r="N248" s="138">
        <v>43847</v>
      </c>
      <c r="O248" s="54"/>
      <c r="P248" s="54"/>
      <c r="Q248" s="198"/>
      <c r="R248" s="37" t="s">
        <v>848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149</v>
      </c>
      <c r="B249" s="161">
        <v>43753</v>
      </c>
      <c r="C249" s="161"/>
      <c r="D249" s="162" t="s">
        <v>764</v>
      </c>
      <c r="E249" s="163" t="s">
        <v>545</v>
      </c>
      <c r="F249" s="133">
        <v>111</v>
      </c>
      <c r="G249" s="163"/>
      <c r="H249" s="163">
        <v>141</v>
      </c>
      <c r="I249" s="165">
        <v>141</v>
      </c>
      <c r="J249" s="135" t="s">
        <v>765</v>
      </c>
      <c r="K249" s="136">
        <f t="shared" si="93"/>
        <v>30</v>
      </c>
      <c r="L249" s="137">
        <f t="shared" si="94"/>
        <v>0.27027027027027029</v>
      </c>
      <c r="M249" s="132" t="s">
        <v>547</v>
      </c>
      <c r="N249" s="138">
        <v>44328</v>
      </c>
      <c r="O249" s="54"/>
      <c r="P249" s="54"/>
      <c r="Q249" s="198"/>
      <c r="R249" s="37" t="s">
        <v>848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150</v>
      </c>
      <c r="B250" s="161">
        <v>43753</v>
      </c>
      <c r="C250" s="161"/>
      <c r="D250" s="162" t="s">
        <v>766</v>
      </c>
      <c r="E250" s="163" t="s">
        <v>545</v>
      </c>
      <c r="F250" s="133">
        <v>296</v>
      </c>
      <c r="G250" s="163"/>
      <c r="H250" s="163">
        <v>370</v>
      </c>
      <c r="I250" s="165">
        <v>370</v>
      </c>
      <c r="J250" s="135" t="s">
        <v>631</v>
      </c>
      <c r="K250" s="136">
        <f t="shared" ref="K250:K275" si="95">H250-F250</f>
        <v>74</v>
      </c>
      <c r="L250" s="137">
        <f t="shared" ref="L250:L275" si="96">K250/F250</f>
        <v>0.25</v>
      </c>
      <c r="M250" s="132" t="s">
        <v>547</v>
      </c>
      <c r="N250" s="138">
        <v>43853</v>
      </c>
      <c r="O250" s="54"/>
      <c r="P250" s="54"/>
      <c r="Q250" s="198"/>
      <c r="R250" s="37" t="s">
        <v>848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151</v>
      </c>
      <c r="B251" s="161">
        <v>43754</v>
      </c>
      <c r="C251" s="161"/>
      <c r="D251" s="162" t="s">
        <v>767</v>
      </c>
      <c r="E251" s="163" t="s">
        <v>545</v>
      </c>
      <c r="F251" s="133">
        <v>300</v>
      </c>
      <c r="G251" s="163"/>
      <c r="H251" s="163">
        <v>382.5</v>
      </c>
      <c r="I251" s="165">
        <v>344</v>
      </c>
      <c r="J251" s="135" t="s">
        <v>768</v>
      </c>
      <c r="K251" s="136">
        <f t="shared" si="95"/>
        <v>82.5</v>
      </c>
      <c r="L251" s="137">
        <f t="shared" si="96"/>
        <v>0.27500000000000002</v>
      </c>
      <c r="M251" s="132" t="s">
        <v>547</v>
      </c>
      <c r="N251" s="138">
        <v>44238</v>
      </c>
      <c r="O251" s="54"/>
      <c r="P251" s="54"/>
      <c r="Q251" s="198"/>
      <c r="R251" s="37" t="s">
        <v>848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152</v>
      </c>
      <c r="B252" s="161">
        <v>43832</v>
      </c>
      <c r="C252" s="161"/>
      <c r="D252" s="162" t="s">
        <v>769</v>
      </c>
      <c r="E252" s="163" t="s">
        <v>545</v>
      </c>
      <c r="F252" s="133">
        <v>495</v>
      </c>
      <c r="G252" s="163"/>
      <c r="H252" s="163">
        <v>595</v>
      </c>
      <c r="I252" s="165">
        <v>590</v>
      </c>
      <c r="J252" s="135" t="s">
        <v>567</v>
      </c>
      <c r="K252" s="136">
        <f t="shared" si="95"/>
        <v>100</v>
      </c>
      <c r="L252" s="137">
        <f t="shared" si="96"/>
        <v>0.20202020202020202</v>
      </c>
      <c r="M252" s="132" t="s">
        <v>547</v>
      </c>
      <c r="N252" s="138">
        <v>44589</v>
      </c>
      <c r="O252" s="54"/>
      <c r="P252" s="54"/>
      <c r="Q252" s="198"/>
      <c r="R252" s="37" t="s">
        <v>848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153</v>
      </c>
      <c r="B253" s="161">
        <v>43966</v>
      </c>
      <c r="C253" s="161"/>
      <c r="D253" s="162" t="s">
        <v>74</v>
      </c>
      <c r="E253" s="163" t="s">
        <v>545</v>
      </c>
      <c r="F253" s="133">
        <v>67.5</v>
      </c>
      <c r="G253" s="163"/>
      <c r="H253" s="163">
        <v>86</v>
      </c>
      <c r="I253" s="165">
        <v>86</v>
      </c>
      <c r="J253" s="135" t="s">
        <v>770</v>
      </c>
      <c r="K253" s="136">
        <f t="shared" si="95"/>
        <v>18.5</v>
      </c>
      <c r="L253" s="137">
        <f t="shared" si="96"/>
        <v>0.27407407407407408</v>
      </c>
      <c r="M253" s="132" t="s">
        <v>547</v>
      </c>
      <c r="N253" s="138">
        <v>44008</v>
      </c>
      <c r="O253" s="54"/>
      <c r="P253" s="54"/>
      <c r="Q253" s="198"/>
      <c r="R253" s="37" t="s">
        <v>848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154</v>
      </c>
      <c r="B254" s="161">
        <v>44035</v>
      </c>
      <c r="C254" s="161"/>
      <c r="D254" s="162" t="s">
        <v>459</v>
      </c>
      <c r="E254" s="163" t="s">
        <v>545</v>
      </c>
      <c r="F254" s="133">
        <v>231</v>
      </c>
      <c r="G254" s="163"/>
      <c r="H254" s="163">
        <v>281</v>
      </c>
      <c r="I254" s="165">
        <v>281</v>
      </c>
      <c r="J254" s="135" t="s">
        <v>631</v>
      </c>
      <c r="K254" s="136">
        <f t="shared" si="95"/>
        <v>50</v>
      </c>
      <c r="L254" s="137">
        <f t="shared" si="96"/>
        <v>0.21645021645021645</v>
      </c>
      <c r="M254" s="132" t="s">
        <v>547</v>
      </c>
      <c r="N254" s="138">
        <v>44358</v>
      </c>
      <c r="O254" s="54"/>
      <c r="P254" s="54"/>
      <c r="Q254" s="198"/>
      <c r="R254" s="37" t="s">
        <v>848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155</v>
      </c>
      <c r="B255" s="161">
        <v>44092</v>
      </c>
      <c r="C255" s="161"/>
      <c r="D255" s="162" t="s">
        <v>141</v>
      </c>
      <c r="E255" s="163" t="s">
        <v>545</v>
      </c>
      <c r="F255" s="163">
        <v>206</v>
      </c>
      <c r="G255" s="163"/>
      <c r="H255" s="163">
        <v>248</v>
      </c>
      <c r="I255" s="165">
        <v>248</v>
      </c>
      <c r="J255" s="135" t="s">
        <v>631</v>
      </c>
      <c r="K255" s="136">
        <f t="shared" si="95"/>
        <v>42</v>
      </c>
      <c r="L255" s="137">
        <f t="shared" si="96"/>
        <v>0.20388349514563106</v>
      </c>
      <c r="M255" s="132" t="s">
        <v>547</v>
      </c>
      <c r="N255" s="138">
        <v>44214</v>
      </c>
      <c r="O255" s="54"/>
      <c r="P255" s="54"/>
      <c r="Q255" s="198"/>
      <c r="R255" s="37" t="s">
        <v>848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156</v>
      </c>
      <c r="B256" s="161">
        <v>44140</v>
      </c>
      <c r="C256" s="161"/>
      <c r="D256" s="162" t="s">
        <v>141</v>
      </c>
      <c r="E256" s="163" t="s">
        <v>545</v>
      </c>
      <c r="F256" s="163">
        <v>182.5</v>
      </c>
      <c r="G256" s="163"/>
      <c r="H256" s="163">
        <v>248</v>
      </c>
      <c r="I256" s="165">
        <v>248</v>
      </c>
      <c r="J256" s="135" t="s">
        <v>631</v>
      </c>
      <c r="K256" s="136">
        <f t="shared" si="95"/>
        <v>65.5</v>
      </c>
      <c r="L256" s="137">
        <f t="shared" si="96"/>
        <v>0.35890410958904112</v>
      </c>
      <c r="M256" s="132" t="s">
        <v>547</v>
      </c>
      <c r="N256" s="138">
        <v>44214</v>
      </c>
      <c r="O256" s="54"/>
      <c r="P256" s="54"/>
      <c r="Q256" s="198"/>
      <c r="R256" s="37" t="s">
        <v>848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157</v>
      </c>
      <c r="B257" s="161">
        <v>44140</v>
      </c>
      <c r="C257" s="161"/>
      <c r="D257" s="162" t="s">
        <v>337</v>
      </c>
      <c r="E257" s="163" t="s">
        <v>545</v>
      </c>
      <c r="F257" s="163">
        <v>247.5</v>
      </c>
      <c r="G257" s="163"/>
      <c r="H257" s="163">
        <v>320</v>
      </c>
      <c r="I257" s="165">
        <v>320</v>
      </c>
      <c r="J257" s="135" t="s">
        <v>631</v>
      </c>
      <c r="K257" s="136">
        <f t="shared" si="95"/>
        <v>72.5</v>
      </c>
      <c r="L257" s="137">
        <f t="shared" si="96"/>
        <v>0.29292929292929293</v>
      </c>
      <c r="M257" s="132" t="s">
        <v>547</v>
      </c>
      <c r="N257" s="138">
        <v>44323</v>
      </c>
      <c r="O257" s="54"/>
      <c r="P257" s="54"/>
      <c r="Q257" s="198"/>
      <c r="R257" s="37" t="s">
        <v>848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158</v>
      </c>
      <c r="B258" s="161">
        <v>44140</v>
      </c>
      <c r="C258" s="161"/>
      <c r="D258" s="162" t="s">
        <v>199</v>
      </c>
      <c r="E258" s="163" t="s">
        <v>545</v>
      </c>
      <c r="F258" s="133">
        <v>925</v>
      </c>
      <c r="G258" s="163"/>
      <c r="H258" s="163">
        <v>1095</v>
      </c>
      <c r="I258" s="165">
        <v>1093</v>
      </c>
      <c r="J258" s="135" t="s">
        <v>771</v>
      </c>
      <c r="K258" s="136">
        <f t="shared" si="95"/>
        <v>170</v>
      </c>
      <c r="L258" s="137">
        <f t="shared" si="96"/>
        <v>0.18378378378378379</v>
      </c>
      <c r="M258" s="132" t="s">
        <v>547</v>
      </c>
      <c r="N258" s="138">
        <v>44201</v>
      </c>
      <c r="O258" s="54"/>
      <c r="P258" s="54"/>
      <c r="Q258" s="198"/>
      <c r="R258" s="37" t="s">
        <v>848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159</v>
      </c>
      <c r="B259" s="161">
        <v>44140</v>
      </c>
      <c r="C259" s="161"/>
      <c r="D259" s="162" t="s">
        <v>355</v>
      </c>
      <c r="E259" s="163" t="s">
        <v>545</v>
      </c>
      <c r="F259" s="133">
        <v>332.5</v>
      </c>
      <c r="G259" s="163"/>
      <c r="H259" s="163">
        <v>393</v>
      </c>
      <c r="I259" s="165">
        <v>406</v>
      </c>
      <c r="J259" s="135" t="s">
        <v>772</v>
      </c>
      <c r="K259" s="136">
        <f t="shared" si="95"/>
        <v>60.5</v>
      </c>
      <c r="L259" s="137">
        <f t="shared" si="96"/>
        <v>0.18195488721804512</v>
      </c>
      <c r="M259" s="132" t="s">
        <v>547</v>
      </c>
      <c r="N259" s="138">
        <v>44256</v>
      </c>
      <c r="O259" s="54"/>
      <c r="P259" s="54"/>
      <c r="Q259" s="198"/>
      <c r="R259" s="37" t="s">
        <v>848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160</v>
      </c>
      <c r="B260" s="161">
        <v>44141</v>
      </c>
      <c r="C260" s="161"/>
      <c r="D260" s="162" t="s">
        <v>459</v>
      </c>
      <c r="E260" s="163" t="s">
        <v>545</v>
      </c>
      <c r="F260" s="133">
        <v>231</v>
      </c>
      <c r="G260" s="163"/>
      <c r="H260" s="163">
        <v>281</v>
      </c>
      <c r="I260" s="165">
        <v>281</v>
      </c>
      <c r="J260" s="135" t="s">
        <v>631</v>
      </c>
      <c r="K260" s="136">
        <f t="shared" si="95"/>
        <v>50</v>
      </c>
      <c r="L260" s="137">
        <f t="shared" si="96"/>
        <v>0.21645021645021645</v>
      </c>
      <c r="M260" s="132" t="s">
        <v>547</v>
      </c>
      <c r="N260" s="138">
        <v>44358</v>
      </c>
      <c r="O260" s="54"/>
      <c r="P260" s="54"/>
      <c r="Q260" s="198"/>
      <c r="R260" s="37" t="s">
        <v>848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161</v>
      </c>
      <c r="B261" s="161">
        <v>44187</v>
      </c>
      <c r="C261" s="161"/>
      <c r="D261" s="162" t="s">
        <v>773</v>
      </c>
      <c r="E261" s="163" t="s">
        <v>545</v>
      </c>
      <c r="F261" s="133">
        <v>190</v>
      </c>
      <c r="G261" s="163"/>
      <c r="H261" s="163">
        <v>239</v>
      </c>
      <c r="I261" s="165">
        <v>239</v>
      </c>
      <c r="J261" s="135" t="s">
        <v>774</v>
      </c>
      <c r="K261" s="136">
        <f t="shared" si="95"/>
        <v>49</v>
      </c>
      <c r="L261" s="137">
        <f t="shared" si="96"/>
        <v>0.25789473684210529</v>
      </c>
      <c r="M261" s="132" t="s">
        <v>547</v>
      </c>
      <c r="N261" s="138">
        <v>44844</v>
      </c>
      <c r="O261" s="54"/>
      <c r="P261" s="54"/>
      <c r="Q261" s="198"/>
      <c r="R261" s="37" t="s">
        <v>848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162</v>
      </c>
      <c r="B262" s="161">
        <v>44258</v>
      </c>
      <c r="C262" s="161"/>
      <c r="D262" s="162" t="s">
        <v>769</v>
      </c>
      <c r="E262" s="163" t="s">
        <v>545</v>
      </c>
      <c r="F262" s="133">
        <v>495</v>
      </c>
      <c r="G262" s="163"/>
      <c r="H262" s="163">
        <v>595</v>
      </c>
      <c r="I262" s="165">
        <v>590</v>
      </c>
      <c r="J262" s="135" t="s">
        <v>567</v>
      </c>
      <c r="K262" s="136">
        <f t="shared" si="95"/>
        <v>100</v>
      </c>
      <c r="L262" s="137">
        <f t="shared" si="96"/>
        <v>0.20202020202020202</v>
      </c>
      <c r="M262" s="132" t="s">
        <v>547</v>
      </c>
      <c r="N262" s="138">
        <v>44589</v>
      </c>
      <c r="O262" s="54"/>
      <c r="P262" s="54"/>
      <c r="Q262" s="198"/>
      <c r="R262" s="37" t="s">
        <v>848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163</v>
      </c>
      <c r="B263" s="161">
        <v>44274</v>
      </c>
      <c r="C263" s="161"/>
      <c r="D263" s="162" t="s">
        <v>355</v>
      </c>
      <c r="E263" s="163" t="s">
        <v>545</v>
      </c>
      <c r="F263" s="133">
        <v>355</v>
      </c>
      <c r="G263" s="163"/>
      <c r="H263" s="163">
        <v>422.5</v>
      </c>
      <c r="I263" s="165">
        <v>420</v>
      </c>
      <c r="J263" s="135" t="s">
        <v>775</v>
      </c>
      <c r="K263" s="136">
        <f t="shared" si="95"/>
        <v>67.5</v>
      </c>
      <c r="L263" s="137">
        <f t="shared" si="96"/>
        <v>0.19014084507042253</v>
      </c>
      <c r="M263" s="132" t="s">
        <v>547</v>
      </c>
      <c r="N263" s="138">
        <v>44361</v>
      </c>
      <c r="O263" s="54"/>
      <c r="P263" s="54"/>
      <c r="R263" s="37" t="s">
        <v>848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164</v>
      </c>
      <c r="B264" s="161">
        <v>44295</v>
      </c>
      <c r="C264" s="161"/>
      <c r="D264" s="162" t="s">
        <v>319</v>
      </c>
      <c r="E264" s="163" t="s">
        <v>545</v>
      </c>
      <c r="F264" s="133">
        <v>555</v>
      </c>
      <c r="G264" s="163"/>
      <c r="H264" s="163">
        <v>663</v>
      </c>
      <c r="I264" s="165">
        <v>663</v>
      </c>
      <c r="J264" s="135" t="s">
        <v>776</v>
      </c>
      <c r="K264" s="136">
        <f t="shared" si="95"/>
        <v>108</v>
      </c>
      <c r="L264" s="137">
        <f t="shared" si="96"/>
        <v>0.19459459459459461</v>
      </c>
      <c r="M264" s="132" t="s">
        <v>547</v>
      </c>
      <c r="N264" s="138">
        <v>44321</v>
      </c>
      <c r="O264" s="54"/>
      <c r="P264" s="54"/>
      <c r="Q264" s="198"/>
      <c r="R264" s="37" t="s">
        <v>848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165</v>
      </c>
      <c r="B265" s="161">
        <v>44308</v>
      </c>
      <c r="C265" s="161"/>
      <c r="D265" s="162" t="s">
        <v>740</v>
      </c>
      <c r="E265" s="163" t="s">
        <v>545</v>
      </c>
      <c r="F265" s="133">
        <v>126.5</v>
      </c>
      <c r="G265" s="163"/>
      <c r="H265" s="163">
        <v>155</v>
      </c>
      <c r="I265" s="165">
        <v>155</v>
      </c>
      <c r="J265" s="135" t="s">
        <v>631</v>
      </c>
      <c r="K265" s="136">
        <f t="shared" si="95"/>
        <v>28.5</v>
      </c>
      <c r="L265" s="137">
        <f t="shared" si="96"/>
        <v>0.22529644268774704</v>
      </c>
      <c r="M265" s="132" t="s">
        <v>547</v>
      </c>
      <c r="N265" s="138">
        <v>44362</v>
      </c>
      <c r="O265" s="54"/>
      <c r="P265" s="54"/>
      <c r="R265" s="37" t="s">
        <v>848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39">
        <v>166</v>
      </c>
      <c r="B266" s="170">
        <v>44368</v>
      </c>
      <c r="C266" s="170"/>
      <c r="D266" s="141" t="s">
        <v>777</v>
      </c>
      <c r="E266" s="143" t="s">
        <v>545</v>
      </c>
      <c r="F266" s="171">
        <v>287.5</v>
      </c>
      <c r="G266" s="143"/>
      <c r="H266" s="143">
        <v>245</v>
      </c>
      <c r="I266" s="144">
        <v>344</v>
      </c>
      <c r="J266" s="145" t="s">
        <v>778</v>
      </c>
      <c r="K266" s="146">
        <f t="shared" si="95"/>
        <v>-42.5</v>
      </c>
      <c r="L266" s="147">
        <f t="shared" si="96"/>
        <v>-0.14782608695652175</v>
      </c>
      <c r="M266" s="143" t="s">
        <v>557</v>
      </c>
      <c r="N266" s="140">
        <v>44508</v>
      </c>
      <c r="O266" s="54"/>
      <c r="P266" s="54"/>
      <c r="R266" s="37" t="s">
        <v>848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167</v>
      </c>
      <c r="B267" s="161">
        <v>44368</v>
      </c>
      <c r="C267" s="161"/>
      <c r="D267" s="162" t="s">
        <v>459</v>
      </c>
      <c r="E267" s="163" t="s">
        <v>545</v>
      </c>
      <c r="F267" s="133">
        <v>241</v>
      </c>
      <c r="G267" s="163"/>
      <c r="H267" s="163">
        <v>298</v>
      </c>
      <c r="I267" s="165">
        <v>320</v>
      </c>
      <c r="J267" s="135" t="s">
        <v>631</v>
      </c>
      <c r="K267" s="136">
        <f t="shared" si="95"/>
        <v>57</v>
      </c>
      <c r="L267" s="137">
        <f t="shared" si="96"/>
        <v>0.23651452282157676</v>
      </c>
      <c r="M267" s="132" t="s">
        <v>547</v>
      </c>
      <c r="N267" s="138">
        <v>44802</v>
      </c>
      <c r="O267" s="54"/>
      <c r="P267" s="54"/>
      <c r="R267" s="37" t="s">
        <v>848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168</v>
      </c>
      <c r="B268" s="161">
        <v>44406</v>
      </c>
      <c r="C268" s="161"/>
      <c r="D268" s="162" t="s">
        <v>740</v>
      </c>
      <c r="E268" s="163" t="s">
        <v>545</v>
      </c>
      <c r="F268" s="133">
        <v>162.5</v>
      </c>
      <c r="G268" s="163"/>
      <c r="H268" s="163">
        <v>200</v>
      </c>
      <c r="I268" s="165">
        <v>200</v>
      </c>
      <c r="J268" s="135" t="s">
        <v>631</v>
      </c>
      <c r="K268" s="136">
        <f t="shared" si="95"/>
        <v>37.5</v>
      </c>
      <c r="L268" s="137">
        <f t="shared" si="96"/>
        <v>0.23076923076923078</v>
      </c>
      <c r="M268" s="132" t="s">
        <v>547</v>
      </c>
      <c r="N268" s="138">
        <v>44802</v>
      </c>
      <c r="O268" s="54"/>
      <c r="P268" s="54"/>
      <c r="R268" s="37" t="s">
        <v>848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169</v>
      </c>
      <c r="B269" s="161">
        <v>44462</v>
      </c>
      <c r="C269" s="161"/>
      <c r="D269" s="162" t="s">
        <v>423</v>
      </c>
      <c r="E269" s="163" t="s">
        <v>545</v>
      </c>
      <c r="F269" s="133">
        <v>1235</v>
      </c>
      <c r="G269" s="163"/>
      <c r="H269" s="163">
        <v>1505</v>
      </c>
      <c r="I269" s="165">
        <v>1500</v>
      </c>
      <c r="J269" s="135" t="s">
        <v>631</v>
      </c>
      <c r="K269" s="136">
        <f t="shared" si="95"/>
        <v>270</v>
      </c>
      <c r="L269" s="137">
        <f t="shared" si="96"/>
        <v>0.21862348178137653</v>
      </c>
      <c r="M269" s="132" t="s">
        <v>547</v>
      </c>
      <c r="N269" s="138">
        <v>44564</v>
      </c>
      <c r="O269" s="54"/>
      <c r="P269" s="54"/>
      <c r="R269" s="37" t="s">
        <v>848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170</v>
      </c>
      <c r="B270" s="161">
        <v>44480</v>
      </c>
      <c r="C270" s="161"/>
      <c r="D270" s="162" t="s">
        <v>779</v>
      </c>
      <c r="E270" s="163" t="s">
        <v>545</v>
      </c>
      <c r="F270" s="133">
        <v>58.75</v>
      </c>
      <c r="G270" s="163"/>
      <c r="H270" s="163">
        <v>64.25</v>
      </c>
      <c r="I270" s="165"/>
      <c r="J270" s="135" t="s">
        <v>631</v>
      </c>
      <c r="K270" s="136">
        <f t="shared" si="95"/>
        <v>5.5</v>
      </c>
      <c r="L270" s="137">
        <f t="shared" si="96"/>
        <v>9.3617021276595741E-2</v>
      </c>
      <c r="M270" s="132" t="s">
        <v>547</v>
      </c>
      <c r="N270" s="138">
        <v>45322</v>
      </c>
      <c r="O270" s="54"/>
      <c r="P270" s="54"/>
      <c r="R270" s="37" t="s">
        <v>848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29">
        <v>171</v>
      </c>
      <c r="B271" s="130">
        <v>44481</v>
      </c>
      <c r="C271" s="130"/>
      <c r="D271" s="131" t="s">
        <v>273</v>
      </c>
      <c r="E271" s="132" t="s">
        <v>545</v>
      </c>
      <c r="F271" s="133">
        <v>315</v>
      </c>
      <c r="G271" s="132"/>
      <c r="H271" s="132">
        <v>335</v>
      </c>
      <c r="I271" s="134">
        <v>380</v>
      </c>
      <c r="J271" s="135" t="s">
        <v>821</v>
      </c>
      <c r="K271" s="136">
        <f t="shared" si="95"/>
        <v>20</v>
      </c>
      <c r="L271" s="137">
        <f t="shared" si="96"/>
        <v>6.3492063492063489E-2</v>
      </c>
      <c r="M271" s="132" t="s">
        <v>547</v>
      </c>
      <c r="N271" s="138">
        <v>45297</v>
      </c>
      <c r="O271" s="54"/>
      <c r="P271" s="54"/>
      <c r="R271" s="37" t="s">
        <v>848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29">
        <v>172</v>
      </c>
      <c r="B272" s="130">
        <v>44481</v>
      </c>
      <c r="C272" s="130"/>
      <c r="D272" s="131" t="s">
        <v>780</v>
      </c>
      <c r="E272" s="132" t="s">
        <v>545</v>
      </c>
      <c r="F272" s="133">
        <v>45.5</v>
      </c>
      <c r="G272" s="132"/>
      <c r="H272" s="132">
        <v>56.5</v>
      </c>
      <c r="I272" s="134">
        <v>56</v>
      </c>
      <c r="J272" s="135" t="s">
        <v>631</v>
      </c>
      <c r="K272" s="136">
        <f t="shared" si="95"/>
        <v>11</v>
      </c>
      <c r="L272" s="137">
        <f t="shared" si="96"/>
        <v>0.24175824175824176</v>
      </c>
      <c r="M272" s="132" t="s">
        <v>547</v>
      </c>
      <c r="N272" s="138">
        <v>44881</v>
      </c>
      <c r="O272" s="54"/>
      <c r="P272" s="54"/>
      <c r="R272" s="37"/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8" ht="12.75" customHeight="1">
      <c r="A273" s="129">
        <v>173</v>
      </c>
      <c r="B273" s="130">
        <v>44551</v>
      </c>
      <c r="C273" s="130"/>
      <c r="D273" s="131" t="s">
        <v>128</v>
      </c>
      <c r="E273" s="132" t="s">
        <v>545</v>
      </c>
      <c r="F273" s="133">
        <v>2300</v>
      </c>
      <c r="G273" s="132"/>
      <c r="H273" s="132">
        <f>(2820+2200)/2</f>
        <v>2510</v>
      </c>
      <c r="I273" s="134">
        <v>3000</v>
      </c>
      <c r="J273" s="135" t="s">
        <v>781</v>
      </c>
      <c r="K273" s="136">
        <f t="shared" si="95"/>
        <v>210</v>
      </c>
      <c r="L273" s="137">
        <f t="shared" si="96"/>
        <v>9.1304347826086957E-2</v>
      </c>
      <c r="M273" s="132" t="s">
        <v>547</v>
      </c>
      <c r="N273" s="138">
        <v>44649</v>
      </c>
      <c r="O273" s="54"/>
      <c r="P273" s="54"/>
      <c r="R273" s="37"/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8" ht="12.75" customHeight="1">
      <c r="A274" s="129">
        <v>174</v>
      </c>
      <c r="B274" s="130">
        <v>44606</v>
      </c>
      <c r="C274" s="130"/>
      <c r="D274" s="131" t="s">
        <v>413</v>
      </c>
      <c r="E274" s="132" t="s">
        <v>545</v>
      </c>
      <c r="F274" s="133">
        <v>635</v>
      </c>
      <c r="G274" s="132"/>
      <c r="H274" s="132">
        <v>700</v>
      </c>
      <c r="I274" s="134">
        <v>764</v>
      </c>
      <c r="J274" s="135" t="s">
        <v>806</v>
      </c>
      <c r="K274" s="136">
        <f t="shared" si="95"/>
        <v>65</v>
      </c>
      <c r="L274" s="137">
        <f t="shared" si="96"/>
        <v>0.10236220472440945</v>
      </c>
      <c r="M274" s="132" t="s">
        <v>547</v>
      </c>
      <c r="N274" s="138">
        <v>45159</v>
      </c>
      <c r="O274" s="54"/>
      <c r="P274" s="54"/>
      <c r="R274" s="37"/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8" ht="12.75" customHeight="1">
      <c r="A275" s="129">
        <v>175</v>
      </c>
      <c r="B275" s="130">
        <v>44613</v>
      </c>
      <c r="C275" s="130"/>
      <c r="D275" s="131" t="s">
        <v>423</v>
      </c>
      <c r="E275" s="132" t="s">
        <v>545</v>
      </c>
      <c r="F275" s="133">
        <v>1255</v>
      </c>
      <c r="G275" s="132"/>
      <c r="H275" s="132">
        <v>1515</v>
      </c>
      <c r="I275" s="134">
        <v>1510</v>
      </c>
      <c r="J275" s="135" t="s">
        <v>631</v>
      </c>
      <c r="K275" s="136">
        <f t="shared" si="95"/>
        <v>260</v>
      </c>
      <c r="L275" s="137">
        <f t="shared" si="96"/>
        <v>0.20717131474103587</v>
      </c>
      <c r="M275" s="132" t="s">
        <v>547</v>
      </c>
      <c r="N275" s="138">
        <v>44834</v>
      </c>
      <c r="O275" s="54"/>
      <c r="P275" s="54"/>
      <c r="R275" s="37"/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8" ht="12.75" customHeight="1">
      <c r="A276" s="259">
        <v>176</v>
      </c>
      <c r="B276" s="250">
        <v>44670</v>
      </c>
      <c r="C276" s="250"/>
      <c r="D276" s="251" t="s">
        <v>510</v>
      </c>
      <c r="E276" s="252" t="s">
        <v>545</v>
      </c>
      <c r="F276" s="253">
        <v>445</v>
      </c>
      <c r="G276" s="253"/>
      <c r="H276" s="253">
        <v>460</v>
      </c>
      <c r="I276" s="253">
        <v>553</v>
      </c>
      <c r="J276" s="254" t="s">
        <v>841</v>
      </c>
      <c r="K276" s="255">
        <f t="shared" ref="K276" si="97">H276-F276</f>
        <v>15</v>
      </c>
      <c r="L276" s="256">
        <f t="shared" ref="L276" si="98">K276/F276</f>
        <v>3.3707865168539325E-2</v>
      </c>
      <c r="M276" s="257" t="s">
        <v>564</v>
      </c>
      <c r="N276" s="258">
        <v>45397</v>
      </c>
      <c r="O276" s="54"/>
      <c r="P276" s="54"/>
      <c r="R276" s="37"/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8" ht="12.75" customHeight="1">
      <c r="A277" s="160">
        <v>177</v>
      </c>
      <c r="B277" s="161">
        <v>44746</v>
      </c>
      <c r="C277" s="161"/>
      <c r="D277" s="162" t="s">
        <v>782</v>
      </c>
      <c r="E277" s="163" t="s">
        <v>545</v>
      </c>
      <c r="F277" s="163">
        <v>207.5</v>
      </c>
      <c r="G277" s="163"/>
      <c r="H277" s="163">
        <v>254</v>
      </c>
      <c r="I277" s="165">
        <v>254</v>
      </c>
      <c r="J277" s="135" t="s">
        <v>631</v>
      </c>
      <c r="K277" s="136">
        <f t="shared" ref="K277:K287" si="99">H277-F277</f>
        <v>46.5</v>
      </c>
      <c r="L277" s="137">
        <f t="shared" ref="L277:L287" si="100">K277/F277</f>
        <v>0.22409638554216868</v>
      </c>
      <c r="M277" s="132" t="s">
        <v>547</v>
      </c>
      <c r="N277" s="138">
        <v>44792</v>
      </c>
      <c r="O277" s="54"/>
      <c r="P277" s="54"/>
      <c r="R277" s="37"/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8" ht="12.75" customHeight="1">
      <c r="A278" s="160">
        <v>178</v>
      </c>
      <c r="B278" s="161">
        <v>44775</v>
      </c>
      <c r="C278" s="161"/>
      <c r="D278" s="162" t="s">
        <v>461</v>
      </c>
      <c r="E278" s="163" t="s">
        <v>545</v>
      </c>
      <c r="F278" s="163">
        <v>31.25</v>
      </c>
      <c r="G278" s="163"/>
      <c r="H278" s="163">
        <v>38.75</v>
      </c>
      <c r="I278" s="165">
        <v>38</v>
      </c>
      <c r="J278" s="135" t="s">
        <v>631</v>
      </c>
      <c r="K278" s="136">
        <f t="shared" si="99"/>
        <v>7.5</v>
      </c>
      <c r="L278" s="137">
        <f t="shared" si="100"/>
        <v>0.24</v>
      </c>
      <c r="M278" s="132" t="s">
        <v>547</v>
      </c>
      <c r="N278" s="138">
        <v>44844</v>
      </c>
      <c r="O278" s="54"/>
      <c r="P278" s="54"/>
      <c r="R278" s="37"/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8" ht="12.75" customHeight="1">
      <c r="A279" s="160">
        <v>179</v>
      </c>
      <c r="B279" s="161">
        <v>44841</v>
      </c>
      <c r="C279" s="161"/>
      <c r="D279" s="162" t="s">
        <v>783</v>
      </c>
      <c r="E279" s="163" t="s">
        <v>545</v>
      </c>
      <c r="F279" s="133">
        <v>665</v>
      </c>
      <c r="G279" s="163"/>
      <c r="H279" s="163">
        <v>807.5</v>
      </c>
      <c r="I279" s="165">
        <v>840</v>
      </c>
      <c r="J279" s="135" t="s">
        <v>781</v>
      </c>
      <c r="K279" s="136">
        <f t="shared" si="99"/>
        <v>142.5</v>
      </c>
      <c r="L279" s="137">
        <f t="shared" si="100"/>
        <v>0.21428571428571427</v>
      </c>
      <c r="M279" s="132" t="s">
        <v>547</v>
      </c>
      <c r="N279" s="138">
        <v>45097</v>
      </c>
      <c r="O279" s="54"/>
      <c r="P279" s="54"/>
      <c r="R279" s="37"/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8" ht="12.75" customHeight="1">
      <c r="A280" s="160">
        <v>180</v>
      </c>
      <c r="B280" s="161">
        <v>44844</v>
      </c>
      <c r="C280" s="161"/>
      <c r="D280" s="162" t="s">
        <v>415</v>
      </c>
      <c r="E280" s="163" t="s">
        <v>545</v>
      </c>
      <c r="F280" s="133">
        <v>227.5</v>
      </c>
      <c r="G280" s="163"/>
      <c r="H280" s="163">
        <v>270</v>
      </c>
      <c r="I280" s="165">
        <v>291</v>
      </c>
      <c r="J280" s="135" t="s">
        <v>808</v>
      </c>
      <c r="K280" s="136">
        <f t="shared" si="99"/>
        <v>42.5</v>
      </c>
      <c r="L280" s="137">
        <f t="shared" si="100"/>
        <v>0.18681318681318682</v>
      </c>
      <c r="M280" s="132" t="s">
        <v>547</v>
      </c>
      <c r="N280" s="138">
        <v>45160</v>
      </c>
      <c r="O280" s="54"/>
      <c r="P280" s="54"/>
      <c r="R280" s="37"/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8" ht="12.75" customHeight="1">
      <c r="A281" s="160">
        <v>181</v>
      </c>
      <c r="B281" s="161">
        <v>44845</v>
      </c>
      <c r="C281" s="161"/>
      <c r="D281" s="162" t="s">
        <v>413</v>
      </c>
      <c r="E281" s="163" t="s">
        <v>545</v>
      </c>
      <c r="F281" s="133">
        <v>555</v>
      </c>
      <c r="G281" s="163"/>
      <c r="H281" s="163">
        <v>700</v>
      </c>
      <c r="I281" s="165">
        <v>765</v>
      </c>
      <c r="J281" s="135" t="s">
        <v>807</v>
      </c>
      <c r="K281" s="136">
        <f t="shared" si="99"/>
        <v>145</v>
      </c>
      <c r="L281" s="137">
        <f t="shared" si="100"/>
        <v>0.26126126126126126</v>
      </c>
      <c r="M281" s="132" t="s">
        <v>547</v>
      </c>
      <c r="N281" s="138">
        <v>45159</v>
      </c>
      <c r="O281" s="54"/>
      <c r="P281" s="54"/>
      <c r="R281" s="37"/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8" ht="12.75" customHeight="1">
      <c r="A282" s="160">
        <v>182</v>
      </c>
      <c r="B282" s="161">
        <v>44981</v>
      </c>
      <c r="C282" s="161"/>
      <c r="D282" s="162" t="s">
        <v>428</v>
      </c>
      <c r="E282" s="163" t="s">
        <v>545</v>
      </c>
      <c r="F282" s="133">
        <v>1675</v>
      </c>
      <c r="G282" s="163"/>
      <c r="H282" s="163">
        <v>2080</v>
      </c>
      <c r="I282" s="165">
        <v>2080</v>
      </c>
      <c r="J282" s="135" t="s">
        <v>631</v>
      </c>
      <c r="K282" s="136">
        <f t="shared" si="99"/>
        <v>405</v>
      </c>
      <c r="L282" s="137">
        <f t="shared" si="100"/>
        <v>0.2417910447761194</v>
      </c>
      <c r="M282" s="132" t="s">
        <v>547</v>
      </c>
      <c r="N282" s="138">
        <v>45119</v>
      </c>
      <c r="O282" s="54"/>
      <c r="P282" s="54"/>
      <c r="R282" s="37" t="s">
        <v>851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8" ht="12.75" customHeight="1">
      <c r="A283" s="160">
        <v>183</v>
      </c>
      <c r="B283" s="161">
        <v>44986</v>
      </c>
      <c r="C283" s="161"/>
      <c r="D283" s="162" t="s">
        <v>461</v>
      </c>
      <c r="E283" s="163" t="s">
        <v>545</v>
      </c>
      <c r="F283" s="133">
        <v>57.5</v>
      </c>
      <c r="G283" s="163"/>
      <c r="H283" s="163">
        <v>120</v>
      </c>
      <c r="I283" s="165">
        <v>120</v>
      </c>
      <c r="J283" s="135" t="s">
        <v>631</v>
      </c>
      <c r="K283" s="136">
        <f t="shared" si="99"/>
        <v>62.5</v>
      </c>
      <c r="L283" s="137">
        <f t="shared" si="100"/>
        <v>1.0869565217391304</v>
      </c>
      <c r="M283" s="132" t="s">
        <v>547</v>
      </c>
      <c r="N283" s="138">
        <v>45049</v>
      </c>
      <c r="O283" s="54"/>
      <c r="P283" s="54"/>
      <c r="R283" s="37" t="s">
        <v>851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8" ht="12.75" customHeight="1">
      <c r="A284" s="160">
        <v>184</v>
      </c>
      <c r="B284" s="161">
        <v>45008</v>
      </c>
      <c r="C284" s="161"/>
      <c r="D284" s="162" t="s">
        <v>475</v>
      </c>
      <c r="E284" s="163" t="s">
        <v>545</v>
      </c>
      <c r="F284" s="133">
        <v>2765</v>
      </c>
      <c r="G284" s="163"/>
      <c r="H284" s="163">
        <v>3547.5</v>
      </c>
      <c r="I284" s="165">
        <v>3523</v>
      </c>
      <c r="J284" s="135" t="s">
        <v>631</v>
      </c>
      <c r="K284" s="136">
        <f t="shared" si="99"/>
        <v>782.5</v>
      </c>
      <c r="L284" s="137">
        <f t="shared" si="100"/>
        <v>0.28300180831826399</v>
      </c>
      <c r="M284" s="132" t="s">
        <v>547</v>
      </c>
      <c r="N284" s="138">
        <v>45177</v>
      </c>
      <c r="O284" s="54"/>
      <c r="P284" s="54"/>
      <c r="R284" s="37" t="s">
        <v>851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8" ht="12.75" customHeight="1">
      <c r="A285" s="160">
        <v>185</v>
      </c>
      <c r="B285" s="161">
        <v>45027</v>
      </c>
      <c r="C285" s="161"/>
      <c r="D285" s="162" t="s">
        <v>784</v>
      </c>
      <c r="E285" s="163" t="s">
        <v>545</v>
      </c>
      <c r="F285" s="163">
        <v>460</v>
      </c>
      <c r="G285" s="163"/>
      <c r="H285" s="163">
        <v>825</v>
      </c>
      <c r="I285" s="165">
        <v>810</v>
      </c>
      <c r="J285" s="135" t="s">
        <v>631</v>
      </c>
      <c r="K285" s="136">
        <f t="shared" si="99"/>
        <v>365</v>
      </c>
      <c r="L285" s="137">
        <f t="shared" si="100"/>
        <v>0.79347826086956519</v>
      </c>
      <c r="M285" s="132" t="s">
        <v>547</v>
      </c>
      <c r="N285" s="138">
        <v>45155</v>
      </c>
      <c r="O285" s="54"/>
      <c r="P285" s="54"/>
      <c r="R285" s="37" t="s">
        <v>851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8" ht="12.75" customHeight="1">
      <c r="A286" s="160">
        <v>186</v>
      </c>
      <c r="B286" s="161">
        <v>45050</v>
      </c>
      <c r="C286" s="161"/>
      <c r="D286" s="162" t="s">
        <v>41</v>
      </c>
      <c r="E286" s="163" t="s">
        <v>545</v>
      </c>
      <c r="F286" s="163">
        <v>3630</v>
      </c>
      <c r="G286" s="163"/>
      <c r="H286" s="163">
        <v>5150</v>
      </c>
      <c r="I286" s="165">
        <v>5040</v>
      </c>
      <c r="J286" s="135" t="s">
        <v>631</v>
      </c>
      <c r="K286" s="136">
        <f t="shared" si="99"/>
        <v>1520</v>
      </c>
      <c r="L286" s="137">
        <f t="shared" si="100"/>
        <v>0.41873278236914602</v>
      </c>
      <c r="M286" s="132" t="s">
        <v>547</v>
      </c>
      <c r="N286" s="138">
        <v>45344</v>
      </c>
      <c r="O286" s="54"/>
      <c r="P286" s="54"/>
      <c r="R286" s="37" t="s">
        <v>851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8" ht="12.75" customHeight="1">
      <c r="A287" s="160">
        <v>187</v>
      </c>
      <c r="B287" s="161">
        <v>45075</v>
      </c>
      <c r="C287" s="161"/>
      <c r="D287" s="162" t="s">
        <v>785</v>
      </c>
      <c r="E287" s="163" t="s">
        <v>545</v>
      </c>
      <c r="F287" s="133">
        <v>585</v>
      </c>
      <c r="G287" s="163"/>
      <c r="H287" s="163">
        <v>732</v>
      </c>
      <c r="I287" s="165">
        <v>732</v>
      </c>
      <c r="J287" s="135" t="s">
        <v>631</v>
      </c>
      <c r="K287" s="136">
        <f t="shared" si="99"/>
        <v>147</v>
      </c>
      <c r="L287" s="137">
        <f t="shared" si="100"/>
        <v>0.25128205128205128</v>
      </c>
      <c r="M287" s="132" t="s">
        <v>547</v>
      </c>
      <c r="N287" s="138">
        <v>45152</v>
      </c>
      <c r="O287" s="54"/>
      <c r="P287" s="54"/>
      <c r="R287" s="37" t="s">
        <v>851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F287" s="37"/>
      <c r="AG287" s="54"/>
      <c r="AI287" s="37"/>
      <c r="AK287" s="37"/>
      <c r="AL287" s="54"/>
    </row>
    <row r="288" spans="1:38" ht="12.75" customHeight="1">
      <c r="A288" s="160">
        <v>188</v>
      </c>
      <c r="B288" s="161">
        <v>45078</v>
      </c>
      <c r="C288" s="161"/>
      <c r="D288" s="162" t="s">
        <v>500</v>
      </c>
      <c r="E288" s="163" t="s">
        <v>545</v>
      </c>
      <c r="F288" s="133">
        <v>3310</v>
      </c>
      <c r="G288" s="163"/>
      <c r="H288" s="163">
        <v>4300</v>
      </c>
      <c r="I288" s="165">
        <v>4300</v>
      </c>
      <c r="J288" s="135" t="s">
        <v>631</v>
      </c>
      <c r="K288" s="136">
        <f t="shared" ref="K288" si="101">H288-F288</f>
        <v>990</v>
      </c>
      <c r="L288" s="137">
        <f t="shared" ref="L288" si="102">K288/F288</f>
        <v>0.29909365558912387</v>
      </c>
      <c r="M288" s="132" t="s">
        <v>547</v>
      </c>
      <c r="N288" s="138">
        <v>45436</v>
      </c>
      <c r="O288" s="54"/>
      <c r="P288" s="54"/>
      <c r="R288" s="37" t="s">
        <v>851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  <c r="AF288" s="37"/>
      <c r="AG288" s="54"/>
      <c r="AI288" s="37"/>
      <c r="AK288" s="37"/>
      <c r="AL288" s="54"/>
    </row>
    <row r="289" spans="1:38" ht="12.75" customHeight="1">
      <c r="A289" s="160">
        <v>189</v>
      </c>
      <c r="B289" s="161">
        <v>45103</v>
      </c>
      <c r="C289" s="161"/>
      <c r="D289" s="162" t="s">
        <v>803</v>
      </c>
      <c r="E289" s="163" t="s">
        <v>545</v>
      </c>
      <c r="F289" s="133">
        <v>282.5</v>
      </c>
      <c r="G289" s="163"/>
      <c r="H289" s="163">
        <v>383</v>
      </c>
      <c r="I289" s="165">
        <v>383</v>
      </c>
      <c r="J289" s="135" t="s">
        <v>631</v>
      </c>
      <c r="K289" s="136">
        <f>H289-F289</f>
        <v>100.5</v>
      </c>
      <c r="L289" s="137">
        <f>K289/F289</f>
        <v>0.35575221238938054</v>
      </c>
      <c r="M289" s="132" t="s">
        <v>547</v>
      </c>
      <c r="N289" s="138">
        <v>45265</v>
      </c>
      <c r="O289" s="54"/>
      <c r="P289" s="54"/>
      <c r="R289" s="37" t="s">
        <v>851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F289" s="37"/>
      <c r="AG289" s="54"/>
      <c r="AI289" s="37"/>
      <c r="AK289" s="37"/>
      <c r="AL289" s="54"/>
    </row>
    <row r="290" spans="1:38" ht="12.75" customHeight="1">
      <c r="A290" s="160">
        <v>190</v>
      </c>
      <c r="B290" s="161">
        <v>45120</v>
      </c>
      <c r="C290" s="161"/>
      <c r="D290" s="162" t="s">
        <v>499</v>
      </c>
      <c r="E290" s="163" t="s">
        <v>545</v>
      </c>
      <c r="F290" s="133">
        <v>2312.5</v>
      </c>
      <c r="G290" s="163"/>
      <c r="H290" s="163">
        <v>2935</v>
      </c>
      <c r="I290" s="165">
        <v>2935</v>
      </c>
      <c r="J290" s="135" t="s">
        <v>631</v>
      </c>
      <c r="K290" s="136">
        <f>H290-F290</f>
        <v>622.5</v>
      </c>
      <c r="L290" s="137">
        <f>K290/F290</f>
        <v>0.26918918918918922</v>
      </c>
      <c r="M290" s="132" t="s">
        <v>547</v>
      </c>
      <c r="N290" s="138">
        <v>45177</v>
      </c>
      <c r="O290" s="54"/>
      <c r="P290" s="54"/>
      <c r="R290" s="37" t="s">
        <v>851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F290" s="37"/>
      <c r="AG290" s="54"/>
      <c r="AI290" s="37"/>
      <c r="AK290" s="37"/>
      <c r="AL290" s="54"/>
    </row>
    <row r="291" spans="1:38" ht="12.75" customHeight="1">
      <c r="A291" s="160">
        <v>191</v>
      </c>
      <c r="B291" s="161">
        <v>45125</v>
      </c>
      <c r="C291" s="161"/>
      <c r="D291" s="162" t="s">
        <v>199</v>
      </c>
      <c r="E291" s="163" t="s">
        <v>545</v>
      </c>
      <c r="F291" s="133">
        <v>3980</v>
      </c>
      <c r="G291" s="163"/>
      <c r="H291" s="163">
        <v>4895</v>
      </c>
      <c r="I291" s="165">
        <v>4895</v>
      </c>
      <c r="J291" s="135" t="s">
        <v>631</v>
      </c>
      <c r="K291" s="136">
        <f>H291-F291</f>
        <v>915</v>
      </c>
      <c r="L291" s="137">
        <f>K291/F291</f>
        <v>0.22989949748743718</v>
      </c>
      <c r="M291" s="132" t="s">
        <v>547</v>
      </c>
      <c r="N291" s="138">
        <v>45155</v>
      </c>
      <c r="O291" s="54"/>
      <c r="P291" s="54"/>
      <c r="R291" s="37" t="s">
        <v>851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  <c r="AG291" s="54"/>
      <c r="AI291" s="37"/>
      <c r="AL291" s="54"/>
    </row>
    <row r="292" spans="1:38" ht="12.75" customHeight="1">
      <c r="A292" s="160">
        <v>192</v>
      </c>
      <c r="B292" s="161">
        <v>45145</v>
      </c>
      <c r="C292" s="161"/>
      <c r="D292" s="162" t="s">
        <v>805</v>
      </c>
      <c r="E292" s="163" t="s">
        <v>545</v>
      </c>
      <c r="F292" s="133">
        <v>565</v>
      </c>
      <c r="G292" s="163"/>
      <c r="H292" s="163">
        <v>725</v>
      </c>
      <c r="I292" s="165">
        <v>725</v>
      </c>
      <c r="J292" s="135" t="s">
        <v>631</v>
      </c>
      <c r="K292" s="136">
        <f>H292-F292</f>
        <v>160</v>
      </c>
      <c r="L292" s="137">
        <f>K292/F292</f>
        <v>0.2831858407079646</v>
      </c>
      <c r="M292" s="132" t="s">
        <v>547</v>
      </c>
      <c r="N292" s="138">
        <v>45169</v>
      </c>
      <c r="O292" s="54"/>
      <c r="P292" s="54"/>
      <c r="R292" s="37" t="s">
        <v>851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  <c r="AG292" s="54"/>
      <c r="AI292" s="37"/>
      <c r="AL292" s="54"/>
    </row>
    <row r="293" spans="1:38" ht="12.75" customHeight="1">
      <c r="A293" s="232">
        <v>193</v>
      </c>
      <c r="B293" s="233">
        <v>45167</v>
      </c>
      <c r="C293" s="233"/>
      <c r="D293" s="234" t="s">
        <v>809</v>
      </c>
      <c r="E293" s="235" t="s">
        <v>545</v>
      </c>
      <c r="F293" s="133">
        <v>700</v>
      </c>
      <c r="G293" s="235"/>
      <c r="H293" s="235">
        <v>950</v>
      </c>
      <c r="I293" s="236">
        <v>950</v>
      </c>
      <c r="J293" s="237" t="s">
        <v>631</v>
      </c>
      <c r="K293" s="136">
        <f>H293-F293</f>
        <v>250</v>
      </c>
      <c r="L293" s="137">
        <f>K293/F293</f>
        <v>0.35714285714285715</v>
      </c>
      <c r="M293" s="132" t="s">
        <v>547</v>
      </c>
      <c r="N293" s="138">
        <v>45261</v>
      </c>
      <c r="O293" s="54"/>
      <c r="P293" s="54"/>
      <c r="R293" s="37" t="s">
        <v>851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  <c r="AG293" s="54"/>
      <c r="AI293" s="37"/>
      <c r="AL293" s="54"/>
    </row>
    <row r="294" spans="1:38" ht="12.75" customHeight="1">
      <c r="A294" s="178">
        <v>194</v>
      </c>
      <c r="B294" s="179">
        <v>45184</v>
      </c>
      <c r="C294" s="53"/>
      <c r="D294" s="53" t="s">
        <v>502</v>
      </c>
      <c r="E294" s="180" t="s">
        <v>545</v>
      </c>
      <c r="F294" s="51" t="s">
        <v>810</v>
      </c>
      <c r="G294" s="51"/>
      <c r="H294" s="51"/>
      <c r="I294" s="51">
        <v>480</v>
      </c>
      <c r="J294" s="51" t="s">
        <v>546</v>
      </c>
      <c r="K294" s="51"/>
      <c r="L294" s="51"/>
      <c r="M294" s="51"/>
      <c r="N294" s="51"/>
      <c r="O294" s="54"/>
      <c r="P294" s="54"/>
      <c r="R294" s="37" t="s">
        <v>851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  <c r="AG294" s="54"/>
      <c r="AI294" s="37"/>
      <c r="AL294" s="54"/>
    </row>
    <row r="295" spans="1:38" ht="12.75" customHeight="1">
      <c r="A295" s="232">
        <v>195</v>
      </c>
      <c r="B295" s="233">
        <v>45203</v>
      </c>
      <c r="C295" s="233"/>
      <c r="D295" s="234" t="s">
        <v>172</v>
      </c>
      <c r="E295" s="235" t="s">
        <v>545</v>
      </c>
      <c r="F295" s="133">
        <v>992.5</v>
      </c>
      <c r="G295" s="235"/>
      <c r="H295" s="235">
        <v>1198</v>
      </c>
      <c r="I295" s="236">
        <v>1198</v>
      </c>
      <c r="J295" s="237" t="s">
        <v>631</v>
      </c>
      <c r="K295" s="136">
        <f>H295-F295</f>
        <v>205.5</v>
      </c>
      <c r="L295" s="137">
        <f>K295/F295</f>
        <v>0.2070528967254408</v>
      </c>
      <c r="M295" s="132" t="s">
        <v>547</v>
      </c>
      <c r="N295" s="138">
        <v>45392</v>
      </c>
      <c r="O295" s="54"/>
      <c r="P295" s="54"/>
      <c r="R295" s="37" t="s">
        <v>852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  <c r="AG295" s="54"/>
      <c r="AI295" s="37"/>
      <c r="AL295" s="54"/>
    </row>
    <row r="296" spans="1:38" ht="12.75" customHeight="1">
      <c r="A296" s="232">
        <v>196</v>
      </c>
      <c r="B296" s="233">
        <v>45216</v>
      </c>
      <c r="C296" s="233"/>
      <c r="D296" s="234" t="s">
        <v>104</v>
      </c>
      <c r="E296" s="235" t="s">
        <v>545</v>
      </c>
      <c r="F296" s="133">
        <v>5425</v>
      </c>
      <c r="G296" s="235"/>
      <c r="H296" s="235">
        <v>6880</v>
      </c>
      <c r="I296" s="236">
        <v>6870</v>
      </c>
      <c r="J296" s="237" t="s">
        <v>631</v>
      </c>
      <c r="K296" s="136">
        <f>H296-F296</f>
        <v>1455</v>
      </c>
      <c r="L296" s="137">
        <f>K296/F296</f>
        <v>0.26820276497695855</v>
      </c>
      <c r="M296" s="132" t="s">
        <v>547</v>
      </c>
      <c r="N296" s="138">
        <v>45342</v>
      </c>
      <c r="O296" s="54"/>
      <c r="P296" s="54"/>
      <c r="R296" s="37" t="s">
        <v>852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  <c r="AG296" s="54"/>
      <c r="AI296" s="37"/>
      <c r="AL296" s="54"/>
    </row>
    <row r="297" spans="1:38" ht="12.75" customHeight="1">
      <c r="A297" s="232">
        <v>197</v>
      </c>
      <c r="B297" s="233">
        <v>45216</v>
      </c>
      <c r="C297" s="233"/>
      <c r="D297" s="234" t="s">
        <v>811</v>
      </c>
      <c r="E297" s="235" t="s">
        <v>545</v>
      </c>
      <c r="F297" s="133">
        <v>1090</v>
      </c>
      <c r="G297" s="235"/>
      <c r="H297" s="235">
        <v>1415</v>
      </c>
      <c r="I297" s="236">
        <v>1415</v>
      </c>
      <c r="J297" s="237" t="s">
        <v>631</v>
      </c>
      <c r="K297" s="136">
        <f>H297-F297</f>
        <v>325</v>
      </c>
      <c r="L297" s="137">
        <f>K297/F297</f>
        <v>0.29816513761467889</v>
      </c>
      <c r="M297" s="132" t="s">
        <v>547</v>
      </c>
      <c r="N297" s="138">
        <v>45282</v>
      </c>
      <c r="O297" s="54"/>
      <c r="P297" s="54"/>
      <c r="R297" s="37" t="s">
        <v>851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  <c r="AG297" s="54"/>
      <c r="AI297" s="37"/>
      <c r="AL297" s="54"/>
    </row>
    <row r="298" spans="1:38" ht="12.75" customHeight="1">
      <c r="A298" s="232">
        <v>198</v>
      </c>
      <c r="B298" s="233">
        <v>45236</v>
      </c>
      <c r="C298" s="233"/>
      <c r="D298" s="234" t="s">
        <v>814</v>
      </c>
      <c r="E298" s="235" t="s">
        <v>545</v>
      </c>
      <c r="F298" s="133">
        <v>1270</v>
      </c>
      <c r="G298" s="235"/>
      <c r="H298" s="235">
        <v>1613</v>
      </c>
      <c r="I298" s="236">
        <v>1613</v>
      </c>
      <c r="J298" s="237" t="s">
        <v>631</v>
      </c>
      <c r="K298" s="136">
        <f>H298-F298</f>
        <v>343</v>
      </c>
      <c r="L298" s="137">
        <f>K298/F298</f>
        <v>0.27007874015748029</v>
      </c>
      <c r="M298" s="132" t="s">
        <v>547</v>
      </c>
      <c r="N298" s="138">
        <v>45246</v>
      </c>
      <c r="O298" s="54"/>
      <c r="P298" s="54"/>
      <c r="R298" s="37" t="s">
        <v>852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  <c r="AG298" s="54"/>
      <c r="AI298" s="37"/>
      <c r="AL298" s="54"/>
    </row>
    <row r="299" spans="1:38" ht="12.75" customHeight="1">
      <c r="A299" s="232">
        <v>199</v>
      </c>
      <c r="B299" s="233">
        <v>45251</v>
      </c>
      <c r="C299" s="233"/>
      <c r="D299" s="234" t="s">
        <v>815</v>
      </c>
      <c r="E299" s="235" t="s">
        <v>545</v>
      </c>
      <c r="F299" s="133">
        <v>807.5</v>
      </c>
      <c r="G299" s="235"/>
      <c r="H299" s="235">
        <v>1490</v>
      </c>
      <c r="I299" s="236">
        <v>1490</v>
      </c>
      <c r="J299" s="237" t="s">
        <v>631</v>
      </c>
      <c r="K299" s="136">
        <f>H299-F299</f>
        <v>682.5</v>
      </c>
      <c r="L299" s="137">
        <f>K299/F299</f>
        <v>0.84520123839009287</v>
      </c>
      <c r="M299" s="132" t="s">
        <v>547</v>
      </c>
      <c r="N299" s="138">
        <v>45479</v>
      </c>
      <c r="O299" s="54"/>
      <c r="P299" s="54"/>
      <c r="R299" s="37" t="s">
        <v>851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  <c r="AG299" s="54"/>
      <c r="AI299" s="37"/>
      <c r="AL299" s="54"/>
    </row>
    <row r="300" spans="1:38" ht="12.75" customHeight="1">
      <c r="A300" s="178">
        <v>200</v>
      </c>
      <c r="B300" s="179">
        <v>45254</v>
      </c>
      <c r="C300" s="53"/>
      <c r="D300" s="53" t="s">
        <v>814</v>
      </c>
      <c r="E300" s="180" t="s">
        <v>545</v>
      </c>
      <c r="F300" s="51" t="s">
        <v>816</v>
      </c>
      <c r="G300" s="51"/>
      <c r="H300" s="51"/>
      <c r="I300" s="51">
        <v>1806</v>
      </c>
      <c r="J300" s="51" t="s">
        <v>546</v>
      </c>
      <c r="K300" s="51"/>
      <c r="L300" s="51"/>
      <c r="M300" s="51"/>
      <c r="N300" s="51"/>
      <c r="O300" s="54"/>
      <c r="P300" s="54"/>
      <c r="R300" s="37" t="s">
        <v>852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  <c r="AG300" s="54"/>
      <c r="AI300" s="37"/>
      <c r="AL300" s="54"/>
    </row>
    <row r="301" spans="1:38" ht="12.75" customHeight="1">
      <c r="A301" s="232">
        <v>201</v>
      </c>
      <c r="B301" s="233">
        <v>45265</v>
      </c>
      <c r="C301" s="233"/>
      <c r="D301" s="234" t="s">
        <v>503</v>
      </c>
      <c r="E301" s="235" t="s">
        <v>545</v>
      </c>
      <c r="F301" s="133">
        <v>435</v>
      </c>
      <c r="G301" s="235"/>
      <c r="H301" s="235">
        <v>558</v>
      </c>
      <c r="I301" s="236">
        <v>558</v>
      </c>
      <c r="J301" s="237" t="s">
        <v>631</v>
      </c>
      <c r="K301" s="136">
        <f>H301-F301</f>
        <v>123</v>
      </c>
      <c r="L301" s="137">
        <f>K301/F301</f>
        <v>0.28275862068965518</v>
      </c>
      <c r="M301" s="132" t="s">
        <v>547</v>
      </c>
      <c r="N301" s="138">
        <v>45378</v>
      </c>
      <c r="O301" s="54"/>
      <c r="P301" s="54"/>
      <c r="R301" s="37" t="s">
        <v>851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  <c r="AG301" s="54"/>
      <c r="AI301" s="37"/>
      <c r="AL301" s="54"/>
    </row>
    <row r="302" spans="1:38" ht="12.75" customHeight="1">
      <c r="A302" s="232">
        <v>202</v>
      </c>
      <c r="B302" s="233">
        <v>45272</v>
      </c>
      <c r="C302" s="233"/>
      <c r="D302" s="234" t="s">
        <v>818</v>
      </c>
      <c r="E302" s="235" t="s">
        <v>545</v>
      </c>
      <c r="F302" s="133">
        <v>4225</v>
      </c>
      <c r="G302" s="235"/>
      <c r="H302" s="235">
        <v>5512</v>
      </c>
      <c r="I302" s="236">
        <v>5512</v>
      </c>
      <c r="J302" s="237" t="s">
        <v>631</v>
      </c>
      <c r="K302" s="136">
        <f>H302-F302</f>
        <v>1287</v>
      </c>
      <c r="L302" s="137">
        <f>K302/F302</f>
        <v>0.30461538461538462</v>
      </c>
      <c r="M302" s="132" t="s">
        <v>547</v>
      </c>
      <c r="N302" s="138">
        <v>45329</v>
      </c>
      <c r="O302" s="54"/>
      <c r="P302" s="54"/>
      <c r="R302" s="37" t="s">
        <v>852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  <c r="AG302" s="54"/>
      <c r="AI302" s="37"/>
      <c r="AL302" s="54"/>
    </row>
    <row r="303" spans="1:38" ht="12.75" customHeight="1">
      <c r="A303" s="178">
        <v>203</v>
      </c>
      <c r="B303" s="179">
        <v>45292</v>
      </c>
      <c r="C303" s="53"/>
      <c r="D303" s="53" t="s">
        <v>309</v>
      </c>
      <c r="E303" s="180" t="s">
        <v>545</v>
      </c>
      <c r="F303" s="51" t="s">
        <v>819</v>
      </c>
      <c r="G303" s="51"/>
      <c r="H303" s="51"/>
      <c r="I303" s="51">
        <v>4909</v>
      </c>
      <c r="J303" s="51" t="s">
        <v>546</v>
      </c>
      <c r="K303" s="51"/>
      <c r="L303" s="51"/>
      <c r="M303" s="51"/>
      <c r="N303" s="51"/>
      <c r="O303" s="54"/>
      <c r="P303" s="54"/>
      <c r="R303" s="37" t="s">
        <v>852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  <c r="AG303" s="54"/>
      <c r="AI303" s="37"/>
      <c r="AL303" s="54"/>
    </row>
    <row r="304" spans="1:38" ht="12.75" customHeight="1">
      <c r="A304" s="178">
        <v>204</v>
      </c>
      <c r="B304" s="179">
        <v>45294</v>
      </c>
      <c r="C304" s="53"/>
      <c r="D304" s="53" t="s">
        <v>501</v>
      </c>
      <c r="E304" s="180" t="s">
        <v>545</v>
      </c>
      <c r="F304" s="51" t="s">
        <v>820</v>
      </c>
      <c r="G304" s="51"/>
      <c r="H304" s="51"/>
      <c r="I304" s="51">
        <v>1080</v>
      </c>
      <c r="J304" s="51" t="s">
        <v>546</v>
      </c>
      <c r="K304" s="51"/>
      <c r="L304" s="51"/>
      <c r="M304" s="51"/>
      <c r="N304" s="51"/>
      <c r="O304" s="54"/>
      <c r="P304" s="54"/>
      <c r="R304" s="37" t="s">
        <v>851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  <c r="AG304" s="54"/>
      <c r="AI304" s="37"/>
      <c r="AL304" s="54"/>
    </row>
    <row r="305" spans="1:38" ht="12.75" customHeight="1">
      <c r="A305" s="178">
        <v>205</v>
      </c>
      <c r="B305" s="179">
        <v>45315</v>
      </c>
      <c r="C305" s="53"/>
      <c r="D305" s="53" t="s">
        <v>310</v>
      </c>
      <c r="E305" s="180" t="s">
        <v>545</v>
      </c>
      <c r="F305" s="51" t="s">
        <v>822</v>
      </c>
      <c r="G305" s="51"/>
      <c r="H305" s="51"/>
      <c r="I305" s="51">
        <v>2077</v>
      </c>
      <c r="J305" s="51" t="s">
        <v>546</v>
      </c>
      <c r="K305" s="51"/>
      <c r="L305" s="51"/>
      <c r="M305" s="51"/>
      <c r="N305" s="51"/>
      <c r="O305" s="54"/>
      <c r="P305" s="54"/>
      <c r="R305" s="37" t="s">
        <v>852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G305" s="54"/>
      <c r="AI305" s="37"/>
      <c r="AL305" s="54"/>
    </row>
    <row r="306" spans="1:38" ht="12.75" customHeight="1">
      <c r="A306" s="178">
        <v>206</v>
      </c>
      <c r="B306" s="179">
        <v>45320</v>
      </c>
      <c r="C306" s="53"/>
      <c r="D306" s="53" t="s">
        <v>823</v>
      </c>
      <c r="E306" s="180" t="s">
        <v>545</v>
      </c>
      <c r="F306" s="51" t="s">
        <v>824</v>
      </c>
      <c r="G306" s="51"/>
      <c r="H306" s="51"/>
      <c r="I306" s="51">
        <v>2906</v>
      </c>
      <c r="J306" s="51" t="s">
        <v>546</v>
      </c>
      <c r="K306" s="51"/>
      <c r="L306" s="51"/>
      <c r="M306" s="51"/>
      <c r="N306" s="51"/>
      <c r="O306" s="54"/>
      <c r="P306" s="54"/>
      <c r="R306" s="37" t="s">
        <v>851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G306" s="54"/>
      <c r="AI306" s="37"/>
      <c r="AL306" s="54"/>
    </row>
    <row r="307" spans="1:38" ht="12.75" customHeight="1">
      <c r="A307" s="232">
        <v>207</v>
      </c>
      <c r="B307" s="233">
        <v>45331</v>
      </c>
      <c r="C307" s="233"/>
      <c r="D307" s="234" t="s">
        <v>499</v>
      </c>
      <c r="E307" s="235" t="s">
        <v>545</v>
      </c>
      <c r="F307" s="133">
        <v>3270</v>
      </c>
      <c r="G307" s="235"/>
      <c r="H307" s="235">
        <v>4096</v>
      </c>
      <c r="I307" s="236">
        <v>4096</v>
      </c>
      <c r="J307" s="237" t="s">
        <v>631</v>
      </c>
      <c r="K307" s="136">
        <f>H307-F307</f>
        <v>826</v>
      </c>
      <c r="L307" s="137">
        <f>K307/F307</f>
        <v>0.25259938837920487</v>
      </c>
      <c r="M307" s="132" t="s">
        <v>547</v>
      </c>
      <c r="N307" s="138">
        <v>45377</v>
      </c>
      <c r="O307" s="54"/>
      <c r="P307" s="54"/>
      <c r="R307" s="37" t="s">
        <v>851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G307" s="54"/>
      <c r="AI307" s="37"/>
      <c r="AL307" s="54"/>
    </row>
    <row r="308" spans="1:38" ht="12.75" customHeight="1">
      <c r="A308" s="178">
        <v>208</v>
      </c>
      <c r="B308" s="179">
        <v>45345</v>
      </c>
      <c r="C308" s="53"/>
      <c r="D308" s="53" t="s">
        <v>59</v>
      </c>
      <c r="E308" s="180" t="s">
        <v>545</v>
      </c>
      <c r="F308" s="51" t="s">
        <v>839</v>
      </c>
      <c r="G308" s="51"/>
      <c r="H308" s="51"/>
      <c r="I308" s="51">
        <v>2627</v>
      </c>
      <c r="J308" s="51" t="s">
        <v>546</v>
      </c>
      <c r="K308" s="51"/>
      <c r="L308" s="51"/>
      <c r="M308" s="51"/>
      <c r="N308" s="53"/>
      <c r="O308" s="54"/>
      <c r="P308" s="54"/>
      <c r="R308" s="37" t="s">
        <v>852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G308" s="54"/>
      <c r="AI308" s="37"/>
      <c r="AL308" s="54"/>
    </row>
    <row r="309" spans="1:38" ht="12.75" customHeight="1">
      <c r="A309" s="232">
        <v>209</v>
      </c>
      <c r="B309" s="233">
        <v>45356</v>
      </c>
      <c r="C309" s="233"/>
      <c r="D309" s="234" t="s">
        <v>809</v>
      </c>
      <c r="E309" s="235" t="s">
        <v>545</v>
      </c>
      <c r="F309" s="133">
        <v>925</v>
      </c>
      <c r="G309" s="235"/>
      <c r="H309" s="235">
        <v>1170</v>
      </c>
      <c r="I309" s="236">
        <v>1170</v>
      </c>
      <c r="J309" s="237" t="s">
        <v>631</v>
      </c>
      <c r="K309" s="136">
        <f>H309-F309</f>
        <v>245</v>
      </c>
      <c r="L309" s="137">
        <f>K309/F309</f>
        <v>0.26486486486486488</v>
      </c>
      <c r="M309" s="132" t="s">
        <v>547</v>
      </c>
      <c r="N309" s="138">
        <v>45435</v>
      </c>
      <c r="O309" s="54"/>
      <c r="P309" s="54"/>
      <c r="R309" s="37" t="s">
        <v>853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232">
        <v>210</v>
      </c>
      <c r="B310" s="233">
        <v>45372</v>
      </c>
      <c r="C310" s="233"/>
      <c r="D310" s="234" t="s">
        <v>475</v>
      </c>
      <c r="E310" s="235" t="s">
        <v>545</v>
      </c>
      <c r="F310" s="133">
        <v>2910</v>
      </c>
      <c r="G310" s="235"/>
      <c r="H310" s="235">
        <v>3696</v>
      </c>
      <c r="I310" s="236">
        <v>3696</v>
      </c>
      <c r="J310" s="237" t="s">
        <v>631</v>
      </c>
      <c r="K310" s="136">
        <f>H310-F310</f>
        <v>786</v>
      </c>
      <c r="L310" s="137">
        <f>K310/F310</f>
        <v>0.27010309278350514</v>
      </c>
      <c r="M310" s="132" t="s">
        <v>547</v>
      </c>
      <c r="N310" s="138">
        <v>45412</v>
      </c>
      <c r="O310" s="54"/>
      <c r="P310" s="54"/>
      <c r="R310" s="37" t="s">
        <v>853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232">
        <v>211</v>
      </c>
      <c r="B311" s="233">
        <v>45387</v>
      </c>
      <c r="C311" s="233"/>
      <c r="D311" s="234" t="s">
        <v>505</v>
      </c>
      <c r="E311" s="235" t="s">
        <v>545</v>
      </c>
      <c r="F311" s="133">
        <v>735</v>
      </c>
      <c r="G311" s="235"/>
      <c r="H311" s="235">
        <v>938</v>
      </c>
      <c r="I311" s="236">
        <v>938</v>
      </c>
      <c r="J311" s="237" t="s">
        <v>631</v>
      </c>
      <c r="K311" s="136">
        <f>H311-F311</f>
        <v>203</v>
      </c>
      <c r="L311" s="137">
        <f>K311/F311</f>
        <v>0.27619047619047621</v>
      </c>
      <c r="M311" s="132" t="s">
        <v>547</v>
      </c>
      <c r="N311" s="138">
        <v>45449</v>
      </c>
      <c r="O311" s="54"/>
      <c r="P311" s="54"/>
      <c r="R311" s="43" t="s">
        <v>852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178">
        <v>212</v>
      </c>
      <c r="B312" s="179">
        <v>45407</v>
      </c>
      <c r="C312" s="53"/>
      <c r="D312" s="53" t="s">
        <v>811</v>
      </c>
      <c r="E312" s="180" t="s">
        <v>545</v>
      </c>
      <c r="F312" s="51" t="s">
        <v>842</v>
      </c>
      <c r="G312" s="51"/>
      <c r="H312" s="51"/>
      <c r="I312" s="51">
        <v>1675</v>
      </c>
      <c r="J312" s="51" t="s">
        <v>546</v>
      </c>
      <c r="K312" s="51"/>
      <c r="L312" s="51"/>
      <c r="M312" s="51"/>
      <c r="N312" s="53"/>
      <c r="O312" s="54"/>
      <c r="P312" s="54"/>
      <c r="R312" s="43" t="s">
        <v>852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232">
        <v>213</v>
      </c>
      <c r="B313" s="233">
        <v>45426</v>
      </c>
      <c r="C313" s="233"/>
      <c r="D313" s="234" t="s">
        <v>788</v>
      </c>
      <c r="E313" s="235" t="s">
        <v>545</v>
      </c>
      <c r="F313" s="133">
        <v>485</v>
      </c>
      <c r="G313" s="235"/>
      <c r="H313" s="235">
        <v>617</v>
      </c>
      <c r="I313" s="236">
        <v>617</v>
      </c>
      <c r="J313" s="237" t="s">
        <v>631</v>
      </c>
      <c r="K313" s="136">
        <f>H313-F313</f>
        <v>132</v>
      </c>
      <c r="L313" s="137">
        <f>K313/F313</f>
        <v>0.27216494845360822</v>
      </c>
      <c r="M313" s="132" t="s">
        <v>547</v>
      </c>
      <c r="N313" s="138">
        <v>45481</v>
      </c>
      <c r="O313" s="54"/>
      <c r="P313" s="54"/>
      <c r="R313" s="43" t="s">
        <v>852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232">
        <v>214</v>
      </c>
      <c r="B314" s="233">
        <v>45448</v>
      </c>
      <c r="C314" s="233"/>
      <c r="D314" s="234" t="s">
        <v>735</v>
      </c>
      <c r="E314" s="235" t="s">
        <v>545</v>
      </c>
      <c r="F314" s="133">
        <v>385</v>
      </c>
      <c r="G314" s="235"/>
      <c r="H314" s="235">
        <v>505</v>
      </c>
      <c r="I314" s="236">
        <v>505</v>
      </c>
      <c r="J314" s="237" t="s">
        <v>631</v>
      </c>
      <c r="K314" s="136">
        <f>H314-F314</f>
        <v>120</v>
      </c>
      <c r="L314" s="137">
        <f>K314/F314</f>
        <v>0.31168831168831168</v>
      </c>
      <c r="M314" s="132" t="s">
        <v>547</v>
      </c>
      <c r="N314" s="138">
        <v>45469</v>
      </c>
      <c r="O314" s="54"/>
      <c r="P314" s="54"/>
      <c r="R314" s="43" t="s">
        <v>852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178">
        <v>215</v>
      </c>
      <c r="B315" s="179">
        <v>45464</v>
      </c>
      <c r="C315" s="53"/>
      <c r="D315" s="53" t="s">
        <v>901</v>
      </c>
      <c r="E315" s="180" t="s">
        <v>545</v>
      </c>
      <c r="F315" s="51" t="s">
        <v>902</v>
      </c>
      <c r="G315" s="51"/>
      <c r="H315" s="51"/>
      <c r="I315" s="51">
        <v>4120</v>
      </c>
      <c r="J315" s="51" t="s">
        <v>546</v>
      </c>
      <c r="K315" s="51"/>
      <c r="L315" s="51"/>
      <c r="M315" s="51"/>
      <c r="N315" s="53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178">
        <v>216</v>
      </c>
      <c r="B316" s="179">
        <v>45475</v>
      </c>
      <c r="C316" s="53"/>
      <c r="D316" s="53" t="s">
        <v>936</v>
      </c>
      <c r="E316" s="180" t="s">
        <v>545</v>
      </c>
      <c r="F316" s="51" t="s">
        <v>937</v>
      </c>
      <c r="G316" s="51"/>
      <c r="H316" s="51"/>
      <c r="I316" s="51">
        <v>426</v>
      </c>
      <c r="J316" s="51" t="s">
        <v>546</v>
      </c>
      <c r="K316" s="51"/>
      <c r="L316" s="51"/>
      <c r="M316" s="51"/>
      <c r="N316" s="53"/>
      <c r="O316" s="54"/>
      <c r="P316" s="54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78"/>
      <c r="B317" s="179"/>
      <c r="C317" s="53"/>
      <c r="D317" s="53"/>
      <c r="E317" s="180"/>
      <c r="F317" s="51"/>
      <c r="G317" s="51"/>
      <c r="H317" s="51"/>
      <c r="I317" s="51"/>
      <c r="J317" s="51"/>
      <c r="K317" s="51"/>
      <c r="L317" s="51"/>
      <c r="M317" s="51"/>
      <c r="N317" s="53"/>
      <c r="O317" s="54"/>
      <c r="P317" s="54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5" customHeight="1">
      <c r="A318" s="178"/>
      <c r="B318" s="179"/>
      <c r="C318" s="53"/>
      <c r="D318" s="53"/>
      <c r="E318" s="180"/>
      <c r="F318" s="51"/>
      <c r="G318" s="51"/>
      <c r="H318" s="51"/>
      <c r="I318" s="51"/>
      <c r="J318" s="51"/>
      <c r="K318" s="51"/>
      <c r="L318" s="51"/>
      <c r="M318" s="51"/>
      <c r="N318" s="53"/>
      <c r="O318" s="54"/>
      <c r="P318" s="54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8" ht="12.75" customHeight="1">
      <c r="B319" s="181" t="s">
        <v>786</v>
      </c>
      <c r="F319" s="54"/>
      <c r="G319" s="54"/>
      <c r="H319" s="54"/>
      <c r="I319" s="54"/>
      <c r="J319" s="37"/>
      <c r="K319" s="54"/>
      <c r="L319" s="54"/>
      <c r="M319" s="54"/>
      <c r="O319" s="54"/>
      <c r="P319" s="54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182"/>
      <c r="F320" s="54"/>
      <c r="G320" s="54"/>
      <c r="H320" s="54"/>
      <c r="I320" s="54"/>
      <c r="J320" s="37"/>
      <c r="K320" s="54"/>
      <c r="L320" s="54"/>
      <c r="M320" s="54"/>
      <c r="O320" s="54"/>
      <c r="P320" s="54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0" ht="12.75" customHeight="1">
      <c r="A321" s="182"/>
      <c r="F321" s="54"/>
      <c r="G321" s="54"/>
      <c r="H321" s="54"/>
      <c r="I321" s="54"/>
      <c r="J321" s="37"/>
      <c r="K321" s="54"/>
      <c r="L321" s="54"/>
      <c r="M321" s="54"/>
      <c r="O321" s="54"/>
      <c r="P321" s="54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1:30" ht="12.75" customHeight="1">
      <c r="A322" s="51"/>
      <c r="F322" s="54"/>
      <c r="G322" s="54"/>
      <c r="H322" s="54"/>
      <c r="I322" s="54"/>
      <c r="J322" s="37"/>
      <c r="K322" s="54"/>
      <c r="L322" s="54"/>
      <c r="M322" s="54"/>
      <c r="O322" s="54"/>
      <c r="P322" s="54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1:30" ht="12.75" customHeight="1">
      <c r="F323" s="54"/>
      <c r="G323" s="54"/>
      <c r="H323" s="54"/>
      <c r="I323" s="54"/>
      <c r="J323" s="37"/>
      <c r="K323" s="54"/>
      <c r="L323" s="54"/>
      <c r="M323" s="54"/>
      <c r="O323" s="54"/>
      <c r="P323" s="54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1:30" ht="12.75" customHeight="1">
      <c r="F324" s="54"/>
      <c r="G324" s="54"/>
      <c r="H324" s="54"/>
      <c r="I324" s="54"/>
      <c r="J324" s="37"/>
      <c r="K324" s="54"/>
      <c r="L324" s="54"/>
      <c r="M324" s="54"/>
      <c r="O324" s="54"/>
      <c r="P324" s="54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1:30" ht="12.75" customHeight="1">
      <c r="F325" s="54"/>
      <c r="G325" s="54"/>
      <c r="H325" s="54"/>
      <c r="I325" s="54"/>
      <c r="J325" s="37"/>
      <c r="K325" s="54"/>
      <c r="L325" s="54"/>
      <c r="M325" s="54"/>
      <c r="O325" s="54"/>
      <c r="P325" s="54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1:30" ht="12.75" customHeight="1">
      <c r="F326" s="54"/>
      <c r="G326" s="54"/>
      <c r="H326" s="54"/>
      <c r="I326" s="54"/>
      <c r="J326" s="37"/>
      <c r="K326" s="54"/>
      <c r="L326" s="54"/>
      <c r="M326" s="54"/>
      <c r="O326" s="54"/>
      <c r="P326" s="54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1:30" ht="12.75" customHeight="1">
      <c r="F327" s="54"/>
      <c r="G327" s="54"/>
      <c r="H327" s="54"/>
      <c r="I327" s="54"/>
      <c r="J327" s="37"/>
      <c r="K327" s="54"/>
      <c r="L327" s="54"/>
      <c r="M327" s="54"/>
      <c r="O327" s="54"/>
      <c r="P327" s="54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1:30" ht="12.75" customHeight="1">
      <c r="F328" s="54"/>
      <c r="G328" s="54"/>
      <c r="H328" s="54"/>
      <c r="I328" s="54"/>
      <c r="J328" s="37"/>
      <c r="K328" s="54"/>
      <c r="L328" s="54"/>
      <c r="M328" s="54"/>
      <c r="O328" s="54"/>
      <c r="P328" s="54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1:30" ht="12.75" customHeight="1">
      <c r="F329" s="54"/>
      <c r="G329" s="54"/>
      <c r="H329" s="54"/>
      <c r="I329" s="54"/>
      <c r="J329" s="37"/>
      <c r="K329" s="54"/>
      <c r="L329" s="54"/>
      <c r="M329" s="54"/>
      <c r="O329" s="54"/>
      <c r="P329" s="54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1:30" ht="12.75" customHeight="1">
      <c r="F330" s="54"/>
      <c r="G330" s="54"/>
      <c r="H330" s="54"/>
      <c r="I330" s="54"/>
      <c r="J330" s="37"/>
      <c r="K330" s="54"/>
      <c r="L330" s="54"/>
      <c r="M330" s="54"/>
      <c r="O330" s="54"/>
      <c r="P330" s="54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1:30" ht="12.75" customHeight="1">
      <c r="F331" s="54"/>
      <c r="G331" s="54"/>
      <c r="H331" s="54"/>
      <c r="I331" s="54"/>
      <c r="J331" s="37"/>
      <c r="K331" s="54"/>
      <c r="L331" s="54"/>
      <c r="M331" s="54"/>
      <c r="O331" s="54"/>
      <c r="P331" s="54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1:30" ht="12.75" customHeight="1">
      <c r="F332" s="54"/>
      <c r="G332" s="54"/>
      <c r="H332" s="54"/>
      <c r="I332" s="54"/>
      <c r="J332" s="37"/>
      <c r="K332" s="54"/>
      <c r="L332" s="54"/>
      <c r="M332" s="54"/>
      <c r="O332" s="54"/>
      <c r="P332" s="54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1:30" ht="12.75" customHeight="1">
      <c r="F333" s="54"/>
      <c r="G333" s="54"/>
      <c r="H333" s="54"/>
      <c r="I333" s="54"/>
      <c r="J333" s="37"/>
      <c r="K333" s="54"/>
      <c r="L333" s="54"/>
      <c r="M333" s="54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1:30" ht="12.75" customHeight="1">
      <c r="F334" s="54"/>
      <c r="G334" s="54"/>
      <c r="H334" s="54"/>
      <c r="I334" s="54"/>
      <c r="J334" s="37"/>
      <c r="K334" s="54"/>
      <c r="L334" s="54"/>
      <c r="M334" s="54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0" ht="12.75" customHeight="1"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</row>
    <row r="336" spans="1:30" ht="12.75" customHeight="1"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</row>
    <row r="337" spans="6:30" ht="12.75" customHeight="1"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6:30" ht="12.75" customHeight="1"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6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6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6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6:30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6:30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6:30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6:30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6:30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6:30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6:30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6:30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6:30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6:30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6:30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5" customHeight="1">
      <c r="F495" s="54"/>
      <c r="G495" s="54"/>
      <c r="H495" s="54"/>
      <c r="I495" s="54"/>
      <c r="J495" s="37"/>
      <c r="K495" s="54"/>
      <c r="L495" s="54"/>
      <c r="M495" s="54"/>
      <c r="O495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2 K72 K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2024-07-15T02:34:32Z</dcterms:modified>
</cp:coreProperties>
</file>