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05" yWindow="-105" windowWidth="20640" windowHeight="1176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F&amp;O)'!$R$1:$R$283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1" i="7"/>
  <c r="L69"/>
  <c r="L57"/>
  <c r="L56"/>
  <c r="K57"/>
  <c r="L28"/>
  <c r="K28"/>
  <c r="M28" s="1"/>
  <c r="L73"/>
  <c r="M57" l="1"/>
  <c r="M69"/>
  <c r="M83"/>
  <c r="K56"/>
  <c r="L55"/>
  <c r="K55"/>
  <c r="L54"/>
  <c r="K54"/>
  <c r="L53"/>
  <c r="K53"/>
  <c r="L51"/>
  <c r="M51" s="1"/>
  <c r="L50"/>
  <c r="L49"/>
  <c r="L48"/>
  <c r="L47"/>
  <c r="L46"/>
  <c r="L45"/>
  <c r="L11"/>
  <c r="L12"/>
  <c r="L13"/>
  <c r="L14"/>
  <c r="L15"/>
  <c r="L16"/>
  <c r="L17"/>
  <c r="L18"/>
  <c r="L19"/>
  <c r="L20"/>
  <c r="L24"/>
  <c r="L25"/>
  <c r="L29"/>
  <c r="L30"/>
  <c r="L10"/>
  <c r="K50"/>
  <c r="K49"/>
  <c r="K85"/>
  <c r="M85" s="1"/>
  <c r="K30"/>
  <c r="K29"/>
  <c r="K82"/>
  <c r="M82" s="1"/>
  <c r="K47"/>
  <c r="K25"/>
  <c r="K24"/>
  <c r="K19"/>
  <c r="M19" s="1"/>
  <c r="K46"/>
  <c r="K20"/>
  <c r="K17"/>
  <c r="K18"/>
  <c r="K15"/>
  <c r="K16"/>
  <c r="K11"/>
  <c r="K48"/>
  <c r="K14"/>
  <c r="K10"/>
  <c r="M20" l="1"/>
  <c r="M30"/>
  <c r="M14"/>
  <c r="M16"/>
  <c r="M56"/>
  <c r="M25"/>
  <c r="M11"/>
  <c r="M15"/>
  <c r="M29"/>
  <c r="M24"/>
  <c r="M54"/>
  <c r="M18"/>
  <c r="M17"/>
  <c r="M47"/>
  <c r="M10"/>
  <c r="M55"/>
  <c r="M50"/>
  <c r="M53"/>
  <c r="M48"/>
  <c r="M49"/>
  <c r="M46"/>
  <c r="K45"/>
  <c r="M45" s="1"/>
  <c r="K13" l="1"/>
  <c r="M13" s="1"/>
  <c r="K12"/>
  <c r="M12" s="1"/>
  <c r="K251"/>
  <c r="L251" s="1"/>
  <c r="M7" l="1"/>
  <c r="F239" l="1"/>
  <c r="K240"/>
  <c r="L240" s="1"/>
  <c r="K231"/>
  <c r="L231" s="1"/>
  <c r="K234"/>
  <c r="L234" s="1"/>
  <c r="K242" l="1"/>
  <c r="L242" s="1"/>
  <c r="F233"/>
  <c r="F232"/>
  <c r="F230"/>
  <c r="K230" s="1"/>
  <c r="L230" s="1"/>
  <c r="F210"/>
  <c r="F162"/>
  <c r="K241" l="1"/>
  <c r="L241" s="1"/>
  <c r="K239"/>
  <c r="L239" s="1"/>
  <c r="K245"/>
  <c r="L245" s="1"/>
  <c r="K246"/>
  <c r="L246" s="1"/>
  <c r="K238"/>
  <c r="L238" s="1"/>
  <c r="K248"/>
  <c r="L248" s="1"/>
  <c r="K244"/>
  <c r="L244" s="1"/>
  <c r="K237" l="1"/>
  <c r="L237" s="1"/>
  <c r="K226"/>
  <c r="L226" s="1"/>
  <c r="K228"/>
  <c r="L228" s="1"/>
  <c r="K225"/>
  <c r="L225" s="1"/>
  <c r="K227"/>
  <c r="L227" s="1"/>
  <c r="K156"/>
  <c r="L156" s="1"/>
  <c r="K209"/>
  <c r="L209" s="1"/>
  <c r="K223"/>
  <c r="L223" s="1"/>
  <c r="K224"/>
  <c r="L224" s="1"/>
  <c r="K222"/>
  <c r="L222" s="1"/>
  <c r="K221"/>
  <c r="L221" s="1"/>
  <c r="K220"/>
  <c r="L220" s="1"/>
  <c r="K219"/>
  <c r="L219" s="1"/>
  <c r="K218"/>
  <c r="L218" s="1"/>
  <c r="K217"/>
  <c r="L217" s="1"/>
  <c r="K216"/>
  <c r="L216" s="1"/>
  <c r="K214"/>
  <c r="L214" s="1"/>
  <c r="K212"/>
  <c r="L212" s="1"/>
  <c r="K211"/>
  <c r="L211" s="1"/>
  <c r="K210"/>
  <c r="L210" s="1"/>
  <c r="K206"/>
  <c r="L206" s="1"/>
  <c r="K205"/>
  <c r="L205" s="1"/>
  <c r="K204"/>
  <c r="L204" s="1"/>
  <c r="K201"/>
  <c r="L201" s="1"/>
  <c r="K200"/>
  <c r="L200" s="1"/>
  <c r="K199"/>
  <c r="L199" s="1"/>
  <c r="K198"/>
  <c r="L198" s="1"/>
  <c r="K197"/>
  <c r="L197" s="1"/>
  <c r="K196"/>
  <c r="L196" s="1"/>
  <c r="K194"/>
  <c r="L194" s="1"/>
  <c r="K193"/>
  <c r="L193" s="1"/>
  <c r="K192"/>
  <c r="L192" s="1"/>
  <c r="K191"/>
  <c r="L191" s="1"/>
  <c r="K190"/>
  <c r="L190" s="1"/>
  <c r="K189"/>
  <c r="L189" s="1"/>
  <c r="K188"/>
  <c r="L188" s="1"/>
  <c r="K187"/>
  <c r="L187" s="1"/>
  <c r="K186"/>
  <c r="L186" s="1"/>
  <c r="K184"/>
  <c r="L184" s="1"/>
  <c r="K182"/>
  <c r="L182" s="1"/>
  <c r="K180"/>
  <c r="L180" s="1"/>
  <c r="K178"/>
  <c r="L178" s="1"/>
  <c r="K177"/>
  <c r="L177" s="1"/>
  <c r="K176"/>
  <c r="L176" s="1"/>
  <c r="K174"/>
  <c r="L174" s="1"/>
  <c r="K173"/>
  <c r="L173" s="1"/>
  <c r="K172"/>
  <c r="L172" s="1"/>
  <c r="K171"/>
  <c r="K170"/>
  <c r="L170" s="1"/>
  <c r="K169"/>
  <c r="L169" s="1"/>
  <c r="K167"/>
  <c r="L167" s="1"/>
  <c r="K166"/>
  <c r="L166" s="1"/>
  <c r="K165"/>
  <c r="L165" s="1"/>
  <c r="K164"/>
  <c r="L164" s="1"/>
  <c r="K163"/>
  <c r="L163" s="1"/>
  <c r="K162"/>
  <c r="L162" s="1"/>
  <c r="H161"/>
  <c r="K161" s="1"/>
  <c r="L161" s="1"/>
  <c r="K158"/>
  <c r="L158" s="1"/>
  <c r="K157"/>
  <c r="L157" s="1"/>
  <c r="K155"/>
  <c r="L155" s="1"/>
  <c r="K154"/>
  <c r="L154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K144"/>
  <c r="L144" s="1"/>
  <c r="K143"/>
  <c r="L143" s="1"/>
  <c r="K142"/>
  <c r="L142" s="1"/>
  <c r="K141"/>
  <c r="L141" s="1"/>
  <c r="K140"/>
  <c r="L140" s="1"/>
  <c r="K139"/>
  <c r="L139" s="1"/>
  <c r="K138"/>
  <c r="L138" s="1"/>
  <c r="K137"/>
  <c r="L137" s="1"/>
  <c r="K136"/>
  <c r="L136" s="1"/>
  <c r="K135"/>
  <c r="L135" s="1"/>
  <c r="K134"/>
  <c r="L134" s="1"/>
  <c r="K133"/>
  <c r="L133" s="1"/>
  <c r="K132"/>
  <c r="L132" s="1"/>
  <c r="K131"/>
  <c r="L131" s="1"/>
  <c r="K130"/>
  <c r="L130" s="1"/>
  <c r="K129"/>
  <c r="L129" s="1"/>
  <c r="K128"/>
  <c r="L128" s="1"/>
  <c r="H127"/>
  <c r="K127" s="1"/>
  <c r="L127" s="1"/>
  <c r="F126"/>
  <c r="K126" s="1"/>
  <c r="L126" s="1"/>
  <c r="K125"/>
  <c r="L125" s="1"/>
  <c r="K124"/>
  <c r="L124" s="1"/>
  <c r="K123"/>
  <c r="L123" s="1"/>
  <c r="K122"/>
  <c r="L122" s="1"/>
  <c r="K121"/>
  <c r="L121" s="1"/>
  <c r="K120"/>
  <c r="L120" s="1"/>
  <c r="K119"/>
  <c r="L119" s="1"/>
  <c r="K118"/>
  <c r="L118" s="1"/>
  <c r="K117"/>
  <c r="L117" s="1"/>
  <c r="K116"/>
  <c r="L116" s="1"/>
  <c r="K115"/>
  <c r="L115" s="1"/>
  <c r="K114"/>
  <c r="L114" s="1"/>
  <c r="K113"/>
  <c r="L113" s="1"/>
  <c r="K112"/>
  <c r="L112" s="1"/>
  <c r="K111"/>
  <c r="L111" s="1"/>
  <c r="K110"/>
  <c r="L110" s="1"/>
  <c r="K109"/>
  <c r="L109" s="1"/>
  <c r="K108"/>
  <c r="L108" s="1"/>
  <c r="K107"/>
  <c r="L107" s="1"/>
  <c r="K106"/>
  <c r="L106" s="1"/>
  <c r="K105"/>
  <c r="L105" s="1"/>
  <c r="K104"/>
  <c r="L104" s="1"/>
  <c r="K103"/>
  <c r="L103" s="1"/>
  <c r="K102"/>
  <c r="L102" s="1"/>
  <c r="K101"/>
  <c r="L101" s="1"/>
  <c r="K100"/>
  <c r="L100" s="1"/>
  <c r="K99"/>
  <c r="L99" s="1"/>
  <c r="D7" i="6"/>
  <c r="K6" i="4"/>
  <c r="K6" i="3"/>
  <c r="L6" i="2"/>
</calcChain>
</file>

<file path=xl/sharedStrings.xml><?xml version="1.0" encoding="utf-8"?>
<sst xmlns="http://schemas.openxmlformats.org/spreadsheetml/2006/main" count="7556" uniqueCount="3811">
  <si>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</si>
  <si>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</si>
  <si>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</si>
  <si>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</si>
  <si>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</si>
  <si>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</si>
  <si>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</si>
  <si>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</si>
  <si>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</si>
  <si>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</si>
  <si>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</si>
  <si>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</si>
  <si>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</si>
  <si>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</si>
  <si>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</si>
  <si>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</si>
  <si>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</si>
  <si>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</si>
  <si>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</si>
  <si>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</si>
  <si>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</si>
  <si>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</si>
  <si>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</si>
  <si>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</si>
  <si>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</si>
  <si>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</si>
  <si>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</si>
  <si>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</si>
  <si>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</si>
  <si>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</si>
  <si>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</si>
  <si>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</si>
  <si>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</si>
  <si>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</si>
  <si>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</si>
  <si>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</si>
  <si>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</si>
  <si>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</si>
  <si>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</si>
  <si>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</si>
  <si>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</si>
  <si>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</si>
  <si>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</si>
  <si>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</si>
  <si>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</si>
  <si>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</si>
  <si>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</si>
  <si>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</si>
  <si>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</si>
  <si>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</si>
  <si>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</si>
  <si>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</si>
  <si>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</si>
  <si>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</si>
  <si>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</si>
  <si>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</si>
  <si>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</si>
  <si>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</si>
  <si>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</si>
  <si>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</si>
  <si>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</si>
  <si>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</si>
  <si>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</si>
  <si>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</si>
  <si>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</si>
  <si>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</si>
  <si>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</si>
  <si>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</si>
  <si>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</si>
  <si>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</si>
  <si>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</si>
  <si>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</si>
  <si>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</si>
  <si>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</si>
  <si>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</si>
  <si>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</si>
  <si>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</si>
  <si>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</si>
  <si>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</si>
  <si>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</si>
  <si>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</si>
  <si>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</si>
  <si>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</si>
  <si>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</si>
  <si>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</si>
  <si>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</si>
  <si>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</si>
  <si>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</si>
  <si>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</si>
  <si>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</si>
  <si>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</si>
  <si>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</si>
  <si>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</si>
  <si>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</si>
  <si>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</si>
  <si>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</si>
  <si>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</si>
  <si>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</si>
  <si>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</si>
  <si>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</si>
  <si>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</si>
  <si>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</si>
  <si>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</si>
  <si>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</si>
  <si>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</si>
  <si>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</si>
  <si>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</si>
  <si>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</si>
  <si>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</si>
  <si>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</si>
  <si>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</si>
  <si>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</si>
  <si>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</si>
  <si>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</si>
  <si>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</si>
  <si>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</si>
  <si>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</si>
  <si>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</si>
  <si>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</si>
  <si>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</si>
  <si>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</si>
  <si>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</si>
  <si>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</si>
  <si>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</si>
  <si>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</si>
  <si>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</si>
  <si>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</si>
  <si>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</si>
  <si>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</si>
  <si>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</si>
  <si>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</si>
  <si>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</si>
  <si>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</si>
  <si>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</si>
  <si>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</si>
  <si>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</si>
  <si>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</si>
  <si>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</si>
  <si>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</si>
  <si>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</si>
  <si>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</si>
  <si>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</si>
  <si>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</si>
  <si>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</si>
  <si>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</si>
  <si>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</si>
  <si>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</si>
  <si>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</si>
  <si>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</si>
  <si>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</si>
  <si>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</si>
  <si>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</si>
  <si>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</si>
  <si>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</si>
  <si>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</si>
  <si>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</si>
  <si>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</si>
  <si>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</si>
  <si>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</si>
  <si>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</si>
  <si>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</si>
  <si>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</si>
  <si>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</si>
  <si>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</si>
  <si>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</si>
  <si>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</si>
  <si>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</si>
  <si>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</si>
  <si>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</si>
  <si>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</si>
  <si>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</si>
  <si>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</si>
  <si>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</si>
  <si>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</si>
  <si>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</si>
  <si>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</si>
  <si>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</si>
  <si>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</si>
  <si>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</si>
  <si>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</si>
  <si>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</si>
  <si>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</si>
  <si>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</si>
  <si>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</si>
  <si>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</si>
  <si>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</si>
  <si>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</si>
  <si>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</si>
  <si>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</si>
  <si>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</si>
  <si>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</si>
  <si>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</si>
  <si>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</si>
  <si>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</si>
  <si>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</si>
  <si>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</si>
  <si>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</si>
  <si>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</si>
  <si>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</si>
  <si>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</si>
  <si>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</si>
  <si>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</si>
  <si>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</si>
  <si>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</si>
  <si>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</si>
  <si>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</si>
  <si>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</si>
  <si>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</si>
  <si>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</si>
  <si>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</si>
  <si>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</si>
  <si>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</si>
  <si>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</si>
  <si>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</si>
  <si>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</si>
  <si>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</si>
  <si>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</si>
  <si>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</si>
  <si>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</si>
  <si>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</si>
  <si>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</si>
  <si>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</si>
  <si>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</si>
  <si>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</si>
  <si>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</si>
  <si>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</si>
  <si>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</si>
  <si>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</si>
  <si>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</si>
  <si>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</si>
  <si>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</si>
  <si>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</si>
  <si>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</si>
  <si>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</si>
  <si>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</si>
  <si>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</si>
  <si>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</si>
  <si>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</si>
  <si>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</si>
  <si>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</si>
  <si>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</si>
  <si>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</si>
  <si>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</si>
  <si>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</si>
  <si>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</si>
  <si>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</si>
  <si>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</si>
  <si>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</si>
  <si>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</si>
  <si>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</si>
  <si>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</si>
  <si>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</si>
  <si>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</si>
  <si>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</si>
  <si>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</si>
  <si>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</si>
  <si>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</si>
  <si>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</si>
  <si>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</si>
  <si>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</si>
  <si>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</si>
  <si>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</si>
  <si>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</si>
  <si>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</si>
  <si>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</si>
  <si>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</si>
  <si>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</si>
  <si>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</si>
  <si>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</si>
  <si>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</si>
  <si>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</si>
  <si>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</si>
  <si>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</si>
  <si>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</si>
  <si>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</si>
  <si>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</si>
  <si>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</si>
  <si>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</si>
  <si>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</si>
  <si>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</si>
  <si>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</si>
  <si>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</si>
  <si>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</si>
  <si>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</si>
  <si>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</si>
  <si>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</si>
  <si>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</si>
  <si>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</si>
  <si>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</si>
  <si>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</si>
  <si>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</si>
  <si>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</si>
  <si>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</si>
  <si>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</si>
  <si>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</si>
  <si>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</si>
  <si>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</si>
  <si>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</si>
  <si>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</si>
  <si>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</si>
  <si>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</si>
  <si>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</si>
  <si>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</si>
  <si>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</si>
  <si>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</si>
  <si>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</si>
  <si>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</si>
  <si>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</si>
  <si>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</si>
  <si>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</si>
  <si>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</si>
  <si>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</si>
  <si>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</si>
  <si>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</si>
  <si>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</si>
  <si>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</si>
  <si>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</si>
  <si>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</si>
  <si>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</si>
  <si>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</si>
  <si>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</si>
  <si>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</si>
  <si>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</si>
  <si>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</si>
  <si>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</si>
  <si>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</si>
  <si>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</si>
  <si>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</si>
  <si>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</si>
  <si>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</si>
  <si>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</si>
  <si>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</si>
  <si>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</si>
  <si>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</si>
  <si>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</si>
  <si>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</si>
  <si>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</si>
  <si>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</si>
  <si>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</si>
  <si>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</si>
  <si>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</si>
  <si>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</si>
  <si>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</si>
  <si>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</si>
  <si>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</si>
  <si>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</si>
  <si>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</si>
  <si>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</si>
  <si>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</si>
  <si>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</si>
  <si>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</si>
  <si>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</si>
  <si>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</si>
  <si>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</si>
  <si>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</si>
  <si>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</si>
  <si>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</si>
  <si>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</si>
  <si>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</si>
  <si>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</si>
  <si>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</si>
  <si>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</si>
  <si>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</si>
  <si>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</si>
  <si>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</si>
  <si>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</si>
  <si>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</si>
  <si>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</si>
  <si>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</si>
  <si>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</si>
  <si>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</si>
  <si>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</si>
  <si>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</si>
  <si>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</si>
  <si>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</si>
  <si>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</si>
  <si>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</si>
  <si>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</si>
  <si>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</si>
  <si>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</si>
  <si>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</si>
  <si>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</si>
  <si>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</si>
  <si>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</si>
  <si>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</si>
  <si>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</si>
  <si>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</si>
  <si>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</si>
  <si>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</si>
  <si>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</si>
  <si>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</si>
  <si>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</si>
  <si>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</si>
  <si>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</si>
  <si>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</si>
  <si>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</si>
  <si>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</si>
  <si>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</si>
  <si>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</si>
  <si>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</si>
  <si>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</si>
  <si>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</si>
  <si>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</si>
  <si>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</si>
  <si>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</si>
  <si>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</si>
  <si>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</si>
  <si>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</si>
  <si>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</si>
  <si>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</si>
  <si>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</si>
  <si>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</si>
  <si>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</si>
  <si>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</si>
  <si>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</si>
  <si>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</si>
  <si>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</si>
  <si>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</si>
  <si>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</si>
  <si>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</si>
  <si>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</si>
  <si>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</si>
  <si>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</si>
  <si>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</si>
  <si>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</si>
  <si>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</si>
  <si>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</si>
  <si>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</si>
  <si>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</si>
  <si>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</si>
  <si>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</si>
  <si>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</si>
  <si>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</si>
  <si>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</si>
  <si>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</si>
  <si>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</si>
  <si>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</si>
  <si>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</si>
  <si>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</si>
  <si>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</si>
  <si>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</si>
  <si>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</si>
  <si>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</si>
  <si>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</si>
  <si>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</si>
  <si>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</si>
  <si>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</si>
  <si>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</si>
  <si>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</si>
  <si>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</si>
  <si>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</si>
  <si>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</si>
  <si>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</si>
  <si>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</si>
  <si>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</si>
  <si>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</si>
  <si>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</si>
  <si>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</si>
  <si>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</si>
  <si>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</si>
  <si>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</si>
  <si>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</si>
  <si>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</si>
  <si>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</si>
  <si>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</si>
  <si>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</si>
  <si>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</si>
  <si>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</si>
  <si>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</si>
  <si>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</si>
  <si>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</si>
  <si>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</si>
  <si>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</si>
  <si>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</si>
  <si>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</si>
  <si>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</si>
  <si>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</si>
  <si>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</si>
  <si>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</si>
  <si>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</si>
  <si>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</si>
  <si>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</si>
  <si>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</si>
  <si>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</si>
  <si>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</si>
  <si>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</si>
  <si>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</si>
  <si>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</si>
  <si>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</si>
  <si>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</si>
  <si>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</si>
  <si>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</si>
  <si>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</si>
  <si>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</si>
  <si>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</si>
  <si>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</si>
  <si>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</si>
  <si>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</si>
  <si>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</si>
  <si>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</si>
  <si>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</si>
  <si>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</si>
  <si>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</si>
  <si>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</si>
  <si>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</si>
  <si>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</si>
  <si>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</si>
  <si>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</si>
  <si>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</si>
  <si>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</si>
  <si>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</si>
  <si>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</si>
  <si>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</si>
  <si>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</si>
  <si>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</si>
  <si>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</si>
  <si>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</si>
  <si>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</si>
  <si>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</si>
  <si>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</si>
  <si>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</si>
  <si>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</si>
  <si>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</si>
  <si>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</si>
  <si>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</si>
  <si>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</si>
  <si>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</si>
  <si>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</si>
  <si>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</si>
  <si>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</si>
  <si>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</si>
  <si>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</si>
  <si>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</si>
  <si>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</si>
  <si>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</si>
  <si>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</si>
  <si>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</si>
  <si>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</si>
  <si>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</si>
  <si>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</si>
  <si>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</si>
  <si>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</si>
  <si>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</si>
  <si>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</si>
  <si>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</si>
  <si>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</si>
  <si>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</si>
  <si>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</si>
  <si>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</si>
  <si>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</si>
  <si>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</si>
  <si>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</si>
  <si>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</si>
  <si>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</si>
  <si>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</si>
  <si>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</si>
  <si>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</si>
  <si>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</si>
  <si>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</si>
  <si>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</si>
  <si>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</si>
  <si>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</si>
  <si>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</si>
  <si>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</si>
  <si>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</si>
  <si>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</si>
  <si>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</si>
  <si>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</si>
  <si>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</si>
  <si>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</si>
  <si>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</si>
  <si>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</si>
  <si>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</si>
  <si>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</si>
  <si>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</si>
  <si>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</si>
  <si>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</si>
  <si>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</si>
  <si>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</si>
  <si>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</si>
  <si>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</si>
  <si>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</si>
  <si>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</si>
  <si>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</si>
  <si>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</si>
  <si>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</si>
  <si>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</si>
  <si>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</si>
  <si>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</si>
  <si>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</si>
  <si>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</si>
  <si>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</si>
  <si>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</si>
  <si>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</si>
  <si>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</si>
  <si>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</si>
  <si>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</si>
  <si>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</si>
  <si>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</si>
  <si>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</si>
  <si>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</si>
  <si>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</si>
  <si>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</si>
  <si>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</si>
  <si>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</si>
  <si>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</si>
  <si>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</si>
  <si>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</si>
  <si>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</si>
  <si>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</si>
  <si>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</si>
  <si>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</si>
  <si>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</si>
  <si>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</si>
  <si>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</si>
  <si>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</si>
  <si>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</si>
  <si>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</si>
  <si>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</si>
  <si>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</si>
  <si>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</si>
  <si>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</si>
  <si>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</si>
  <si>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</si>
  <si>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</si>
  <si>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</si>
  <si>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</si>
  <si>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</si>
  <si>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</si>
  <si>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</si>
  <si>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</si>
  <si>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</si>
  <si>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</si>
  <si>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</si>
  <si>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</si>
  <si>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</si>
  <si>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</si>
  <si>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</si>
  <si>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</si>
  <si>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</si>
  <si>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</si>
  <si>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</si>
  <si>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</si>
  <si>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</si>
  <si>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</si>
  <si>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</si>
  <si>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</si>
  <si>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</si>
  <si>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</si>
  <si>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</si>
  <si>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</si>
  <si>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</si>
  <si>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</si>
  <si>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</si>
  <si>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</si>
  <si>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</si>
  <si>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</si>
  <si>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</si>
  <si>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</si>
  <si>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</si>
  <si>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</si>
  <si>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</si>
  <si>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</si>
  <si>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</si>
  <si>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</si>
  <si>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</si>
  <si>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</si>
  <si>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</si>
  <si>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</si>
  <si>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</si>
  <si>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</si>
  <si>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</si>
  <si>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</si>
  <si>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</si>
  <si>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</si>
  <si>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</si>
  <si>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</si>
  <si>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</si>
  <si>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</si>
  <si>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</si>
  <si>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</si>
  <si>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</si>
  <si>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</si>
  <si>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</si>
  <si>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</si>
  <si>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</si>
  <si>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</si>
  <si>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</si>
  <si>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</si>
  <si>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</si>
  <si>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</si>
  <si>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</si>
  <si>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</si>
  <si>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</si>
  <si>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</si>
  <si>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</si>
  <si>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</si>
  <si>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</si>
  <si>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</si>
  <si>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</si>
  <si>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</si>
  <si>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</si>
  <si>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</si>
  <si>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</si>
  <si>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</si>
  <si>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</si>
  <si>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</si>
  <si>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</si>
  <si>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</si>
  <si>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</si>
  <si>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</si>
  <si>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</si>
  <si>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</si>
  <si>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</si>
  <si>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</si>
  <si>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</si>
  <si>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</si>
  <si>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</si>
  <si>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</si>
  <si>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</si>
  <si>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</si>
  <si>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</si>
  <si>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</si>
  <si>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</si>
  <si>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</si>
  <si>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</si>
  <si>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</si>
  <si>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</si>
  <si>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</si>
  <si>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</si>
  <si>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</si>
  <si>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</si>
  <si>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</si>
  <si>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</si>
  <si>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</si>
  <si>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</si>
  <si>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</si>
  <si>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</si>
  <si>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</si>
  <si>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</si>
  <si>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</si>
  <si>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</si>
  <si>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</si>
  <si>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</si>
  <si>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</si>
  <si>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</si>
  <si>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</si>
  <si>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</si>
  <si>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</si>
  <si>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</si>
  <si>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</si>
  <si>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</si>
  <si>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</si>
  <si>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</si>
  <si>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</si>
  <si>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</si>
  <si>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</si>
  <si>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</si>
  <si>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</si>
  <si>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</si>
  <si>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</si>
  <si>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</si>
  <si>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</si>
  <si>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</si>
  <si>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</si>
  <si>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</si>
  <si>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</si>
  <si>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</si>
  <si>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</si>
  <si>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</si>
  <si>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</si>
  <si>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</si>
  <si>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</si>
  <si>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</si>
  <si>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</si>
  <si>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</si>
  <si>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</si>
  <si>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</si>
  <si>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</si>
  <si>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</si>
  <si>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</si>
  <si>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</si>
  <si>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</si>
  <si>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</si>
  <si>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</si>
  <si>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</si>
  <si>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</si>
  <si>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</si>
  <si>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</si>
  <si>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</si>
  <si>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</si>
  <si>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</si>
  <si>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</si>
  <si>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</si>
  <si>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</si>
  <si>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</si>
  <si>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</si>
  <si>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</si>
  <si>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</si>
  <si>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</si>
  <si>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</si>
  <si>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</si>
  <si>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</si>
  <si>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</si>
  <si>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</si>
  <si>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</si>
  <si>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</si>
  <si>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</si>
  <si>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</si>
  <si>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</si>
  <si>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</si>
  <si>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</si>
  <si>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</si>
  <si>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</si>
  <si>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</si>
  <si>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</si>
  <si>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</si>
  <si>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</si>
  <si>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</si>
  <si>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</si>
  <si>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</si>
  <si>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</si>
  <si>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</si>
  <si>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</si>
  <si>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</si>
  <si>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</si>
  <si>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</si>
  <si>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</si>
  <si>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</si>
  <si>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</si>
  <si>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</si>
  <si>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</si>
  <si>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</si>
  <si>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</si>
  <si>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</si>
  <si>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</si>
  <si>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</si>
  <si>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</si>
  <si>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</si>
  <si>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</si>
  <si>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</si>
  <si>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</si>
  <si>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</si>
  <si>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</si>
  <si>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</si>
  <si>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</si>
  <si>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</si>
  <si>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</si>
  <si>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</si>
  <si>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</si>
  <si>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</si>
  <si>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</si>
  <si>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</si>
  <si>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</si>
  <si>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</si>
  <si>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</si>
  <si>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</si>
  <si>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</si>
  <si>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</si>
  <si>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</si>
  <si>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</si>
  <si>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</si>
  <si>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</si>
  <si>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</si>
  <si>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</si>
  <si>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</si>
  <si>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</si>
  <si>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</si>
  <si>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</si>
  <si>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</si>
  <si>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</si>
  <si>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</si>
  <si>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</si>
  <si>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</si>
  <si>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</si>
  <si>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</si>
  <si>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</si>
  <si>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</si>
  <si>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</si>
  <si>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</si>
  <si>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</si>
  <si>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</si>
  <si>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</si>
  <si>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</si>
  <si>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</si>
  <si>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</si>
  <si>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</si>
  <si>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</si>
  <si>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</si>
  <si>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</si>
  <si>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</si>
  <si>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</si>
  <si>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</si>
  <si>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</si>
  <si>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</si>
  <si>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</si>
  <si>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</si>
  <si>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</si>
  <si>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</si>
  <si>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</si>
  <si>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</si>
  <si>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</si>
  <si>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</si>
  <si>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</si>
  <si>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</si>
  <si>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</si>
  <si>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</si>
  <si>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</si>
  <si>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</si>
  <si>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</si>
  <si>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</si>
  <si>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</si>
  <si>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</si>
  <si>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</si>
  <si>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</si>
  <si>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</si>
  <si>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</si>
  <si>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</si>
  <si>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</si>
  <si>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</si>
  <si>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</si>
  <si>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</si>
  <si>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</si>
  <si>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</si>
  <si>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</si>
  <si>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</si>
  <si>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</si>
  <si>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</si>
  <si>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</si>
  <si>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</si>
  <si>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</si>
  <si>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</si>
  <si>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</si>
  <si>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</si>
  <si>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</si>
  <si>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</si>
  <si>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</si>
  <si>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</si>
  <si>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</si>
  <si>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</si>
  <si>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</si>
  <si>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</si>
  <si>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</si>
  <si>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</si>
  <si>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</si>
  <si>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</si>
  <si>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</si>
  <si>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</si>
  <si>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</si>
  <si>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</si>
  <si>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</si>
  <si>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</si>
  <si>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</si>
  <si>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</si>
  <si>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</si>
  <si>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</si>
  <si>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</si>
  <si>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</si>
  <si>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</si>
  <si>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</si>
  <si>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</si>
  <si>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</si>
  <si>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</si>
  <si>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</si>
  <si>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</si>
  <si>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</si>
  <si>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</si>
  <si>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</si>
  <si>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</si>
  <si>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</si>
  <si>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</si>
  <si>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</si>
  <si>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</si>
  <si>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</si>
  <si>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</si>
  <si>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</si>
  <si>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</si>
  <si>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</si>
  <si>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</si>
  <si>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</si>
  <si>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</si>
  <si>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</si>
  <si>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</si>
  <si>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</si>
  <si>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</si>
  <si>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</si>
  <si>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</si>
  <si>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</si>
  <si>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</si>
  <si>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</si>
  <si>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</si>
  <si>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</si>
  <si>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</si>
  <si>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</si>
  <si>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</si>
  <si>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</si>
  <si>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</si>
  <si>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</si>
  <si>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</si>
  <si>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</si>
  <si>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</si>
  <si>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</si>
  <si>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</si>
  <si>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</si>
  <si>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</si>
  <si>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</si>
  <si>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</si>
  <si>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</si>
  <si>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</si>
  <si>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</si>
  <si>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</si>
  <si>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</si>
  <si>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</si>
  <si>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</si>
  <si>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</si>
  <si>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</si>
  <si>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</si>
  <si>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</si>
  <si>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</si>
  <si>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</si>
  <si>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</si>
  <si>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</si>
  <si>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</si>
  <si>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</si>
  <si>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</si>
  <si>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</si>
  <si>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</si>
  <si>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</si>
  <si>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</si>
  <si>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</si>
  <si>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</si>
  <si>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</si>
  <si>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</si>
  <si>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</si>
  <si>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</si>
  <si>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</si>
  <si>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</si>
  <si>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</si>
  <si>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</si>
  <si>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</si>
  <si>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</si>
  <si>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</si>
  <si>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</si>
  <si>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</si>
  <si>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</si>
  <si>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</si>
  <si>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</si>
  <si>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</si>
  <si>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</si>
  <si>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</si>
  <si>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</si>
  <si>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</si>
  <si>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</si>
  <si>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</si>
  <si>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</si>
  <si>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</si>
  <si>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</si>
  <si>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</si>
  <si>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</si>
  <si>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</si>
  <si>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</si>
  <si>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</si>
  <si>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</si>
  <si>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</si>
  <si>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</si>
  <si>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</si>
  <si>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</si>
  <si>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</si>
  <si>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</si>
  <si>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</si>
  <si>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</si>
  <si>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</si>
  <si>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</si>
  <si>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</si>
  <si>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</si>
  <si>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</si>
  <si>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</si>
  <si>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</si>
  <si>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</si>
  <si>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</si>
  <si>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</si>
  <si>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</si>
  <si>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</si>
  <si>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</si>
  <si>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</si>
  <si>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</si>
  <si>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</si>
  <si>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</si>
  <si>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</si>
  <si>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</si>
  <si>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</si>
  <si>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</si>
  <si>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</si>
  <si>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</si>
  <si>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</si>
  <si>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</si>
  <si>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</si>
  <si>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</si>
  <si>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</si>
  <si>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</si>
  <si>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</si>
  <si>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</si>
  <si>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</si>
  <si>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</si>
  <si>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</si>
  <si>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</si>
  <si>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</si>
  <si>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</si>
  <si>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</si>
  <si>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</si>
  <si>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</si>
  <si>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</si>
  <si>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</si>
  <si>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</si>
  <si>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</si>
  <si>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</si>
  <si>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</si>
  <si>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</si>
  <si>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</si>
  <si>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</si>
  <si>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</si>
  <si>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</si>
  <si>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</si>
  <si>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</si>
  <si>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</si>
  <si>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</si>
  <si>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</si>
  <si>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</si>
  <si>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</si>
  <si>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</si>
  <si>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</si>
  <si>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</si>
  <si>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</si>
  <si>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</si>
  <si>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</si>
  <si>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</si>
  <si>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</si>
  <si>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</si>
  <si>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</si>
  <si>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</si>
  <si>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</si>
  <si>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</si>
  <si>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</si>
  <si>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</si>
  <si>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</si>
  <si>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</si>
  <si>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</si>
  <si>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</si>
  <si>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</si>
  <si>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</si>
  <si>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</si>
  <si>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</si>
  <si>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</si>
  <si>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</si>
  <si>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</si>
  <si>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</si>
  <si>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</si>
  <si>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</si>
  <si>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</si>
  <si>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</si>
  <si>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</si>
  <si>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</si>
  <si>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</si>
  <si>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</si>
  <si>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</si>
  <si>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</si>
  <si>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</si>
  <si>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</si>
  <si>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</si>
  <si>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</si>
  <si>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</si>
  <si>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</si>
  <si>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</si>
  <si>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</si>
  <si>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</si>
  <si>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</si>
  <si>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</si>
  <si>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</si>
  <si>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</si>
  <si>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</si>
  <si>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</si>
  <si>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</si>
  <si>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</si>
  <si>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</si>
  <si>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</si>
  <si>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</si>
  <si>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</si>
  <si>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</si>
  <si>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</si>
  <si>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</si>
  <si>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</si>
  <si>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</si>
  <si>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</si>
  <si>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</si>
  <si>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</si>
  <si>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</si>
  <si>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</si>
  <si>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</si>
  <si>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</si>
  <si>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</si>
  <si>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</si>
  <si>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</si>
  <si>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</si>
  <si>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</si>
  <si>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</si>
  <si>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</si>
  <si>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</si>
  <si>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</si>
  <si>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</si>
  <si>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</si>
  <si>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</si>
  <si>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</si>
  <si>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</si>
  <si>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</si>
  <si>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</si>
  <si>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</si>
  <si>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</si>
  <si>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</si>
  <si>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</si>
  <si>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</si>
  <si>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</si>
  <si>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</si>
  <si>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</si>
  <si>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</si>
  <si>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</si>
  <si>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</si>
  <si>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</si>
  <si>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</si>
  <si>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</si>
  <si>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</si>
  <si>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</si>
  <si>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</si>
  <si>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</si>
  <si>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</si>
  <si>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</si>
  <si>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</si>
  <si>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</si>
  <si>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</si>
  <si>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</si>
  <si>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</si>
  <si>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</si>
  <si>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</si>
  <si>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</si>
  <si>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</si>
  <si>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</si>
  <si>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</si>
  <si>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</si>
  <si>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</si>
  <si>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</si>
  <si>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</si>
  <si>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</si>
  <si>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</si>
  <si>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</si>
  <si>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</si>
  <si>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</si>
  <si>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</si>
  <si>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</si>
  <si>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</si>
  <si>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</si>
  <si>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</si>
  <si>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</si>
  <si>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</si>
  <si>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</si>
  <si>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</si>
  <si>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</si>
  <si>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</si>
  <si>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</si>
  <si>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</si>
  <si>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</si>
  <si>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</si>
  <si>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</si>
  <si>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</si>
  <si>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</si>
  <si>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</si>
  <si>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</si>
  <si>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</si>
  <si>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</si>
  <si>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</si>
  <si>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</si>
  <si>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</si>
  <si>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</si>
  <si>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</si>
  <si>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</si>
  <si>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</si>
  <si>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</si>
  <si>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</si>
  <si>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</si>
  <si>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</si>
  <si>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</si>
  <si>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</si>
  <si>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</si>
  <si>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</si>
  <si>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</si>
  <si>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</si>
  <si>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</si>
  <si>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</si>
  <si>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</si>
  <si>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</si>
  <si>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</si>
  <si>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</si>
  <si>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</si>
  <si>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</si>
  <si>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</si>
  <si>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</si>
  <si>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</si>
  <si>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</si>
  <si>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</si>
  <si>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</si>
  <si>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</si>
  <si>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</si>
  <si>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</si>
  <si>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</si>
  <si>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</si>
  <si>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</si>
  <si>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</si>
  <si>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</si>
  <si>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</si>
  <si>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</si>
  <si>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</si>
  <si>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</si>
  <si>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</si>
  <si>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</si>
  <si>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</si>
  <si>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</si>
  <si>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</si>
  <si>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</si>
  <si>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</si>
  <si>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</si>
  <si>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</si>
  <si>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</si>
  <si>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</si>
  <si>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</si>
  <si>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</si>
  <si>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</si>
  <si>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</si>
  <si>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</si>
  <si>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</si>
  <si>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</si>
  <si>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</si>
  <si>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</si>
  <si>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</si>
  <si>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</si>
  <si>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</si>
  <si>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</si>
  <si>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</si>
  <si>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</si>
  <si>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</si>
  <si>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</si>
  <si>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</si>
  <si>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</si>
  <si>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</si>
  <si>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</si>
  <si>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</si>
  <si>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</si>
  <si>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</si>
  <si>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</si>
  <si>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</si>
  <si>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</si>
  <si>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</si>
  <si>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</si>
  <si>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</si>
  <si>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</si>
  <si>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</si>
  <si>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</si>
  <si>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</si>
  <si>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</si>
  <si>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</si>
  <si>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</si>
  <si>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</si>
  <si>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</si>
  <si>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</si>
  <si>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</si>
  <si>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</si>
  <si>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</si>
  <si>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</si>
  <si>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</si>
  <si>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</si>
  <si>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</si>
  <si>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</si>
  <si>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</si>
  <si>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</si>
  <si>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</si>
  <si>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</si>
  <si>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</si>
  <si>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</si>
  <si>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</si>
  <si>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</si>
  <si>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</si>
  <si>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</si>
  <si>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</si>
  <si>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</si>
  <si>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</si>
  <si>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</si>
  <si>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</si>
  <si>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</si>
  <si>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</si>
  <si>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</si>
  <si>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</si>
  <si>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</si>
  <si>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</si>
  <si>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</si>
  <si>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</si>
  <si>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</si>
  <si>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</si>
  <si>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</si>
  <si>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</si>
  <si>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</si>
  <si>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</si>
  <si>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</si>
  <si>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</si>
  <si>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</si>
  <si>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</si>
  <si>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</si>
  <si>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</si>
  <si>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</si>
  <si>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</si>
  <si>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</si>
  <si>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</si>
  <si>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</si>
  <si>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</si>
  <si>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</si>
  <si>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</si>
  <si>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</si>
  <si>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</si>
  <si>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</si>
  <si>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</si>
  <si>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</si>
  <si>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</si>
  <si>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</si>
  <si>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</si>
  <si>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</si>
  <si>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</si>
  <si>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</si>
  <si>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</si>
  <si>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</si>
  <si>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</si>
  <si>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</si>
  <si>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</si>
  <si>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</si>
  <si>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</si>
  <si>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</si>
  <si>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</si>
  <si>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</si>
  <si>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</si>
  <si>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</si>
  <si>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</si>
  <si>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</si>
  <si>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</si>
  <si>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</si>
  <si>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</si>
  <si>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</si>
  <si>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</si>
  <si>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</si>
  <si>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</si>
  <si>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</si>
  <si>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</si>
  <si>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</si>
  <si>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</si>
  <si>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</si>
  <si>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</si>
  <si>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</si>
  <si>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</si>
  <si>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</si>
  <si>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</si>
  <si>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</si>
  <si>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</si>
  <si>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</si>
  <si>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</si>
  <si>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</si>
  <si>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</si>
  <si>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</si>
  <si>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</si>
  <si>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</si>
  <si>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</si>
  <si>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</si>
  <si>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</si>
  <si>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</si>
  <si>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</si>
  <si>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</si>
  <si>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</si>
  <si>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</si>
  <si>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</si>
  <si>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</si>
  <si>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</si>
  <si>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</si>
  <si>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</si>
  <si>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</si>
  <si>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</si>
  <si>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</si>
  <si>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</si>
  <si>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</si>
  <si>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</si>
  <si>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</si>
  <si>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</si>
  <si>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</si>
  <si>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</si>
  <si>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</si>
  <si>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</si>
  <si>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</si>
  <si>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</si>
  <si>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</si>
  <si>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</si>
  <si>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</si>
  <si>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</si>
  <si>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</si>
  <si>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</si>
  <si>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</si>
  <si>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</si>
  <si>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</si>
  <si>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</si>
  <si>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</si>
  <si>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</si>
  <si>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</si>
  <si>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</si>
  <si>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</si>
  <si>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</si>
  <si>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</si>
  <si>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</si>
  <si>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</si>
  <si>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</si>
  <si>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</si>
  <si>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</si>
  <si>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</si>
  <si>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</si>
  <si>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</si>
  <si>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</si>
  <si>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</si>
  <si>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</si>
  <si>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</si>
  <si>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</si>
  <si>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</si>
  <si>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</si>
  <si>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</si>
  <si>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</si>
  <si>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</si>
  <si>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</si>
  <si>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</si>
  <si>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</si>
  <si>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</si>
  <si>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</si>
  <si>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</si>
  <si>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</si>
  <si>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</si>
  <si>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</si>
  <si>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</si>
  <si>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</si>
  <si>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</si>
  <si>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</si>
  <si>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</si>
  <si>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</si>
  <si>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</si>
  <si>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</si>
  <si>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</si>
  <si>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</si>
  <si>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</si>
  <si>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</si>
  <si>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</si>
  <si>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</si>
  <si>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</si>
  <si>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</si>
  <si>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</si>
  <si>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</si>
  <si>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</si>
  <si>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</si>
  <si>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</si>
  <si>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</si>
  <si>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</si>
  <si>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</si>
  <si>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</si>
  <si>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</si>
  <si>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</si>
  <si>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</si>
  <si>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</si>
  <si>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</si>
  <si>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</si>
  <si>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</si>
  <si>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</si>
  <si>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</si>
  <si>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</si>
  <si>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</si>
  <si>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</si>
  <si>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</si>
  <si>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</si>
  <si>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</si>
  <si>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</si>
  <si>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</si>
  <si>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</si>
  <si>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</si>
  <si>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</si>
  <si>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</si>
  <si>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</si>
  <si>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</si>
  <si>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</si>
  <si>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</si>
  <si>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</si>
  <si>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</si>
  <si>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</si>
  <si>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</si>
  <si>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</si>
  <si>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</si>
  <si>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</si>
  <si>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</si>
  <si>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</si>
  <si>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</si>
  <si>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</si>
  <si>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</si>
  <si>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</si>
  <si>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</si>
  <si>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</si>
  <si>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</si>
  <si>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</si>
  <si>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</si>
  <si>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</si>
  <si>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</si>
  <si>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</si>
  <si>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</si>
  <si>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</si>
  <si>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</si>
  <si>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</si>
  <si>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</si>
  <si>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</si>
  <si>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</si>
  <si>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</si>
  <si>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</si>
  <si>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</si>
  <si>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</si>
  <si>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</si>
  <si>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</si>
  <si>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</si>
  <si>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</si>
  <si>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</si>
  <si>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</si>
  <si>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</si>
  <si>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</si>
  <si>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</si>
  <si>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</si>
  <si>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</si>
  <si>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</si>
  <si>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</si>
  <si>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</si>
  <si>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</si>
  <si>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</si>
  <si>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</si>
  <si>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</si>
  <si>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</si>
  <si>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</si>
  <si>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</si>
  <si>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</si>
  <si>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</si>
  <si>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</si>
  <si>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</si>
  <si>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</si>
  <si>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</si>
  <si>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</si>
  <si>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</si>
  <si>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</si>
  <si>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</si>
  <si>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</si>
  <si>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</si>
  <si>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</si>
  <si>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</si>
  <si>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</si>
  <si>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</si>
  <si>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</si>
  <si>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</si>
  <si>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</si>
  <si>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</si>
  <si>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</si>
  <si>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</si>
  <si>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</si>
  <si>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</si>
  <si>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</si>
  <si>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</si>
  <si>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</si>
  <si>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</si>
  <si>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</si>
  <si>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</si>
  <si>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</si>
  <si>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</si>
  <si>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</si>
  <si>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</si>
  <si>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</si>
  <si>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</si>
  <si>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</si>
  <si>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</si>
  <si>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</si>
  <si>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</si>
  <si>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</si>
  <si>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</si>
  <si>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</si>
  <si>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</si>
  <si>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</si>
  <si>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</si>
  <si>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</si>
  <si>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</si>
  <si>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</si>
  <si>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</si>
  <si>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</si>
  <si>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</si>
  <si>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</si>
  <si>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</si>
  <si>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</si>
  <si>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</si>
  <si>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</si>
  <si>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</si>
  <si>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</si>
  <si>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</si>
  <si>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</si>
  <si>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</si>
  <si>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</si>
  <si>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</si>
  <si>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</si>
  <si>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</si>
  <si>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</si>
  <si>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</si>
  <si>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</si>
  <si>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</si>
  <si>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</si>
  <si>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</si>
  <si>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</si>
  <si>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</si>
  <si>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</si>
  <si>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</si>
  <si>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</si>
  <si>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</si>
  <si>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</si>
  <si>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</si>
  <si>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</si>
  <si>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</si>
  <si>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</si>
  <si>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</si>
  <si>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</si>
  <si>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</si>
  <si>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</si>
  <si>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</si>
  <si>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</si>
  <si>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</si>
  <si>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</si>
  <si>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</si>
  <si>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</si>
  <si>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</si>
  <si>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</si>
  <si>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</si>
  <si>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</si>
  <si>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</si>
  <si>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</si>
  <si>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</si>
  <si>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</si>
  <si>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</si>
  <si>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</si>
  <si>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</si>
  <si>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</si>
  <si>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</si>
  <si>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</si>
  <si>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</si>
  <si>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</si>
  <si>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</si>
  <si>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</si>
  <si>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</si>
  <si>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</si>
  <si>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</si>
  <si>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</si>
  <si>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</si>
  <si>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</si>
  <si>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</si>
  <si>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</si>
  <si>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</si>
  <si>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</si>
  <si>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</si>
  <si>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</si>
  <si>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</si>
  <si>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</si>
  <si>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</si>
  <si>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</si>
  <si>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</si>
  <si>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</si>
  <si>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</si>
  <si>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</si>
  <si>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</si>
  <si>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</si>
  <si>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</si>
  <si>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</si>
  <si>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</si>
  <si>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</si>
  <si>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</si>
  <si>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</si>
  <si>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</si>
  <si>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</si>
  <si>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</si>
  <si>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</si>
  <si>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</si>
  <si>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</si>
  <si>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</si>
  <si>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</si>
  <si>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</si>
  <si>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</si>
  <si>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</si>
  <si>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</si>
  <si>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</si>
  <si>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</si>
  <si>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</si>
  <si>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</si>
  <si>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</si>
  <si>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</si>
  <si>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</si>
  <si>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</si>
  <si>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</si>
  <si>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</si>
  <si>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</si>
  <si>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</si>
  <si>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</si>
  <si>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</si>
  <si>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</si>
  <si>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</si>
  <si>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</si>
  <si>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</si>
  <si>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</si>
  <si>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</si>
  <si>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</si>
  <si>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</si>
  <si>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</si>
  <si>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</si>
  <si>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</si>
  <si>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</si>
  <si>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</si>
  <si>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</si>
  <si>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</si>
  <si>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</si>
  <si>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</si>
  <si>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</si>
  <si>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</si>
  <si>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</si>
  <si>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</si>
  <si>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</si>
  <si>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</si>
  <si>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</si>
  <si>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</si>
  <si>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</si>
  <si>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</si>
  <si>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</si>
  <si>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</si>
  <si>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</si>
  <si>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</si>
  <si>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</si>
  <si>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</si>
  <si>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</si>
  <si>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</si>
  <si>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</si>
  <si>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</si>
  <si>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</si>
  <si>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</si>
  <si>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</si>
  <si>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</si>
  <si>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</si>
  <si>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</si>
  <si>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</si>
  <si>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</si>
  <si>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</si>
  <si>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</si>
  <si>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</si>
  <si>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</si>
  <si>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</si>
  <si>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</si>
  <si>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</si>
  <si>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</si>
  <si>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</si>
  <si>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</si>
  <si>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</si>
  <si>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</si>
  <si>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</si>
  <si>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</si>
  <si>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</si>
  <si>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</si>
  <si>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</si>
  <si>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</si>
  <si>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</si>
  <si>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</si>
  <si>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</si>
  <si>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</si>
  <si>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</si>
  <si>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</si>
  <si>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</si>
  <si>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</si>
  <si>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</si>
  <si>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</si>
  <si>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</si>
  <si>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</si>
  <si>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</si>
  <si>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</si>
  <si>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</si>
  <si>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</si>
  <si>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</si>
  <si>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</si>
  <si>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</si>
  <si>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</si>
  <si>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</si>
  <si>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</si>
  <si>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</si>
  <si>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</si>
  <si>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</si>
  <si>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</si>
  <si>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</si>
  <si>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</si>
  <si>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</si>
  <si>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</si>
  <si>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</si>
  <si>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</si>
  <si>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</si>
  <si>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</si>
  <si>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</si>
  <si>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</si>
  <si>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</si>
  <si>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</si>
  <si>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</si>
  <si>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</si>
  <si>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</si>
  <si>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</si>
  <si>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</si>
  <si>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</si>
  <si>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</si>
  <si>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</si>
  <si>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</si>
  <si>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</si>
  <si>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</si>
  <si>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</si>
  <si>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</si>
  <si>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</si>
  <si>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</si>
  <si>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</si>
  <si>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</si>
  <si>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</si>
  <si>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</si>
  <si>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</si>
  <si>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</si>
  <si>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</si>
  <si>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</si>
  <si>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</si>
  <si>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</si>
  <si>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</si>
  <si>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</si>
  <si>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</si>
  <si>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</si>
  <si>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</si>
  <si>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</si>
  <si>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</si>
  <si>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</si>
  <si>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</si>
  <si>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</si>
  <si>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</si>
  <si>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</si>
  <si>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</si>
  <si>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</si>
  <si>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</si>
  <si>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</si>
  <si>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</si>
  <si>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</si>
  <si>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</si>
  <si>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</si>
  <si>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</si>
  <si>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</si>
  <si>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</si>
  <si>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</si>
  <si>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</si>
  <si>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</si>
  <si>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</si>
  <si>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</si>
  <si>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</si>
  <si>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</si>
  <si>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</si>
  <si>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</si>
  <si>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</si>
  <si>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</si>
  <si>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</si>
  <si>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</si>
  <si>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</si>
  <si>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</si>
  <si>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</si>
  <si>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</si>
  <si>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</si>
  <si>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</si>
  <si>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</si>
  <si>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</si>
  <si>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</si>
  <si>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</si>
  <si>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</si>
  <si>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</si>
  <si>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</si>
  <si>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</si>
  <si>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</si>
  <si>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</si>
  <si>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</si>
  <si>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</si>
  <si>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</si>
  <si>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</si>
  <si>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</si>
  <si>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</si>
  <si>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</si>
  <si>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</si>
  <si>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</si>
  <si>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</si>
  <si>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</si>
  <si>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</si>
  <si>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</si>
  <si>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</si>
  <si>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</si>
  <si>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</si>
  <si>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</si>
  <si>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</si>
  <si>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</si>
  <si>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</si>
  <si>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</si>
  <si>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</si>
  <si>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</si>
  <si>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</si>
  <si>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</si>
  <si>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</si>
  <si>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</si>
  <si>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</si>
  <si>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</si>
  <si>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</si>
  <si>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</si>
  <si>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</si>
  <si>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</si>
  <si>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</si>
  <si>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</si>
  <si>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</si>
  <si>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</si>
  <si>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</si>
  <si>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</si>
  <si>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</si>
  <si>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</si>
  <si>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</si>
  <si>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</si>
  <si>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</si>
  <si>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</si>
  <si>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</si>
  <si>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</si>
  <si>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</si>
  <si>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</si>
  <si>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</si>
  <si>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</si>
  <si>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</si>
  <si>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</si>
  <si>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</si>
  <si>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</si>
  <si>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</si>
  <si>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</si>
  <si>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</si>
  <si>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</si>
  <si>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</si>
  <si>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</si>
  <si>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</si>
  <si>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</si>
  <si>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</si>
  <si>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</si>
  <si>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</si>
  <si>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</si>
  <si>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</si>
  <si>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</si>
  <si>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</si>
  <si>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</si>
  <si>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</si>
  <si>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</si>
  <si>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</si>
  <si>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</si>
  <si>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</si>
  <si>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</si>
  <si>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</si>
  <si>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</si>
  <si>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</si>
  <si>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</si>
  <si>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</si>
  <si>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</si>
  <si>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</si>
  <si>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</si>
  <si>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</si>
  <si>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</si>
  <si>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</si>
  <si>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</si>
  <si>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</si>
  <si>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</si>
  <si>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</si>
  <si>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</si>
  <si>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</si>
  <si>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</si>
  <si>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</si>
  <si>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</si>
  <si>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</si>
  <si>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</si>
  <si>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</si>
  <si>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</si>
  <si>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</si>
  <si>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</si>
  <si>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</si>
  <si>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</si>
  <si>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</si>
  <si>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</si>
  <si>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</si>
  <si>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</si>
  <si>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</si>
  <si>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</si>
  <si>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</si>
  <si>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</si>
  <si>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</si>
  <si>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</si>
  <si>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</si>
  <si>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</si>
  <si>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</si>
  <si>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</si>
  <si>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</si>
  <si>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</si>
  <si>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</si>
  <si>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</si>
  <si>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</si>
  <si>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</si>
  <si>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</si>
  <si>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</si>
  <si>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</si>
  <si>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</si>
  <si>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</si>
  <si>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</si>
  <si>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</si>
  <si>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</si>
  <si>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</si>
  <si>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</si>
  <si>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</si>
  <si>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</si>
  <si>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</si>
  <si>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</si>
  <si>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</si>
  <si>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</si>
  <si>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</si>
  <si>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</si>
  <si>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</si>
  <si>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</si>
  <si>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</si>
  <si>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</si>
  <si>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</si>
  <si>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</si>
  <si>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</si>
  <si>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</si>
  <si>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</si>
  <si>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</si>
  <si>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</si>
  <si>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</si>
  <si>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</si>
  <si>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</si>
  <si>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</si>
  <si>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</si>
  <si>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</si>
  <si>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</si>
  <si>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</si>
  <si>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</si>
  <si>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</si>
  <si>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</si>
  <si>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</si>
  <si>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</si>
  <si>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</si>
  <si>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</si>
  <si>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</si>
  <si>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</si>
  <si>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</si>
  <si>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</si>
  <si>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</si>
  <si>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</si>
  <si>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</si>
  <si>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</si>
  <si>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</si>
  <si>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</si>
  <si>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</si>
  <si>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</si>
  <si>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</si>
  <si>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</si>
  <si>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</si>
  <si>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</si>
  <si>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</si>
  <si>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</si>
  <si>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</si>
  <si>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</si>
  <si>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</si>
  <si>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</si>
  <si>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</si>
  <si>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</si>
  <si>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</si>
  <si>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</si>
  <si>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</si>
  <si>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</si>
  <si>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</si>
  <si>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</si>
  <si>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</si>
  <si>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</si>
  <si>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</si>
  <si>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</si>
  <si>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</si>
  <si>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</si>
  <si>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</si>
  <si>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</si>
  <si>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</si>
  <si>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</si>
  <si>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</si>
  <si>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</si>
  <si>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</si>
  <si>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</si>
  <si>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</si>
  <si>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</si>
  <si>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</si>
  <si>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</si>
  <si>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</si>
  <si>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</si>
  <si>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</si>
  <si>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</si>
  <si>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</si>
  <si>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</si>
  <si>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</si>
  <si>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</si>
  <si>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</si>
  <si>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</si>
  <si>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</si>
  <si>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</si>
  <si>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</si>
  <si>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</si>
  <si>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</si>
  <si>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</si>
  <si>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</si>
  <si>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</si>
  <si>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</si>
  <si>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</si>
  <si>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</si>
  <si>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</si>
  <si>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</si>
  <si>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</si>
  <si>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</si>
  <si>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</si>
  <si>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</si>
  <si>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</si>
  <si>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</si>
  <si>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</si>
  <si>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</si>
  <si>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</si>
  <si>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</si>
  <si>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</si>
  <si>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</si>
  <si>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</si>
  <si>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</si>
  <si>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</si>
  <si>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</si>
  <si>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</si>
  <si>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</si>
  <si>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</si>
  <si>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</si>
  <si>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</si>
  <si>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</si>
  <si>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</si>
  <si>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</si>
  <si>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</si>
  <si>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</si>
  <si>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</si>
  <si>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</si>
  <si>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</si>
  <si>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</si>
  <si>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</si>
  <si>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</si>
  <si>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</si>
  <si>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</si>
  <si>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</si>
  <si>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</si>
  <si>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</si>
  <si>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</si>
  <si>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</si>
  <si>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</si>
  <si>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</si>
  <si>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</si>
  <si>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</si>
  <si>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</si>
  <si>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</si>
  <si>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</si>
  <si>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</si>
  <si>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</si>
  <si>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</si>
  <si>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</si>
  <si>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</si>
  <si>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</si>
  <si>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</si>
  <si>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</si>
  <si>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</si>
  <si>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</si>
  <si>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</si>
  <si>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</si>
  <si>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</si>
  <si>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</si>
  <si>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</si>
  <si>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</si>
  <si>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</si>
  <si>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</si>
  <si>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</si>
  <si>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</si>
  <si>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</si>
  <si>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</si>
  <si>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</si>
  <si>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</si>
  <si>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</si>
  <si>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</si>
  <si>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</si>
  <si>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</si>
  <si>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</si>
  <si>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</si>
  <si>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</si>
  <si>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</si>
  <si>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</si>
  <si>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</si>
  <si>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</si>
  <si>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</si>
  <si>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</si>
  <si>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</si>
  <si>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</si>
  <si>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</si>
  <si>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</si>
  <si>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</si>
  <si>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</si>
  <si>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</si>
  <si>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</si>
  <si>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</si>
  <si>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</si>
  <si>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</si>
  <si>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</si>
  <si>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</si>
  <si>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</si>
  <si>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</si>
  <si>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</si>
  <si>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</si>
  <si>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</si>
  <si>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</si>
  <si>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</si>
  <si>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</si>
  <si>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</si>
  <si>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</si>
  <si>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</si>
  <si>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</si>
  <si>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</si>
  <si>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</si>
  <si>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</si>
  <si>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</si>
  <si>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</si>
  <si>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</si>
  <si>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</si>
  <si>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</si>
  <si>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</si>
  <si>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</si>
  <si>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</si>
  <si>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</si>
  <si>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</si>
  <si>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</si>
  <si>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</si>
  <si>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</si>
  <si>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</si>
  <si>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</si>
  <si>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</si>
  <si>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</si>
  <si>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</si>
  <si>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</si>
  <si>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</si>
  <si>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</si>
  <si>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</si>
  <si>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</si>
  <si>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</si>
  <si>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</si>
  <si>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</si>
  <si>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</si>
  <si>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</si>
  <si>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</si>
  <si>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</si>
  <si>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</si>
  <si>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</si>
  <si>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</si>
  <si>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</si>
  <si>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</si>
  <si>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</si>
  <si>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</si>
  <si>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</si>
  <si>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</si>
  <si>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</si>
  <si>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</si>
  <si>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</si>
  <si>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</si>
  <si>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</si>
  <si>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</si>
  <si>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</si>
  <si>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</si>
  <si>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</si>
  <si>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</si>
  <si>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</si>
  <si>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</si>
  <si>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</si>
  <si>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</si>
  <si>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</si>
  <si>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</si>
  <si>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</si>
  <si>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</si>
  <si>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</si>
  <si>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</si>
  <si>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</si>
  <si>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</si>
  <si>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</si>
  <si>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</si>
  <si>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</si>
  <si>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</si>
  <si>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</si>
  <si>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</si>
  <si>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</si>
  <si>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</si>
  <si>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</si>
  <si>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</si>
  <si>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</si>
  <si>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</si>
  <si>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</si>
  <si>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</si>
  <si>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</si>
  <si>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</si>
  <si>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</si>
  <si>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</si>
  <si>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</si>
  <si>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</si>
  <si>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</si>
  <si>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</si>
  <si>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</si>
  <si>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</si>
  <si>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</si>
  <si>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</si>
  <si>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</si>
  <si>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</si>
  <si>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</si>
  <si>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</si>
  <si>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</si>
  <si>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</si>
  <si>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</si>
  <si>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</si>
  <si>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</si>
  <si>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</si>
  <si>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</si>
  <si>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</si>
  <si>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</si>
  <si>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</si>
  <si>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</si>
  <si>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</si>
  <si>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</si>
  <si>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</si>
  <si>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</si>
  <si>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</si>
  <si>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</si>
  <si>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</si>
  <si>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</si>
  <si>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</si>
  <si>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</si>
  <si>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</si>
  <si>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</si>
  <si>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</si>
  <si>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</si>
  <si>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</si>
  <si>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</si>
  <si>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</si>
  <si>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</si>
  <si>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</si>
  <si>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</si>
  <si>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</si>
  <si>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</si>
  <si>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</si>
  <si>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</si>
  <si>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</si>
  <si>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</si>
  <si>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</si>
  <si>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</si>
  <si>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</si>
  <si>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</si>
  <si>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</si>
  <si>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</si>
  <si>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</si>
  <si>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</si>
  <si>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</si>
  <si>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</si>
  <si>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</si>
  <si>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</si>
  <si>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</si>
  <si>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</si>
  <si>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</si>
  <si>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</si>
  <si>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</si>
  <si>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</si>
  <si>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</si>
  <si>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</si>
  <si>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</si>
  <si>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</si>
  <si>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</si>
  <si>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</si>
  <si>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</si>
  <si>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</si>
  <si>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</si>
  <si>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</si>
  <si>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</si>
  <si>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</si>
  <si>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</si>
  <si>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</si>
  <si>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</si>
  <si>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</si>
  <si>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</si>
  <si>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</si>
  <si>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</si>
  <si>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</si>
  <si>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</si>
  <si>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</si>
  <si>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</si>
  <si>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</si>
  <si>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</si>
  <si>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</si>
  <si>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</si>
  <si>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</si>
  <si>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</si>
  <si>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</si>
  <si>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</si>
  <si>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</si>
  <si>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</si>
  <si>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</si>
  <si>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</si>
  <si>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</si>
  <si>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</si>
  <si>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</si>
  <si>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</si>
  <si>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</si>
  <si>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</si>
  <si>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</si>
  <si>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</si>
  <si>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</si>
  <si>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</si>
  <si>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</si>
  <si>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</si>
  <si>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</si>
  <si>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</si>
  <si>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</si>
  <si>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</si>
  <si>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</si>
  <si>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</si>
  <si>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</si>
  <si>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</si>
  <si>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</si>
  <si>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</si>
  <si>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</si>
  <si>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</si>
  <si>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</si>
  <si>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</si>
  <si>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</si>
  <si>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</si>
  <si>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</si>
  <si>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</si>
  <si>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</si>
  <si>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</si>
  <si>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</si>
  <si>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</si>
  <si>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</si>
  <si>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</si>
  <si>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</si>
  <si>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</si>
  <si>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</si>
  <si>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</si>
  <si>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</si>
  <si>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</si>
  <si>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</si>
  <si>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</si>
  <si>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</si>
  <si>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</si>
  <si>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</si>
  <si>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</si>
  <si>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</si>
  <si>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</si>
  <si>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</si>
  <si>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</si>
  <si>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</si>
  <si>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</si>
  <si>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</si>
  <si>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</si>
  <si>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</si>
  <si>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</si>
  <si>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</si>
  <si>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</si>
  <si>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</si>
  <si>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</si>
  <si>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</si>
  <si>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</si>
  <si>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</si>
  <si>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</si>
  <si>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</si>
  <si>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</si>
  <si>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</si>
  <si>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</si>
  <si>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</si>
  <si>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</si>
  <si>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</si>
  <si>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</si>
  <si>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</si>
  <si>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</si>
  <si>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</si>
  <si>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</si>
  <si>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</si>
  <si>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</si>
  <si>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</si>
  <si>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</si>
  <si>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</si>
  <si>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</si>
  <si>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</si>
  <si>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</si>
  <si>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</si>
  <si>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</si>
  <si>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</si>
  <si>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</si>
  <si>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</si>
  <si>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</si>
  <si>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</si>
  <si>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</si>
  <si>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</si>
  <si>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</si>
  <si>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</si>
  <si>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</si>
  <si>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</si>
  <si>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</si>
  <si>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</si>
  <si>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</si>
  <si>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</si>
  <si>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</si>
  <si>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</si>
  <si>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</si>
  <si>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</si>
  <si>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</si>
  <si>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</si>
  <si>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</si>
  <si>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</si>
  <si>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</si>
  <si>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</si>
  <si>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</si>
  <si>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</si>
  <si>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</si>
  <si>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</si>
  <si>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</si>
  <si>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</si>
  <si>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</si>
  <si>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</si>
  <si>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</si>
  <si>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</si>
  <si>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</si>
  <si>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</si>
  <si>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</si>
  <si>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</si>
  <si>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</si>
  <si>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</si>
  <si>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</si>
  <si>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</si>
  <si>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</si>
  <si>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</si>
  <si>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</si>
  <si>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</si>
  <si>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</si>
  <si>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</si>
  <si>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</si>
  <si>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</si>
  <si>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</si>
  <si>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</si>
  <si>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</si>
  <si>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</si>
  <si>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</si>
  <si>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</si>
  <si>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</si>
  <si>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</si>
  <si>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</si>
  <si>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</si>
  <si>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</si>
  <si>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</si>
  <si>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</si>
  <si>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</si>
  <si>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</si>
  <si>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</si>
  <si>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</si>
  <si>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</si>
  <si>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</si>
  <si>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</si>
  <si>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</si>
  <si>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</si>
  <si>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</si>
  <si>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</si>
  <si>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</si>
  <si>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</si>
  <si>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</si>
  <si>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</si>
  <si>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</si>
  <si>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</si>
  <si>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</si>
  <si>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</si>
  <si>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</si>
  <si>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</si>
  <si>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</si>
  <si>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</si>
  <si>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</si>
  <si>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</si>
  <si>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</si>
  <si>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</si>
  <si>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</si>
  <si>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</si>
  <si>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</si>
  <si>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</si>
  <si>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</si>
  <si>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</si>
  <si>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</si>
  <si>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</si>
  <si>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</si>
  <si>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</si>
  <si>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</si>
  <si>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</si>
  <si>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</si>
  <si>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</si>
  <si>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</si>
  <si>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</si>
  <si>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</si>
  <si>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</si>
  <si>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</si>
  <si>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</si>
  <si>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</si>
  <si>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</si>
  <si>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</si>
  <si>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</si>
  <si>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</si>
  <si>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</si>
  <si>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</si>
  <si>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</si>
  <si>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</si>
  <si>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</si>
  <si>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</si>
  <si>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</si>
  <si>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</si>
  <si>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</si>
  <si>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</si>
  <si>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</si>
  <si>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</si>
  <si>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</si>
  <si>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</si>
  <si>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</si>
  <si>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</si>
  <si>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</si>
  <si>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</si>
  <si>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</si>
  <si>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</si>
  <si>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</si>
  <si>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</si>
  <si>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</si>
  <si>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</si>
  <si>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</si>
  <si>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</si>
  <si>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</si>
  <si>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</si>
  <si>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</si>
  <si>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</si>
  <si>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</si>
  <si>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</si>
  <si>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</si>
  <si>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</si>
  <si>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</si>
  <si>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</si>
  <si>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</si>
  <si>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</si>
  <si>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</si>
  <si>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</si>
  <si>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</si>
  <si>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</si>
  <si>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</si>
  <si>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</si>
  <si>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</si>
  <si>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</si>
  <si>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</si>
  <si>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</si>
  <si>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</si>
  <si>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</si>
  <si>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</si>
  <si>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</si>
  <si>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</si>
  <si>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</si>
  <si>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</si>
  <si>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</si>
  <si>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</si>
  <si>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</si>
  <si>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</si>
  <si>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</si>
  <si>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</si>
  <si>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</si>
  <si>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</si>
  <si>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</si>
  <si>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</si>
  <si>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</si>
  <si>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</si>
  <si>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</si>
  <si>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</si>
  <si>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</si>
  <si>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</si>
  <si>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</si>
  <si>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</si>
  <si>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</si>
  <si>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</si>
  <si>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</si>
  <si>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</si>
  <si>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</si>
  <si>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</si>
  <si>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</si>
  <si>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</si>
  <si>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</si>
  <si>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</si>
  <si>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</si>
  <si>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</si>
  <si>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</si>
  <si>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</si>
  <si>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</si>
  <si>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</si>
  <si>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</si>
  <si>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</si>
  <si>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</si>
  <si>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</si>
  <si>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</si>
  <si>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</si>
  <si>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</si>
  <si>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</si>
  <si>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</si>
  <si>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</si>
  <si>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</si>
  <si>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</si>
  <si>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</si>
  <si>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</si>
  <si>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</si>
  <si>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</si>
  <si>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</si>
  <si>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</si>
  <si>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</si>
  <si>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</si>
  <si>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</si>
  <si>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</si>
  <si>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</si>
  <si>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</si>
  <si>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</si>
  <si>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</si>
  <si>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</si>
  <si>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</si>
  <si>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</si>
  <si>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</si>
  <si>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</si>
  <si>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</si>
  <si>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</si>
  <si>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</si>
  <si>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</si>
  <si>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</si>
  <si>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</si>
  <si>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</si>
  <si>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</si>
  <si>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</si>
  <si>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</si>
  <si>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</si>
  <si>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</si>
  <si>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</si>
  <si>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</si>
  <si>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</si>
  <si>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</si>
  <si>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</si>
  <si>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</si>
  <si>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</si>
  <si>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</si>
  <si>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</si>
  <si>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</si>
  <si>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</si>
  <si>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</si>
  <si>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</si>
  <si>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</si>
  <si>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</si>
  <si>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</si>
  <si>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</si>
  <si>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</si>
  <si>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</si>
  <si>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</si>
  <si>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</si>
  <si>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</si>
  <si>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</si>
  <si>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</si>
  <si>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</si>
  <si>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</si>
  <si>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</si>
  <si>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</si>
  <si>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</si>
  <si>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</si>
  <si>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</si>
  <si>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</si>
  <si>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</si>
  <si>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</si>
  <si>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</si>
  <si>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</si>
  <si>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</si>
  <si>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</si>
  <si>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</si>
  <si>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</si>
  <si>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</si>
  <si>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</si>
  <si>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</si>
  <si>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</si>
  <si>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</si>
  <si>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</si>
  <si>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</si>
  <si>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</si>
  <si>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</si>
  <si>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</si>
  <si>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</si>
  <si>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</si>
  <si>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</si>
  <si>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</si>
  <si>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</si>
  <si>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</si>
  <si>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</si>
  <si>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</si>
  <si>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</si>
  <si>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</si>
  <si>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</si>
  <si>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</si>
  <si>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</si>
  <si>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</si>
  <si>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</si>
  <si>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</si>
  <si>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</si>
  <si>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</si>
  <si>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</si>
  <si>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</si>
  <si>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</si>
  <si>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</si>
  <si>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</si>
  <si>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</si>
  <si>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</si>
  <si>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</si>
  <si>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</si>
  <si>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</si>
  <si>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</si>
  <si>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</si>
  <si>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</si>
  <si>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</si>
  <si>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</si>
  <si>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</si>
  <si>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</si>
  <si>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</si>
  <si>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</si>
  <si>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</si>
  <si>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</si>
  <si>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</si>
  <si>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</si>
  <si>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</si>
  <si>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</si>
  <si>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</si>
  <si>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</si>
  <si>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</si>
  <si>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</si>
  <si>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</si>
  <si>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</si>
  <si>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</si>
  <si>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</si>
  <si>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</si>
  <si>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</si>
  <si>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</si>
  <si>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</si>
  <si>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</si>
  <si>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</si>
  <si>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</si>
  <si>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</si>
  <si>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</si>
  <si>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</si>
  <si>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</si>
  <si>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</si>
  <si>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</si>
  <si>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</si>
  <si>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</si>
  <si>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</si>
  <si>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</si>
  <si>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</si>
  <si>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</si>
  <si>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</si>
  <si>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</si>
  <si>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</si>
  <si>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</si>
  <si>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</si>
  <si>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</si>
  <si>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</si>
  <si>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</si>
  <si>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</si>
  <si>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</si>
  <si>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</si>
  <si>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</si>
  <si>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</si>
  <si>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</si>
  <si>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</si>
  <si>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</si>
  <si>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</si>
  <si>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</si>
  <si>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</si>
  <si>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</si>
  <si>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</si>
  <si>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</si>
  <si>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</si>
  <si>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</si>
  <si>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</si>
  <si>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</si>
  <si>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</si>
  <si>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</si>
  <si>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</si>
  <si>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</si>
  <si>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</si>
  <si>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</si>
  <si>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</si>
  <si>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</si>
  <si>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</si>
  <si>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</si>
  <si>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</si>
  <si>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</si>
  <si>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</si>
  <si>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</si>
  <si>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</si>
  <si>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</si>
  <si>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</si>
  <si>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</si>
  <si>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</si>
  <si>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</si>
  <si>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</si>
  <si>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</si>
  <si>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</si>
  <si>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</si>
  <si>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</si>
  <si>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</si>
  <si>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</si>
  <si>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</si>
  <si>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</si>
  <si>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</si>
  <si>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</si>
  <si>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</si>
  <si>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</si>
  <si>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</si>
  <si>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</si>
  <si>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</si>
  <si>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</si>
  <si>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</si>
  <si>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</si>
  <si>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</si>
  <si>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</si>
  <si>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</si>
  <si>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</si>
  <si>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</si>
  <si>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</si>
  <si>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</si>
  <si>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</si>
  <si>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</si>
  <si>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</si>
  <si>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</si>
  <si>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</si>
  <si>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</si>
  <si>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</si>
  <si>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</si>
  <si>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</si>
  <si>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</si>
  <si>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</si>
  <si>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</si>
  <si>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</si>
  <si>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</si>
  <si>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</si>
  <si>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</si>
  <si>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</si>
  <si>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</si>
  <si>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</si>
  <si>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</si>
  <si>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</si>
  <si>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</si>
  <si>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</si>
  <si>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</si>
  <si>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</si>
  <si>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</si>
  <si>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</si>
  <si>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</si>
  <si>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</si>
  <si>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</si>
  <si>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</si>
  <si>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</si>
  <si>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</si>
  <si>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</si>
  <si>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</si>
  <si>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</si>
  <si>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</si>
  <si>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</si>
  <si>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</si>
  <si>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</si>
  <si>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</si>
  <si>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</si>
  <si>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</si>
  <si>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</si>
  <si>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</si>
  <si>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</si>
  <si>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</si>
  <si>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</si>
  <si>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</si>
  <si>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</si>
  <si>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</si>
  <si>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</si>
  <si>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</si>
  <si>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</si>
  <si>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</si>
  <si>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</si>
  <si>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</si>
  <si>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</si>
  <si>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</si>
  <si>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</si>
  <si>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</si>
  <si>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</si>
  <si>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</si>
  <si>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</si>
  <si>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</si>
  <si>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</si>
  <si>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</si>
  <si>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</si>
  <si>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</si>
  <si>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</si>
  <si>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</si>
  <si>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</si>
  <si>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</si>
  <si>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</si>
  <si>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</si>
  <si>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</si>
  <si>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</si>
  <si>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</si>
  <si>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</si>
  <si>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</si>
  <si>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</si>
  <si>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</si>
  <si>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</si>
  <si>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</si>
  <si>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</si>
  <si>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</si>
  <si>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</si>
  <si>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</si>
  <si>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</si>
  <si>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</si>
  <si>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</si>
  <si>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</si>
  <si>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</si>
  <si>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</si>
  <si>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</si>
  <si>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</si>
  <si>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</si>
  <si>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</si>
  <si>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</si>
  <si>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</si>
  <si>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</si>
  <si>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</si>
  <si>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</si>
  <si>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</si>
  <si>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</si>
  <si>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</si>
  <si>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</si>
  <si>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</si>
  <si>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</si>
  <si>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</si>
  <si>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</si>
  <si>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</si>
  <si>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</si>
  <si>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</si>
  <si>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</si>
  <si>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</si>
  <si>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</si>
  <si>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</si>
  <si>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</si>
  <si>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</si>
  <si>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</si>
  <si>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</si>
  <si>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</si>
  <si>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</si>
  <si>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</si>
  <si>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</si>
  <si>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</si>
  <si>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</si>
  <si>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</si>
  <si>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</si>
  <si>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</si>
  <si>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</si>
  <si>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</si>
  <si>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</si>
  <si>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</si>
  <si>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</si>
  <si>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</si>
  <si>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</si>
  <si>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</si>
  <si>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</si>
  <si>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</si>
  <si>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</si>
  <si>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</si>
  <si>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</si>
  <si>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</si>
  <si>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</si>
  <si>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</si>
  <si>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</si>
  <si>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</si>
  <si>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</si>
  <si>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</si>
  <si>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</si>
  <si>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</si>
  <si>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</si>
  <si>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</si>
  <si>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</si>
  <si>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</si>
  <si>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</si>
  <si>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</si>
  <si>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</si>
  <si>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</si>
  <si>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</si>
  <si>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</si>
  <si>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</si>
  <si>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</si>
  <si>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</si>
  <si>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</si>
  <si>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</si>
  <si>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</si>
  <si>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</si>
  <si>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</si>
  <si>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</si>
  <si>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</si>
  <si>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</si>
  <si>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</si>
  <si>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</si>
  <si>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</si>
  <si>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</si>
  <si>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</si>
  <si>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</si>
  <si>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</si>
  <si>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</si>
  <si>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</si>
  <si>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</si>
  <si>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</si>
  <si>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</si>
  <si>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</si>
  <si>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</si>
  <si>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</si>
  <si>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</si>
  <si>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</si>
  <si>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</si>
  <si>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</si>
  <si>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</si>
  <si>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</si>
  <si>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</si>
  <si>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</si>
  <si>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</si>
  <si>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</si>
  <si>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</si>
  <si>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</si>
  <si>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</si>
  <si>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</si>
  <si>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</si>
  <si>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</si>
  <si>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</si>
  <si>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</si>
  <si>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</si>
  <si>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</si>
  <si>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</si>
  <si>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</si>
  <si>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</si>
  <si>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</si>
  <si>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</si>
  <si>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</si>
  <si>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</si>
  <si>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</si>
  <si>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</si>
  <si>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</si>
  <si>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</si>
  <si>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</si>
  <si>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</si>
  <si>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</si>
  <si>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</si>
  <si>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</si>
  <si>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</si>
  <si>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</si>
  <si>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</si>
  <si>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</si>
  <si>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</si>
  <si>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</si>
  <si>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</si>
  <si>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</si>
  <si>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</si>
  <si>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</si>
  <si>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</si>
  <si>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</si>
  <si>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</si>
  <si>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</si>
  <si>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</si>
  <si>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</si>
  <si>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</si>
  <si>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</si>
  <si>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</si>
  <si>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</si>
  <si>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</si>
  <si>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</si>
  <si>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</si>
  <si>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</si>
  <si>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</si>
  <si>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</si>
  <si>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</si>
  <si>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</si>
  <si>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</si>
  <si>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</si>
  <si>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</si>
  <si>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</si>
  <si>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</si>
  <si>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</si>
  <si>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</si>
  <si>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</si>
  <si>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</si>
  <si>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</si>
  <si>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</si>
  <si>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</si>
  <si>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</si>
  <si>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</si>
  <si>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</si>
  <si>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</si>
  <si>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</si>
  <si>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</si>
  <si>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</si>
  <si>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</si>
  <si>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</si>
  <si>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</si>
  <si>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</si>
  <si>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</si>
  <si>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</si>
  <si>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</si>
  <si>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</si>
  <si>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</si>
  <si>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</si>
  <si>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</si>
  <si>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</si>
  <si>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</si>
  <si>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</si>
  <si>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</si>
  <si>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</si>
  <si>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</si>
  <si>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</si>
  <si>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</si>
  <si>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</si>
  <si>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</si>
  <si>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</si>
  <si>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</si>
  <si>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</si>
  <si>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</si>
  <si>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</si>
  <si>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</si>
  <si>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</si>
  <si>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</si>
  <si>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</si>
  <si>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</si>
  <si>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</si>
  <si>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</si>
  <si>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</si>
  <si>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</si>
  <si>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</si>
  <si>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</si>
  <si>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</si>
  <si>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</si>
  <si>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</si>
  <si>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</si>
  <si>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</si>
  <si>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</si>
  <si>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</si>
  <si>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</si>
  <si>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</si>
  <si>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</si>
  <si>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</si>
  <si>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</si>
  <si>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</si>
  <si>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</si>
  <si>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</si>
  <si>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</si>
  <si>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</si>
  <si>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</si>
  <si>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</si>
  <si>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</si>
  <si>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</si>
  <si>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</si>
  <si>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</si>
  <si>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</si>
  <si>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</si>
  <si>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</si>
  <si>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</si>
  <si>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</si>
  <si>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</si>
  <si>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</si>
  <si>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</si>
  <si>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</si>
  <si>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</si>
  <si>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</si>
  <si>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</si>
  <si>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</si>
  <si>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</si>
  <si>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</si>
  <si>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</si>
  <si>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</si>
  <si>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</si>
  <si>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</si>
  <si>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</si>
  <si>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</si>
  <si>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</si>
  <si>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</si>
  <si>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</si>
  <si>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</si>
  <si>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</si>
  <si>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</si>
  <si>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</si>
  <si>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</si>
  <si>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</si>
  <si>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</si>
  <si>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</si>
  <si>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</si>
  <si>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</si>
  <si>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</si>
  <si>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</si>
  <si>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</si>
  <si>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</si>
  <si>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</si>
  <si>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</si>
  <si>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</si>
  <si>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</si>
  <si>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</si>
  <si>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</si>
  <si>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</si>
  <si>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</si>
  <si>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</si>
  <si>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</si>
  <si>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</si>
  <si>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</si>
  <si>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</si>
  <si>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</si>
  <si>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</si>
  <si>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</si>
  <si>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</si>
  <si>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</si>
  <si>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</si>
  <si>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</si>
  <si>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</si>
  <si>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</si>
  <si>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</si>
  <si>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</si>
  <si>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</si>
  <si>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</si>
  <si>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</si>
  <si>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</si>
  <si>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</si>
  <si>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</si>
  <si>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</si>
  <si>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</si>
  <si>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</si>
  <si>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</si>
  <si>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</si>
  <si>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</si>
  <si>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</si>
  <si>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</si>
  <si>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</si>
  <si>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</si>
  <si>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</si>
  <si>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</si>
  <si>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</si>
  <si>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</si>
  <si>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</si>
  <si>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</si>
  <si>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</si>
  <si>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</si>
  <si>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</si>
  <si>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</si>
  <si>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</si>
  <si>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</si>
  <si>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</si>
  <si>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</si>
  <si>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</si>
  <si>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</si>
  <si>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</si>
  <si>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</si>
  <si>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</si>
  <si>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</si>
  <si>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</si>
  <si>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</si>
  <si>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</si>
  <si>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</si>
  <si>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</si>
  <si>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</si>
  <si>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</si>
  <si>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</si>
  <si>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</si>
  <si>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</si>
  <si>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</si>
  <si>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</si>
  <si>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</si>
  <si>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</si>
  <si>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</si>
  <si>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</si>
  <si>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</si>
  <si>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</si>
  <si>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</si>
  <si>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</si>
  <si>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</si>
  <si>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</si>
  <si>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</si>
  <si>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</si>
  <si>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</si>
  <si>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</si>
  <si>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</si>
  <si>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</si>
  <si>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</si>
  <si>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</si>
  <si>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</si>
  <si>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</si>
  <si>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</si>
  <si>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</si>
  <si>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</si>
  <si>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</si>
  <si>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</si>
  <si>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</si>
  <si>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</si>
  <si>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</si>
  <si>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</si>
  <si>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</si>
  <si>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</si>
  <si>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</si>
  <si>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</si>
  <si>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</si>
  <si>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</si>
  <si>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</si>
  <si>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</si>
  <si>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</si>
  <si>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</si>
  <si>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</si>
  <si>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</si>
  <si>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</si>
  <si>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</si>
  <si>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</si>
  <si>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</si>
  <si>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</si>
  <si>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</si>
  <si>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</si>
  <si>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</si>
  <si>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</si>
  <si>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</si>
  <si>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</si>
  <si>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</si>
  <si>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</si>
  <si>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</si>
  <si>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</si>
  <si>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</si>
  <si>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</si>
  <si>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</si>
  <si>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</si>
  <si>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</si>
  <si>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</si>
  <si>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</si>
  <si>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</si>
  <si>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</si>
  <si>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</si>
  <si>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</si>
  <si>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</si>
  <si>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</si>
  <si>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</si>
  <si>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</si>
  <si>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</si>
  <si>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</si>
  <si>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</si>
  <si>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</si>
  <si>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</si>
  <si>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</si>
  <si>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</si>
  <si>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</si>
  <si>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</si>
  <si>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</si>
  <si>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</si>
  <si>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</si>
  <si>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</si>
  <si>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</si>
  <si>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</si>
  <si>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</si>
  <si>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</si>
  <si>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</si>
  <si>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</si>
  <si>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</si>
  <si>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</si>
  <si>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</si>
  <si>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</si>
  <si>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</si>
  <si>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</si>
  <si>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</si>
  <si>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</si>
  <si>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</si>
  <si>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</si>
  <si>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</si>
  <si>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</si>
  <si>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</si>
  <si>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</si>
  <si>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</si>
  <si>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</si>
  <si>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</si>
  <si>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</si>
  <si>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</si>
  <si>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</si>
  <si>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</si>
  <si>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</si>
  <si>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</si>
  <si>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</si>
  <si>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</si>
  <si>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</si>
  <si>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</si>
  <si>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</si>
  <si>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</si>
  <si>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</si>
  <si>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</si>
  <si>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</si>
  <si>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</si>
  <si>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</si>
  <si>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</si>
  <si>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</si>
  <si>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</si>
  <si>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</si>
  <si>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</si>
  <si>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</si>
  <si>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</si>
  <si>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</si>
  <si>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</si>
  <si>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</si>
  <si>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</si>
  <si>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</si>
  <si>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Sell</t>
  </si>
  <si>
    <t>250-255</t>
  </si>
  <si>
    <t xml:space="preserve">PGHH </t>
  </si>
  <si>
    <t>10700-10800</t>
  </si>
  <si>
    <t>2500-2550</t>
  </si>
  <si>
    <t>310-315</t>
  </si>
  <si>
    <t xml:space="preserve">CROMPTON </t>
  </si>
  <si>
    <t>TOWER RESEARCH CAPITAL MARKETS INDIA PRIVATE LIMITED</t>
  </si>
  <si>
    <t>165-170</t>
  </si>
  <si>
    <t>400-410</t>
  </si>
  <si>
    <t>1260-1240</t>
  </si>
  <si>
    <t xml:space="preserve">CIPLA </t>
  </si>
  <si>
    <t>680-690</t>
  </si>
  <si>
    <t xml:space="preserve">BALKRISIND </t>
  </si>
  <si>
    <t>1160-1140</t>
  </si>
  <si>
    <t>930-950</t>
  </si>
  <si>
    <t>Profit of Rs.18.50/-</t>
  </si>
  <si>
    <t>156-158</t>
  </si>
  <si>
    <t>1400-1450</t>
  </si>
  <si>
    <t>470-480</t>
  </si>
  <si>
    <t>750-760</t>
  </si>
  <si>
    <t xml:space="preserve">Retail Research Technical Calls &amp; Fundamental Performance Report for the month of July-2020 </t>
  </si>
  <si>
    <t>Loss of Rs.20.5/-</t>
  </si>
  <si>
    <t>Loss of Rs.31.5/-</t>
  </si>
  <si>
    <t xml:space="preserve">NIFTY JUL FUT </t>
  </si>
  <si>
    <t>NIFTY 9-JUL 10200 PE</t>
  </si>
  <si>
    <t>Loss of Rs.145/-</t>
  </si>
  <si>
    <t>935-945</t>
  </si>
  <si>
    <t>1030-1070</t>
  </si>
  <si>
    <t>185-182</t>
  </si>
  <si>
    <t>88</t>
  </si>
  <si>
    <t>-160</t>
  </si>
  <si>
    <t>52</t>
  </si>
  <si>
    <t>Loss of Rs.60/-</t>
  </si>
  <si>
    <t>Loss of Rs.108/-</t>
  </si>
  <si>
    <t>Profit of Rs.18/-</t>
  </si>
  <si>
    <t>Profit of Rs.4/-</t>
  </si>
  <si>
    <t>United Polyfab Guj. Ltd.</t>
  </si>
  <si>
    <t>VISHWAKARMA TRADING HOUSE</t>
  </si>
  <si>
    <t>Profit of Rs.20/-</t>
  </si>
  <si>
    <t>Profit of Rs.12.5/-</t>
  </si>
  <si>
    <t>Profit of Rs.22.5/-</t>
  </si>
  <si>
    <t>16770-16800</t>
  </si>
  <si>
    <t>18000-18500</t>
  </si>
  <si>
    <t>640-643</t>
  </si>
  <si>
    <t>670-680</t>
  </si>
  <si>
    <t>Profit of Rs.26/-</t>
  </si>
  <si>
    <t>Loss of Rs.65/-</t>
  </si>
  <si>
    <t>HRTI PRIVATE LIMITED</t>
  </si>
  <si>
    <t>Part Profit of Rs.46/-</t>
  </si>
  <si>
    <t>365-368</t>
  </si>
  <si>
    <t>2000-2100</t>
  </si>
  <si>
    <t>1080-1120</t>
  </si>
  <si>
    <t>2340-2350</t>
  </si>
  <si>
    <t>2550-2600</t>
  </si>
  <si>
    <t xml:space="preserve"> NIFTY 10600 PE 09-JUL</t>
  </si>
  <si>
    <t>100-120</t>
  </si>
  <si>
    <t xml:space="preserve">HINDUNILVR JULY 2180 CE </t>
  </si>
  <si>
    <t xml:space="preserve">HINDUNILVR JULY 2220 CE </t>
  </si>
  <si>
    <t>Profit of Rs.19/-</t>
  </si>
  <si>
    <t>Part Profit of Rs.65/-</t>
  </si>
  <si>
    <t>BANKNIFTY 21500 PE 16-JUL</t>
  </si>
  <si>
    <t>600-700</t>
  </si>
  <si>
    <t>Part Profit of Rs.40/-</t>
  </si>
  <si>
    <t>935-943</t>
  </si>
  <si>
    <t>1020-1050</t>
  </si>
  <si>
    <t>112-115</t>
  </si>
  <si>
    <t>5700-5500</t>
  </si>
  <si>
    <t>260-265</t>
  </si>
  <si>
    <t>600-610</t>
  </si>
  <si>
    <t>1130-1140</t>
  </si>
  <si>
    <t>1250-1270</t>
  </si>
  <si>
    <t>Loss of Rs.40/-</t>
  </si>
  <si>
    <t>Profit of Rs.540/-</t>
  </si>
  <si>
    <t>Profit of Rs.35.5/-</t>
  </si>
  <si>
    <t>Profit of Rs.13/-</t>
  </si>
  <si>
    <t>550-540</t>
  </si>
  <si>
    <t>NIFTY 23-JUL 10200 PE</t>
  </si>
  <si>
    <t>10500-10400</t>
  </si>
  <si>
    <t>300</t>
  </si>
  <si>
    <t>Loss of Rs.230/-</t>
  </si>
  <si>
    <t xml:space="preserve">Sell </t>
  </si>
  <si>
    <t>19400-19600</t>
  </si>
  <si>
    <t>18000-17500</t>
  </si>
  <si>
    <t>N.K.SECURITIES</t>
  </si>
  <si>
    <t>394-398</t>
  </si>
  <si>
    <t>440-450</t>
  </si>
  <si>
    <t xml:space="preserve">CUMMINSIND </t>
  </si>
  <si>
    <t>CBPL</t>
  </si>
  <si>
    <t>Equitas Holdings Limited</t>
  </si>
  <si>
    <t>GRAVITON RESEARCH CAPITAL LLP</t>
  </si>
  <si>
    <t>Tamil Nadu Newsprint</t>
  </si>
  <si>
    <t>Net Gain / Loss  %</t>
  </si>
  <si>
    <t>Loss of Rs.18.5/-</t>
  </si>
  <si>
    <t>1180-1200</t>
  </si>
  <si>
    <t>Profit of Rs.15/-</t>
  </si>
  <si>
    <t>41</t>
  </si>
  <si>
    <t>45</t>
  </si>
  <si>
    <t>-36.5</t>
  </si>
  <si>
    <t>Profit of Rs. 8.5/-</t>
  </si>
  <si>
    <t>BANKNIFTY JULY FUT</t>
  </si>
  <si>
    <t xml:space="preserve">BANKNIFTY 23-JUL 22000 PE </t>
  </si>
  <si>
    <t>365</t>
  </si>
  <si>
    <t>385</t>
  </si>
  <si>
    <t>-147.5</t>
  </si>
  <si>
    <t>Profit of Rs.237.5/-</t>
  </si>
  <si>
    <t>300-304</t>
  </si>
  <si>
    <t>Loss of Rs.34/-</t>
  </si>
  <si>
    <t>AMFL</t>
  </si>
  <si>
    <t>NAVEEN GUPTA</t>
  </si>
  <si>
    <t>CONSORTIUM CAPITAL PRIVATE LIMITED</t>
  </si>
  <si>
    <t>DEVABHAI NAGJIBHAI DESAI</t>
  </si>
  <si>
    <t>IISL</t>
  </si>
  <si>
    <t>KESAR TRACOM INDIA LLP</t>
  </si>
  <si>
    <t>Clariant Chemicals (I)Ltd</t>
  </si>
  <si>
    <t>Indiabulls Hsg Fin Ltd</t>
  </si>
  <si>
    <t>Reliance Indl Infra Ltd</t>
  </si>
  <si>
    <t>All charges</t>
  </si>
  <si>
    <t>Profit of Rs.305/-</t>
  </si>
  <si>
    <t>137-135</t>
  </si>
  <si>
    <t>Profit of Rs.2.25/-</t>
  </si>
  <si>
    <t>231.5-232.5</t>
  </si>
  <si>
    <t>240-242</t>
  </si>
  <si>
    <t>1127-1133</t>
  </si>
  <si>
    <t>70-71</t>
  </si>
  <si>
    <t>80-84</t>
  </si>
  <si>
    <t>96</t>
  </si>
  <si>
    <t>75</t>
  </si>
  <si>
    <t>20</t>
  </si>
  <si>
    <t>Profit of Rs.95/-</t>
  </si>
  <si>
    <t>AIIL</t>
  </si>
  <si>
    <t>JAMISH INVESTMENT PVT. LTD.</t>
  </si>
  <si>
    <t>KHAZANA TRADELINKS PVT LTD</t>
  </si>
  <si>
    <t>RAKESH S KATHOTIA HUF</t>
  </si>
  <si>
    <t>BALWANTSINGH UJAGARSINGH PANNU</t>
  </si>
  <si>
    <t>SAHADEVSINGHROWA</t>
  </si>
  <si>
    <t>BILLWIN</t>
  </si>
  <si>
    <t>SHERWOOD SECURITIES PVT LTD</t>
  </si>
  <si>
    <t>SANJAY PUNJABHAI PARMAR</t>
  </si>
  <si>
    <t>ABHISHEK PREMNARAYAN PARWAL HUF</t>
  </si>
  <si>
    <t>BEELINE BROKING LIMITED</t>
  </si>
  <si>
    <t>M.B. FINMART PRIVATE LIMITED</t>
  </si>
  <si>
    <t>VISTRA ITCL INDIA LIMITED</t>
  </si>
  <si>
    <t>NAYSAA</t>
  </si>
  <si>
    <t>REKHA BOKHA</t>
  </si>
  <si>
    <t>VISHNU SHANTIBHAI PARMAR</t>
  </si>
  <si>
    <t>REGENCY</t>
  </si>
  <si>
    <t>RAJESH KUMAR</t>
  </si>
  <si>
    <t>AGNUS HOLDINGS PRIVATE LIMITED</t>
  </si>
  <si>
    <t>AGNUS CAPITAL LLP</t>
  </si>
  <si>
    <t>SHAILJA</t>
  </si>
  <si>
    <t>PURAN CHAND CHOUDHARY</t>
  </si>
  <si>
    <t>MUKTI M SANCHETI</t>
  </si>
  <si>
    <t>THINKINK</t>
  </si>
  <si>
    <t>PARAG BABULAL KHALASI</t>
  </si>
  <si>
    <t>BHAVIKA PRAKASH RATHOD</t>
  </si>
  <si>
    <t>Apollo Micro Systems Ltd</t>
  </si>
  <si>
    <t>A K G SECURITIES AND CONSULTANCY LTD.</t>
  </si>
  <si>
    <t>MUDUPULAVEMULA SURENDRANADHA REDDY</t>
  </si>
  <si>
    <t>SMC REAL ESTATE ADVISORS PRIVATE LIMITED</t>
  </si>
  <si>
    <t>VINODBHAI MANJIBHAI CHAUHAN</t>
  </si>
  <si>
    <t>INDUS PORTFOLIO PVT. LTD.</t>
  </si>
  <si>
    <t>Bodal Chemicals Ltd</t>
  </si>
  <si>
    <t>CENTILLION RESEARCH INDIA LLP</t>
  </si>
  <si>
    <t>Cosmo Films Ltd</t>
  </si>
  <si>
    <t>ANVIL WEALTH MANAGEMENT PRIVATE LIMITED</t>
  </si>
  <si>
    <t>Eveready Industries India</t>
  </si>
  <si>
    <t>PURAN ASSOCIATES PVT LTD</t>
  </si>
  <si>
    <t>VIC ENTERPRISES PRIVATE LIMITED</t>
  </si>
  <si>
    <t>M B FINMART PRIVATE LIMITED</t>
  </si>
  <si>
    <t>Gayatri Highways Limited</t>
  </si>
  <si>
    <t>ALPANA MUNDRA</t>
  </si>
  <si>
    <t>Gic Housing Finance Ltd</t>
  </si>
  <si>
    <t>ADROIT FINANCIAL SERVICES PVT LTD</t>
  </si>
  <si>
    <t>IOL Chem and Pharma Ltd</t>
  </si>
  <si>
    <t>AksharChem India Limited</t>
  </si>
  <si>
    <t>UBS PRINCIPAL CAPITAL ASIA LIMITED</t>
  </si>
  <si>
    <t>OHM EDUBRIDGE PRIVATE LIMITED</t>
  </si>
  <si>
    <t>OHM CORE INVESTMENT CORP</t>
  </si>
  <si>
    <t>IL AND FS FINANCIAL SERVICES LTD</t>
  </si>
  <si>
    <t>GRANTHAM AC GMO EMERGING MARKET F</t>
  </si>
  <si>
    <t>GMO EMERGING DOM OPPORTUNITIES FD</t>
  </si>
  <si>
    <t>Loss of Rs.7/-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</si>
</sst>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0.0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1">
    <xf numFmtId="0" fontId="0" fillId="0" borderId="0"/>
    <xf numFmtId="0" fontId="31" fillId="30" borderId="0" applyNumberFormat="0" applyBorder="0" applyAlignment="0" applyProtection="0"/>
    <xf numFmtId="0" fontId="25" fillId="26" borderId="0" applyNumberFormat="0" applyBorder="0" applyAlignment="0" applyProtection="0"/>
    <xf numFmtId="0" fontId="25" fillId="31" borderId="0" applyNumberFormat="0" applyBorder="0" applyAlignment="0" applyProtection="0"/>
    <xf numFmtId="9" fontId="47" fillId="0" borderId="0" applyFont="0" applyFill="0" applyBorder="0" applyAlignment="0" applyProtection="0"/>
    <xf numFmtId="0" fontId="32" fillId="28" borderId="0" applyNumberFormat="0" applyBorder="0" applyAlignment="0" applyProtection="0"/>
    <xf numFmtId="0" fontId="47" fillId="0" borderId="0"/>
    <xf numFmtId="0" fontId="1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0" borderId="0"/>
    <xf numFmtId="0" fontId="47" fillId="0" borderId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8" borderId="0" applyNumberFormat="0" applyBorder="0" applyAlignment="0" applyProtection="0"/>
    <xf numFmtId="0" fontId="31" fillId="30" borderId="0" applyNumberFormat="0" applyBorder="0" applyAlignment="0" applyProtection="0"/>
    <xf numFmtId="0" fontId="31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31" fillId="34" borderId="0" applyNumberFormat="0" applyBorder="0" applyAlignment="0" applyProtection="0"/>
    <xf numFmtId="0" fontId="25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9" fontId="47" fillId="0" borderId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57" borderId="34" applyNumberFormat="0" applyFont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4" fillId="56" borderId="33" applyNumberFormat="0" applyAlignment="0" applyProtection="0"/>
    <xf numFmtId="0" fontId="44" fillId="56" borderId="33" applyNumberFormat="0" applyAlignment="0" applyProtection="0"/>
    <xf numFmtId="0" fontId="44" fillId="56" borderId="33" applyNumberFormat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25" fillId="0" borderId="0"/>
    <xf numFmtId="0" fontId="38" fillId="0" borderId="29" applyNumberFormat="0" applyFill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5" fillId="0" borderId="0"/>
    <xf numFmtId="0" fontId="47" fillId="0" borderId="0"/>
    <xf numFmtId="0" fontId="25" fillId="0" borderId="0"/>
    <xf numFmtId="0" fontId="25" fillId="0" borderId="0"/>
    <xf numFmtId="0" fontId="47" fillId="32" borderId="27" applyNumberForma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48" fillId="0" borderId="0" applyFont="0" applyFill="0" applyBorder="0" applyAlignment="0" applyProtection="0"/>
  </cellStyleXfs>
  <cellXfs count="583">
    <xf numFmtId="0" fontId="0" fillId="0" borderId="0" xfId="0"/>
    <xf numFmtId="0" fontId="0" fillId="0" borderId="0" xfId="147" applyFont="1"/>
    <xf numFmtId="0" fontId="47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8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7" borderId="0" xfId="9" applyFont="1" applyFill="1" applyBorder="1" applyAlignment="1">
      <alignment horizontal="center" vertical="center" wrapText="1"/>
    </xf>
    <xf numFmtId="164" fontId="0" fillId="7" borderId="0" xfId="0" applyNumberFormat="1" applyFont="1" applyFill="1" applyBorder="1" applyAlignment="1">
      <alignment horizontal="center" vertical="center"/>
    </xf>
    <xf numFmtId="15" fontId="0" fillId="7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7" borderId="0" xfId="9" applyFont="1" applyFill="1" applyBorder="1" applyAlignment="1">
      <alignment horizontal="center" vertical="top"/>
    </xf>
    <xf numFmtId="0" fontId="0" fillId="7" borderId="0" xfId="0" applyFill="1" applyBorder="1" applyAlignment="1">
      <alignment horizontal="center" vertical="top"/>
    </xf>
    <xf numFmtId="15" fontId="3" fillId="7" borderId="0" xfId="0" applyNumberFormat="1" applyFont="1" applyFill="1" applyBorder="1" applyAlignment="1">
      <alignment vertical="center"/>
    </xf>
    <xf numFmtId="0" fontId="0" fillId="7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9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0" borderId="0" xfId="51" applyNumberFormat="1" applyFont="1" applyFill="1" applyBorder="1" applyAlignment="1" applyProtection="1">
      <alignment horizontal="center" vertical="center" wrapText="1"/>
    </xf>
    <xf numFmtId="166" fontId="0" fillId="10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0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1" borderId="0" xfId="51" applyNumberFormat="1" applyFont="1" applyFill="1" applyBorder="1" applyAlignment="1" applyProtection="1">
      <alignment horizontal="center" vertical="center" wrapText="1"/>
    </xf>
    <xf numFmtId="165" fontId="7" fillId="8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top"/>
    </xf>
    <xf numFmtId="15" fontId="0" fillId="7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2" borderId="0" xfId="0" applyFont="1" applyFill="1" applyBorder="1"/>
    <xf numFmtId="0" fontId="0" fillId="12" borderId="0" xfId="0" applyFill="1" applyAlignment="1">
      <alignment horizontal="center"/>
    </xf>
    <xf numFmtId="0" fontId="0" fillId="12" borderId="0" xfId="0" applyFont="1" applyFill="1"/>
    <xf numFmtId="0" fontId="0" fillId="8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7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/>
    </xf>
    <xf numFmtId="167" fontId="0" fillId="13" borderId="11" xfId="0" applyNumberFormat="1" applyFont="1" applyFill="1" applyBorder="1" applyAlignment="1">
      <alignment horizontal="left"/>
    </xf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 vertical="center"/>
    </xf>
    <xf numFmtId="167" fontId="0" fillId="14" borderId="11" xfId="9" applyNumberFormat="1" applyFont="1" applyFill="1" applyBorder="1" applyAlignment="1">
      <alignment horizontal="center" vertical="center" wrapText="1"/>
    </xf>
    <xf numFmtId="167" fontId="0" fillId="14" borderId="11" xfId="0" applyNumberFormat="1" applyFont="1" applyFill="1" applyBorder="1" applyAlignment="1">
      <alignment horizontal="left"/>
    </xf>
    <xf numFmtId="1" fontId="0" fillId="14" borderId="11" xfId="0" applyNumberFormat="1" applyFont="1" applyFill="1" applyBorder="1" applyAlignment="1">
      <alignment horizontal="center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5" borderId="11" xfId="9" applyNumberFormat="1" applyFont="1" applyFill="1" applyBorder="1" applyAlignment="1">
      <alignment horizontal="center" vertical="center" wrapText="1"/>
    </xf>
    <xf numFmtId="0" fontId="0" fillId="15" borderId="11" xfId="9" applyFont="1" applyFill="1" applyBorder="1"/>
    <xf numFmtId="0" fontId="0" fillId="15" borderId="11" xfId="9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3" borderId="11" xfId="9" applyNumberFormat="1" applyFont="1" applyFill="1" applyBorder="1" applyAlignment="1">
      <alignment horizontal="center"/>
    </xf>
    <xf numFmtId="0" fontId="0" fillId="13" borderId="9" xfId="0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 wrapText="1"/>
    </xf>
    <xf numFmtId="2" fontId="0" fillId="14" borderId="11" xfId="0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Continuous"/>
    </xf>
    <xf numFmtId="2" fontId="0" fillId="17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Continuous"/>
    </xf>
    <xf numFmtId="9" fontId="0" fillId="15" borderId="11" xfId="4" applyFont="1" applyFill="1" applyBorder="1" applyAlignment="1">
      <alignment horizontal="center"/>
    </xf>
    <xf numFmtId="168" fontId="0" fillId="17" borderId="11" xfId="0" applyNumberFormat="1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/>
    </xf>
    <xf numFmtId="0" fontId="0" fillId="8" borderId="0" xfId="0" applyFont="1" applyFill="1" applyAlignment="1">
      <alignment horizontal="center"/>
    </xf>
    <xf numFmtId="167" fontId="0" fillId="18" borderId="11" xfId="9" applyNumberFormat="1" applyFont="1" applyFill="1" applyBorder="1" applyAlignment="1">
      <alignment horizontal="center" vertical="center" wrapText="1"/>
    </xf>
    <xf numFmtId="0" fontId="0" fillId="18" borderId="11" xfId="9" applyFont="1" applyFill="1" applyBorder="1"/>
    <xf numFmtId="0" fontId="0" fillId="18" borderId="11" xfId="9" applyFont="1" applyFill="1" applyBorder="1" applyAlignment="1">
      <alignment horizontal="center"/>
    </xf>
    <xf numFmtId="0" fontId="0" fillId="18" borderId="11" xfId="0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167" fontId="0" fillId="13" borderId="11" xfId="0" applyNumberFormat="1" applyFill="1" applyBorder="1" applyAlignment="1">
      <alignment horizontal="left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left"/>
    </xf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7" borderId="5" xfId="0" applyNumberFormat="1" applyFont="1" applyFill="1" applyBorder="1" applyAlignment="1">
      <alignment horizontal="center" vertical="center"/>
    </xf>
    <xf numFmtId="0" fontId="0" fillId="15" borderId="3" xfId="9" applyFont="1" applyFill="1" applyBorder="1"/>
    <xf numFmtId="0" fontId="0" fillId="17" borderId="5" xfId="9" applyFont="1" applyFill="1" applyBorder="1" applyAlignment="1">
      <alignment horizontal="center"/>
    </xf>
    <xf numFmtId="2" fontId="0" fillId="17" borderId="4" xfId="9" applyNumberFormat="1" applyFont="1" applyFill="1" applyBorder="1" applyAlignment="1">
      <alignment horizontal="center" vertical="center"/>
    </xf>
    <xf numFmtId="10" fontId="0" fillId="17" borderId="11" xfId="51" applyNumberFormat="1" applyFont="1" applyFill="1" applyBorder="1" applyAlignment="1" applyProtection="1">
      <alignment horizontal="center" vertical="center" wrapText="1"/>
    </xf>
    <xf numFmtId="15" fontId="0" fillId="15" borderId="11" xfId="0" applyNumberFormat="1" applyFont="1" applyFill="1" applyBorder="1"/>
    <xf numFmtId="0" fontId="0" fillId="18" borderId="9" xfId="0" applyFill="1" applyBorder="1" applyAlignment="1">
      <alignment horizontal="center"/>
    </xf>
    <xf numFmtId="2" fontId="0" fillId="21" borderId="11" xfId="0" applyNumberFormat="1" applyFont="1" applyFill="1" applyBorder="1" applyAlignment="1">
      <alignment horizontal="center" vertical="center" wrapText="1"/>
    </xf>
    <xf numFmtId="9" fontId="0" fillId="18" borderId="11" xfId="51" applyFont="1" applyFill="1" applyBorder="1" applyAlignment="1" applyProtection="1">
      <alignment horizontal="center"/>
    </xf>
    <xf numFmtId="0" fontId="0" fillId="18" borderId="11" xfId="0" applyFill="1" applyBorder="1" applyAlignment="1">
      <alignment horizontal="center"/>
    </xf>
    <xf numFmtId="167" fontId="0" fillId="18" borderId="11" xfId="0" applyNumberFormat="1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/>
    </xf>
    <xf numFmtId="9" fontId="0" fillId="19" borderId="11" xfId="51" applyFont="1" applyFill="1" applyBorder="1" applyAlignment="1" applyProtection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0" fontId="0" fillId="13" borderId="3" xfId="0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 wrapText="1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7" borderId="5" xfId="9" applyNumberFormat="1" applyFont="1" applyFill="1" applyBorder="1" applyAlignment="1">
      <alignment horizontal="center"/>
    </xf>
    <xf numFmtId="167" fontId="0" fillId="23" borderId="11" xfId="9" applyNumberFormat="1" applyFont="1" applyFill="1" applyBorder="1" applyAlignment="1">
      <alignment horizontal="center" vertical="center" wrapText="1"/>
    </xf>
    <xf numFmtId="0" fontId="0" fillId="23" borderId="11" xfId="9" applyFont="1" applyFill="1" applyBorder="1"/>
    <xf numFmtId="0" fontId="0" fillId="23" borderId="11" xfId="9" applyFont="1" applyFill="1" applyBorder="1" applyAlignment="1">
      <alignment horizontal="center"/>
    </xf>
    <xf numFmtId="0" fontId="0" fillId="23" borderId="11" xfId="0" applyFont="1" applyFill="1" applyBorder="1" applyAlignment="1">
      <alignment horizontal="center"/>
    </xf>
    <xf numFmtId="2" fontId="0" fillId="23" borderId="11" xfId="9" applyNumberFormat="1" applyFont="1" applyFill="1" applyBorder="1" applyAlignment="1">
      <alignment horizontal="center"/>
    </xf>
    <xf numFmtId="0" fontId="0" fillId="12" borderId="11" xfId="9" applyFont="1" applyFill="1" applyBorder="1"/>
    <xf numFmtId="0" fontId="0" fillId="12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/>
    </xf>
    <xf numFmtId="167" fontId="0" fillId="11" borderId="4" xfId="0" applyNumberFormat="1" applyFont="1" applyFill="1" applyBorder="1" applyAlignment="1">
      <alignment horizontal="center" vertical="center"/>
    </xf>
    <xf numFmtId="0" fontId="0" fillId="11" borderId="4" xfId="9" applyFont="1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 vertical="center"/>
    </xf>
    <xf numFmtId="167" fontId="0" fillId="11" borderId="5" xfId="0" applyNumberFormat="1" applyFont="1" applyFill="1" applyBorder="1" applyAlignment="1">
      <alignment horizontal="center" vertical="center"/>
    </xf>
    <xf numFmtId="0" fontId="0" fillId="11" borderId="5" xfId="9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 vertical="center"/>
    </xf>
    <xf numFmtId="0" fontId="0" fillId="12" borderId="3" xfId="9" applyFont="1" applyFill="1" applyBorder="1"/>
    <xf numFmtId="0" fontId="0" fillId="12" borderId="4" xfId="9" applyFont="1" applyFill="1" applyBorder="1"/>
    <xf numFmtId="1" fontId="0" fillId="13" borderId="11" xfId="0" applyNumberFormat="1" applyFont="1" applyFill="1" applyBorder="1" applyAlignment="1">
      <alignment horizontal="center" vertical="center"/>
    </xf>
    <xf numFmtId="1" fontId="0" fillId="14" borderId="11" xfId="9" applyNumberFormat="1" applyFont="1" applyFill="1" applyBorder="1" applyAlignment="1">
      <alignment horizontal="center" vertical="center" wrapText="1"/>
    </xf>
    <xf numFmtId="1" fontId="0" fillId="13" borderId="3" xfId="0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1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3" borderId="9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3" borderId="11" xfId="51" applyFont="1" applyFill="1" applyBorder="1" applyAlignment="1" applyProtection="1">
      <alignment horizontal="center"/>
    </xf>
    <xf numFmtId="167" fontId="0" fillId="23" borderId="11" xfId="0" applyNumberFormat="1" applyFont="1" applyFill="1" applyBorder="1" applyAlignment="1">
      <alignment horizontal="center" vertical="center" wrapText="1"/>
    </xf>
    <xf numFmtId="0" fontId="0" fillId="23" borderId="2" xfId="0" applyFill="1" applyBorder="1" applyAlignment="1">
      <alignment horizontal="center"/>
    </xf>
    <xf numFmtId="0" fontId="0" fillId="12" borderId="11" xfId="0" applyFont="1" applyFill="1" applyBorder="1"/>
    <xf numFmtId="0" fontId="0" fillId="12" borderId="4" xfId="0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2" fontId="0" fillId="11" borderId="5" xfId="0" applyNumberFormat="1" applyFont="1" applyFill="1" applyBorder="1" applyAlignment="1">
      <alignment horizontal="center" vertical="center" wrapText="1"/>
    </xf>
    <xf numFmtId="10" fontId="0" fillId="11" borderId="5" xfId="51" applyNumberFormat="1" applyFont="1" applyFill="1" applyBorder="1" applyAlignment="1" applyProtection="1">
      <alignment horizontal="center" vertical="center" wrapText="1"/>
    </xf>
    <xf numFmtId="167" fontId="0" fillId="11" borderId="5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167" fontId="0" fillId="13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1" borderId="11" xfId="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3" fillId="3" borderId="4" xfId="0" applyFont="1" applyFill="1" applyBorder="1"/>
    <xf numFmtId="166" fontId="14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4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9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6" fillId="3" borderId="0" xfId="0" applyFont="1" applyFill="1"/>
    <xf numFmtId="0" fontId="10" fillId="3" borderId="0" xfId="0" applyFont="1" applyFill="1"/>
    <xf numFmtId="15" fontId="16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7" fillId="0" borderId="4" xfId="139" applyBorder="1"/>
    <xf numFmtId="0" fontId="47" fillId="0" borderId="18" xfId="139" applyBorder="1"/>
    <xf numFmtId="2" fontId="47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7" fillId="0" borderId="0" xfId="139"/>
    <xf numFmtId="0" fontId="47" fillId="0" borderId="21" xfId="139" applyBorder="1"/>
    <xf numFmtId="2" fontId="47" fillId="0" borderId="5" xfId="139" applyNumberFormat="1" applyBorder="1"/>
    <xf numFmtId="0" fontId="47" fillId="0" borderId="5" xfId="139" applyBorder="1"/>
    <xf numFmtId="2" fontId="0" fillId="3" borderId="4" xfId="0" applyNumberFormat="1" applyFill="1" applyBorder="1"/>
    <xf numFmtId="0" fontId="47" fillId="0" borderId="0" xfId="139" applyBorder="1"/>
    <xf numFmtId="0" fontId="17" fillId="3" borderId="0" xfId="0" applyFont="1" applyFill="1" applyBorder="1" applyAlignment="1">
      <alignment horizontal="right"/>
    </xf>
    <xf numFmtId="0" fontId="17" fillId="3" borderId="0" xfId="0" applyFont="1" applyFill="1" applyBorder="1" applyAlignment="1">
      <alignment horizontal="left"/>
    </xf>
    <xf numFmtId="4" fontId="17" fillId="3" borderId="0" xfId="0" applyNumberFormat="1" applyFont="1" applyFill="1" applyBorder="1" applyAlignment="1">
      <alignment horizontal="right"/>
    </xf>
    <xf numFmtId="0" fontId="18" fillId="3" borderId="0" xfId="0" applyFont="1" applyFill="1" applyBorder="1"/>
    <xf numFmtId="0" fontId="19" fillId="3" borderId="0" xfId="0" applyFont="1" applyFill="1" applyBorder="1" applyAlignment="1">
      <alignment horizontal="left"/>
    </xf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/>
    <xf numFmtId="0" fontId="18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7" fillId="0" borderId="4" xfId="139" applyBorder="1" applyAlignment="1">
      <alignment wrapText="1"/>
    </xf>
    <xf numFmtId="2" fontId="0" fillId="0" borderId="4" xfId="0" applyNumberFormat="1" applyBorder="1"/>
    <xf numFmtId="0" fontId="22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3" fillId="3" borderId="0" xfId="0" applyFont="1" applyFill="1" applyBorder="1" applyAlignment="1">
      <alignment horizontal="left"/>
    </xf>
    <xf numFmtId="2" fontId="17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4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5" fillId="0" borderId="4" xfId="146" applyNumberFormat="1" applyBorder="1"/>
    <xf numFmtId="10" fontId="25" fillId="2" borderId="4" xfId="55" applyNumberFormat="1" applyFont="1" applyFill="1" applyBorder="1" applyAlignment="1">
      <alignment horizontal="center"/>
    </xf>
    <xf numFmtId="0" fontId="26" fillId="3" borderId="0" xfId="0" applyFont="1" applyFill="1" applyBorder="1"/>
    <xf numFmtId="0" fontId="26" fillId="3" borderId="0" xfId="0" applyFont="1" applyFill="1"/>
    <xf numFmtId="0" fontId="27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8" fillId="3" borderId="0" xfId="7" applyNumberFormat="1" applyFont="1" applyFill="1" applyBorder="1" applyAlignment="1" applyProtection="1">
      <alignment horizontal="center" vertical="center" wrapText="1"/>
    </xf>
    <xf numFmtId="0" fontId="29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7" fillId="0" borderId="0" xfId="0" applyFont="1" applyFill="1"/>
    <xf numFmtId="0" fontId="47" fillId="12" borderId="0" xfId="0" applyFont="1" applyFill="1" applyAlignment="1">
      <alignment horizontal="center"/>
    </xf>
    <xf numFmtId="0" fontId="47" fillId="0" borderId="9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7" fillId="0" borderId="4" xfId="0" applyFont="1" applyBorder="1" applyAlignment="1">
      <alignment horizontal="left"/>
    </xf>
    <xf numFmtId="1" fontId="0" fillId="11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7" borderId="11" xfId="0" applyNumberFormat="1" applyFont="1" applyFill="1" applyBorder="1" applyAlignment="1">
      <alignment horizontal="center" vertical="center"/>
    </xf>
    <xf numFmtId="0" fontId="0" fillId="11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7" borderId="11" xfId="9" applyFont="1" applyFill="1" applyBorder="1" applyAlignment="1">
      <alignment horizontal="center"/>
    </xf>
    <xf numFmtId="2" fontId="0" fillId="11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7" borderId="11" xfId="9" applyNumberFormat="1" applyFont="1" applyFill="1" applyBorder="1" applyAlignment="1">
      <alignment horizontal="center" vertical="center"/>
    </xf>
    <xf numFmtId="2" fontId="0" fillId="11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12" borderId="11" xfId="0" applyFill="1" applyBorder="1" applyAlignment="1">
      <alignment horizontal="center"/>
    </xf>
    <xf numFmtId="0" fontId="0" fillId="20" borderId="9" xfId="0" applyFill="1" applyBorder="1" applyAlignment="1">
      <alignment horizontal="center"/>
    </xf>
    <xf numFmtId="10" fontId="0" fillId="11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3" borderId="11" xfId="0" applyNumberForma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 wrapText="1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8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17" borderId="11" xfId="0" applyNumberFormat="1" applyFont="1" applyFill="1" applyBorder="1" applyAlignment="1">
      <alignment horizontal="center" vertical="center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7" borderId="5" xfId="0" applyNumberFormat="1" applyFont="1" applyFill="1" applyBorder="1" applyAlignment="1">
      <alignment horizontal="center" vertical="center"/>
    </xf>
    <xf numFmtId="1" fontId="0" fillId="23" borderId="11" xfId="9" applyNumberFormat="1" applyFont="1" applyFill="1" applyBorder="1" applyAlignment="1">
      <alignment horizontal="center" vertical="center" wrapText="1"/>
    </xf>
    <xf numFmtId="1" fontId="0" fillId="11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7" fillId="2" borderId="4" xfId="0" applyNumberFormat="1" applyFont="1" applyFill="1" applyBorder="1" applyAlignment="1">
      <alignment horizontal="left"/>
    </xf>
    <xf numFmtId="167" fontId="47" fillId="14" borderId="11" xfId="0" applyNumberFormat="1" applyFont="1" applyFill="1" applyBorder="1" applyAlignment="1">
      <alignment horizontal="left"/>
    </xf>
    <xf numFmtId="167" fontId="47" fillId="13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165" fontId="0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0" fillId="2" borderId="37" xfId="0" applyFont="1" applyFill="1" applyBorder="1" applyAlignment="1">
      <alignment horizontal="center"/>
    </xf>
    <xf numFmtId="10" fontId="7" fillId="2" borderId="37" xfId="51" applyNumberFormat="1" applyFont="1" applyFill="1" applyBorder="1" applyAlignment="1" applyProtection="1">
      <alignment horizontal="center" vertical="center" wrapText="1"/>
    </xf>
    <xf numFmtId="0" fontId="7" fillId="2" borderId="3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0" fillId="2" borderId="37" xfId="0" applyNumberFormat="1" applyFill="1" applyBorder="1" applyAlignment="1">
      <alignment horizontal="center" vertical="center"/>
    </xf>
    <xf numFmtId="0" fontId="47" fillId="14" borderId="9" xfId="0" applyFont="1" applyFill="1" applyBorder="1" applyAlignment="1">
      <alignment horizontal="centerContinuous"/>
    </xf>
    <xf numFmtId="0" fontId="47" fillId="20" borderId="9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" fontId="0" fillId="2" borderId="37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7" fillId="0" borderId="4" xfId="139" applyBorder="1" applyAlignment="1">
      <alignment horizontal="left"/>
    </xf>
    <xf numFmtId="0" fontId="6" fillId="2" borderId="37" xfId="0" applyFont="1" applyFill="1" applyBorder="1"/>
    <xf numFmtId="0" fontId="7" fillId="2" borderId="5" xfId="0" applyFont="1" applyFill="1" applyBorder="1" applyAlignment="1">
      <alignment horizontal="center" vertical="center"/>
    </xf>
    <xf numFmtId="0" fontId="0" fillId="2" borderId="37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165" fontId="0" fillId="8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8" borderId="11" xfId="0" applyFont="1" applyFill="1" applyBorder="1" applyAlignment="1">
      <alignment horizontal="center"/>
    </xf>
    <xf numFmtId="14" fontId="0" fillId="8" borderId="11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0" fontId="47" fillId="2" borderId="37" xfId="0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7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3" borderId="3" xfId="0" applyNumberFormat="1" applyFill="1" applyBorder="1" applyAlignment="1">
      <alignment horizontal="left"/>
    </xf>
    <xf numFmtId="0" fontId="0" fillId="0" borderId="37" xfId="0" applyBorder="1"/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horizontal="center"/>
    </xf>
    <xf numFmtId="0" fontId="0" fillId="7" borderId="0" xfId="0" applyFill="1" applyBorder="1"/>
    <xf numFmtId="43" fontId="6" fillId="2" borderId="37" xfId="160" applyFont="1" applyFill="1" applyBorder="1"/>
    <xf numFmtId="43" fontId="8" fillId="2" borderId="37" xfId="160" applyFont="1" applyFill="1" applyBorder="1" applyAlignment="1">
      <alignment horizontal="left"/>
    </xf>
    <xf numFmtId="43" fontId="47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 applyProtection="1">
      <alignment horizontal="center" vertical="center" wrapText="1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7" fillId="0" borderId="0" xfId="160" applyFont="1" applyFill="1"/>
    <xf numFmtId="165" fontId="8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49" fontId="8" fillId="2" borderId="37" xfId="0" applyNumberFormat="1" applyFont="1" applyFill="1" applyBorder="1" applyAlignment="1">
      <alignment horizontal="center"/>
    </xf>
    <xf numFmtId="0" fontId="47" fillId="0" borderId="37" xfId="139" applyBorder="1" applyAlignment="1">
      <alignment horizontal="left"/>
    </xf>
    <xf numFmtId="0" fontId="0" fillId="2" borderId="37" xfId="0" applyFill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8" fillId="58" borderId="37" xfId="0" applyFont="1" applyFill="1" applyBorder="1" applyAlignment="1">
      <alignment horizontal="left"/>
    </xf>
    <xf numFmtId="0" fontId="47" fillId="58" borderId="37" xfId="0" applyFont="1" applyFill="1" applyBorder="1" applyAlignment="1">
      <alignment horizontal="center" vertical="center"/>
    </xf>
    <xf numFmtId="0" fontId="7" fillId="58" borderId="5" xfId="0" applyFont="1" applyFill="1" applyBorder="1" applyAlignment="1">
      <alignment horizontal="center" vertical="center"/>
    </xf>
    <xf numFmtId="10" fontId="7" fillId="58" borderId="37" xfId="51" applyNumberFormat="1" applyFont="1" applyFill="1" applyBorder="1" applyAlignment="1" applyProtection="1">
      <alignment horizontal="center" vertical="center" wrapText="1"/>
    </xf>
    <xf numFmtId="16" fontId="7" fillId="58" borderId="37" xfId="160" applyNumberFormat="1" applyFont="1" applyFill="1" applyBorder="1" applyAlignment="1">
      <alignment horizontal="center" vertical="center"/>
    </xf>
    <xf numFmtId="0" fontId="0" fillId="59" borderId="37" xfId="0" applyNumberFormat="1" applyFill="1" applyBorder="1" applyAlignment="1">
      <alignment horizontal="center" vertical="center"/>
    </xf>
    <xf numFmtId="164" fontId="0" fillId="59" borderId="37" xfId="0" applyNumberFormat="1" applyFill="1" applyBorder="1" applyAlignment="1">
      <alignment horizontal="center" vertical="center"/>
    </xf>
    <xf numFmtId="43" fontId="6" fillId="59" borderId="37" xfId="160" applyFont="1" applyFill="1" applyBorder="1"/>
    <xf numFmtId="43" fontId="8" fillId="59" borderId="37" xfId="160" applyFont="1" applyFill="1" applyBorder="1" applyAlignment="1">
      <alignment horizontal="left"/>
    </xf>
    <xf numFmtId="43" fontId="47" fillId="59" borderId="37" xfId="160" applyFont="1" applyFill="1" applyBorder="1" applyAlignment="1">
      <alignment horizontal="center" vertical="top"/>
    </xf>
    <xf numFmtId="0" fontId="47" fillId="59" borderId="37" xfId="0" applyFont="1" applyFill="1" applyBorder="1" applyAlignment="1">
      <alignment horizontal="center" vertical="center"/>
    </xf>
    <xf numFmtId="0" fontId="47" fillId="59" borderId="37" xfId="0" applyFont="1" applyFill="1" applyBorder="1" applyAlignment="1">
      <alignment horizontal="center" vertical="top"/>
    </xf>
    <xf numFmtId="0" fontId="7" fillId="59" borderId="5" xfId="0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43" fontId="7" fillId="59" borderId="5" xfId="16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4" fontId="0" fillId="58" borderId="37" xfId="0" applyNumberFormat="1" applyFill="1" applyBorder="1" applyAlignment="1">
      <alignment horizontal="center" vertical="center"/>
    </xf>
    <xf numFmtId="43" fontId="7" fillId="58" borderId="5" xfId="160" applyFont="1" applyFill="1" applyBorder="1" applyAlignment="1">
      <alignment horizontal="center" vertical="center"/>
    </xf>
    <xf numFmtId="10" fontId="0" fillId="3" borderId="0" xfId="4" applyNumberFormat="1" applyFont="1" applyFill="1"/>
    <xf numFmtId="1" fontId="0" fillId="58" borderId="37" xfId="0" applyNumberFormat="1" applyFont="1" applyFill="1" applyBorder="1" applyAlignment="1">
      <alignment horizontal="center" vertical="center"/>
    </xf>
    <xf numFmtId="165" fontId="0" fillId="58" borderId="37" xfId="0" applyNumberFormat="1" applyFont="1" applyFill="1" applyBorder="1" applyAlignment="1">
      <alignment horizontal="center" vertical="center"/>
    </xf>
    <xf numFmtId="0" fontId="0" fillId="58" borderId="37" xfId="0" applyFont="1" applyFill="1" applyBorder="1" applyAlignment="1">
      <alignment horizontal="center" vertical="center"/>
    </xf>
    <xf numFmtId="16" fontId="7" fillId="58" borderId="37" xfId="160" applyNumberFormat="1" applyFont="1" applyFill="1" applyBorder="1" applyAlignment="1">
      <alignment horizontal="center"/>
    </xf>
    <xf numFmtId="0" fontId="0" fillId="58" borderId="37" xfId="0" applyNumberFormat="1" applyFill="1" applyBorder="1" applyAlignment="1">
      <alignment horizontal="center" vertical="center"/>
    </xf>
    <xf numFmtId="43" fontId="6" fillId="58" borderId="37" xfId="160" applyFont="1" applyFill="1" applyBorder="1"/>
    <xf numFmtId="43" fontId="8" fillId="58" borderId="37" xfId="160" applyFont="1" applyFill="1" applyBorder="1" applyAlignment="1">
      <alignment horizontal="left"/>
    </xf>
    <xf numFmtId="43" fontId="47" fillId="58" borderId="37" xfId="160" applyFont="1" applyFill="1" applyBorder="1" applyAlignment="1">
      <alignment horizontal="center" vertical="top"/>
    </xf>
    <xf numFmtId="0" fontId="0" fillId="58" borderId="37" xfId="0" applyFill="1" applyBorder="1" applyAlignment="1">
      <alignment horizontal="center" vertical="center"/>
    </xf>
    <xf numFmtId="0" fontId="47" fillId="58" borderId="37" xfId="0" applyFont="1" applyFill="1" applyBorder="1" applyAlignment="1">
      <alignment horizontal="center" vertical="top"/>
    </xf>
    <xf numFmtId="165" fontId="8" fillId="58" borderId="37" xfId="0" applyNumberFormat="1" applyFont="1" applyFill="1" applyBorder="1" applyAlignment="1">
      <alignment horizontal="center" vertical="center"/>
    </xf>
    <xf numFmtId="0" fontId="6" fillId="58" borderId="37" xfId="0" applyFont="1" applyFill="1" applyBorder="1"/>
    <xf numFmtId="0" fontId="8" fillId="58" borderId="37" xfId="0" applyFont="1" applyFill="1" applyBorder="1" applyAlignment="1">
      <alignment horizontal="center" vertical="center"/>
    </xf>
    <xf numFmtId="49" fontId="7" fillId="58" borderId="5" xfId="0" applyNumberFormat="1" applyFont="1" applyFill="1" applyBorder="1" applyAlignment="1">
      <alignment horizontal="center"/>
    </xf>
    <xf numFmtId="49" fontId="8" fillId="58" borderId="37" xfId="0" applyNumberFormat="1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 vertical="center"/>
    </xf>
    <xf numFmtId="1" fontId="0" fillId="60" borderId="37" xfId="0" applyNumberFormat="1" applyFont="1" applyFill="1" applyBorder="1" applyAlignment="1">
      <alignment horizontal="center" vertical="center"/>
    </xf>
    <xf numFmtId="164" fontId="0" fillId="60" borderId="37" xfId="0" applyNumberFormat="1" applyFill="1" applyBorder="1" applyAlignment="1">
      <alignment horizontal="center" vertical="center"/>
    </xf>
    <xf numFmtId="165" fontId="0" fillId="60" borderId="37" xfId="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left"/>
    </xf>
    <xf numFmtId="0" fontId="47" fillId="60" borderId="37" xfId="0" applyFont="1" applyFill="1" applyBorder="1" applyAlignment="1">
      <alignment horizontal="center" vertical="center"/>
    </xf>
    <xf numFmtId="0" fontId="0" fillId="60" borderId="37" xfId="0" applyFont="1" applyFill="1" applyBorder="1" applyAlignment="1">
      <alignment horizontal="center" vertical="center"/>
    </xf>
    <xf numFmtId="10" fontId="7" fillId="60" borderId="37" xfId="51" applyNumberFormat="1" applyFont="1" applyFill="1" applyBorder="1" applyAlignment="1" applyProtection="1">
      <alignment horizontal="center" vertical="center" wrapText="1"/>
    </xf>
    <xf numFmtId="43" fontId="7" fillId="60" borderId="5" xfId="160" applyFont="1" applyFill="1" applyBorder="1" applyAlignment="1">
      <alignment horizontal="center" vertical="center"/>
    </xf>
    <xf numFmtId="16" fontId="7" fillId="60" borderId="37" xfId="160" applyNumberFormat="1" applyFont="1" applyFill="1" applyBorder="1" applyAlignment="1">
      <alignment horizontal="center" vertical="center"/>
    </xf>
    <xf numFmtId="0" fontId="0" fillId="60" borderId="37" xfId="0" applyNumberFormat="1" applyFill="1" applyBorder="1" applyAlignment="1">
      <alignment horizontal="center" vertical="center"/>
    </xf>
    <xf numFmtId="43" fontId="6" fillId="60" borderId="37" xfId="160" applyFont="1" applyFill="1" applyBorder="1"/>
    <xf numFmtId="43" fontId="8" fillId="60" borderId="37" xfId="160" applyFont="1" applyFill="1" applyBorder="1" applyAlignment="1">
      <alignment horizontal="left"/>
    </xf>
    <xf numFmtId="43" fontId="47" fillId="60" borderId="37" xfId="160" applyFont="1" applyFill="1" applyBorder="1" applyAlignment="1">
      <alignment horizontal="center" vertical="top"/>
    </xf>
    <xf numFmtId="0" fontId="0" fillId="60" borderId="37" xfId="0" applyFill="1" applyBorder="1" applyAlignment="1">
      <alignment horizontal="center" vertical="center"/>
    </xf>
    <xf numFmtId="0" fontId="47" fillId="60" borderId="37" xfId="0" applyFont="1" applyFill="1" applyBorder="1" applyAlignment="1">
      <alignment horizontal="center" vertical="top"/>
    </xf>
    <xf numFmtId="0" fontId="0" fillId="0" borderId="37" xfId="0" applyFont="1" applyBorder="1"/>
    <xf numFmtId="0" fontId="0" fillId="49" borderId="37" xfId="0" applyFill="1" applyBorder="1"/>
    <xf numFmtId="164" fontId="0" fillId="49" borderId="37" xfId="0" applyNumberFormat="1" applyFill="1" applyBorder="1" applyAlignment="1">
      <alignment horizontal="center" vertical="center"/>
    </xf>
    <xf numFmtId="165" fontId="0" fillId="49" borderId="37" xfId="0" applyNumberFormat="1" applyFont="1" applyFill="1" applyBorder="1" applyAlignment="1">
      <alignment horizontal="center" vertical="center"/>
    </xf>
    <xf numFmtId="0" fontId="47" fillId="49" borderId="37" xfId="0" applyFont="1" applyFill="1" applyBorder="1" applyAlignment="1">
      <alignment horizontal="center" vertical="center"/>
    </xf>
    <xf numFmtId="0" fontId="0" fillId="49" borderId="37" xfId="0" applyFill="1" applyBorder="1" applyAlignment="1">
      <alignment horizontal="center"/>
    </xf>
    <xf numFmtId="0" fontId="7" fillId="49" borderId="37" xfId="0" applyFont="1" applyFill="1" applyBorder="1" applyAlignment="1">
      <alignment horizontal="center" vertical="center"/>
    </xf>
    <xf numFmtId="0" fontId="7" fillId="49" borderId="5" xfId="0" applyFont="1" applyFill="1" applyBorder="1" applyAlignment="1">
      <alignment horizontal="center" vertical="center"/>
    </xf>
    <xf numFmtId="10" fontId="7" fillId="49" borderId="37" xfId="51" applyNumberFormat="1" applyFont="1" applyFill="1" applyBorder="1" applyAlignment="1" applyProtection="1">
      <alignment horizontal="center" vertical="center" wrapText="1"/>
    </xf>
    <xf numFmtId="16" fontId="7" fillId="49" borderId="37" xfId="160" applyNumberFormat="1" applyFont="1" applyFill="1" applyBorder="1" applyAlignment="1">
      <alignment horizontal="center"/>
    </xf>
    <xf numFmtId="49" fontId="7" fillId="2" borderId="37" xfId="0" applyNumberFormat="1" applyFont="1" applyFill="1" applyBorder="1" applyAlignment="1">
      <alignment horizont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16" fontId="3" fillId="2" borderId="37" xfId="0" applyNumberFormat="1" applyFont="1" applyFill="1" applyBorder="1" applyAlignment="1">
      <alignment horizontal="center" vertical="center"/>
    </xf>
    <xf numFmtId="0" fontId="0" fillId="58" borderId="37" xfId="0" applyFill="1" applyBorder="1" applyAlignment="1">
      <alignment horizontal="center"/>
    </xf>
    <xf numFmtId="165" fontId="0" fillId="58" borderId="37" xfId="0" applyNumberFormat="1" applyFill="1" applyBorder="1" applyAlignment="1">
      <alignment horizontal="center" vertical="center"/>
    </xf>
    <xf numFmtId="16" fontId="47" fillId="58" borderId="37" xfId="0" applyNumberFormat="1" applyFont="1" applyFill="1" applyBorder="1" applyAlignment="1">
      <alignment horizontal="center" vertical="center"/>
    </xf>
    <xf numFmtId="165" fontId="7" fillId="58" borderId="5" xfId="0" applyNumberFormat="1" applyFont="1" applyFill="1" applyBorder="1" applyAlignment="1">
      <alignment horizontal="center" vertical="center"/>
    </xf>
    <xf numFmtId="43" fontId="8" fillId="2" borderId="37" xfId="16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16" fontId="3" fillId="2" borderId="38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" fontId="7" fillId="60" borderId="5" xfId="0" applyNumberFormat="1" applyFont="1" applyFill="1" applyBorder="1" applyAlignment="1">
      <alignment horizontal="center" vertical="center"/>
    </xf>
    <xf numFmtId="1" fontId="7" fillId="58" borderId="5" xfId="0" applyNumberFormat="1" applyFont="1" applyFill="1" applyBorder="1" applyAlignment="1">
      <alignment horizontal="center" vertical="center"/>
    </xf>
    <xf numFmtId="1" fontId="7" fillId="49" borderId="5" xfId="0" applyNumberFormat="1" applyFont="1" applyFill="1" applyBorder="1" applyAlignment="1">
      <alignment horizontal="center" vertical="center"/>
    </xf>
    <xf numFmtId="43" fontId="7" fillId="49" borderId="5" xfId="160" applyFont="1" applyFill="1" applyBorder="1" applyAlignment="1">
      <alignment horizontal="center" vertical="center"/>
    </xf>
    <xf numFmtId="16" fontId="49" fillId="60" borderId="37" xfId="160" applyNumberFormat="1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6" fillId="60" borderId="37" xfId="0" applyFont="1" applyFill="1" applyBorder="1"/>
    <xf numFmtId="0" fontId="8" fillId="60" borderId="37" xfId="0" applyFont="1" applyFill="1" applyBorder="1" applyAlignment="1">
      <alignment horizontal="center" vertical="center"/>
    </xf>
    <xf numFmtId="0" fontId="6" fillId="60" borderId="37" xfId="0" applyFont="1" applyFill="1" applyBorder="1" applyAlignment="1">
      <alignment horizontal="center"/>
    </xf>
    <xf numFmtId="49" fontId="7" fillId="60" borderId="37" xfId="0" applyNumberFormat="1" applyFont="1" applyFill="1" applyBorder="1" applyAlignment="1">
      <alignment horizontal="center"/>
    </xf>
    <xf numFmtId="49" fontId="8" fillId="60" borderId="37" xfId="0" applyNumberFormat="1" applyFont="1" applyFill="1" applyBorder="1" applyAlignment="1">
      <alignment horizontal="center"/>
    </xf>
    <xf numFmtId="49" fontId="7" fillId="60" borderId="5" xfId="0" applyNumberFormat="1" applyFont="1" applyFill="1" applyBorder="1" applyAlignment="1">
      <alignment horizont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1" fontId="0" fillId="0" borderId="37" xfId="0" applyNumberFormat="1" applyFont="1" applyFill="1" applyBorder="1" applyAlignment="1">
      <alignment horizontal="center" vertical="center"/>
    </xf>
    <xf numFmtId="164" fontId="0" fillId="0" borderId="37" xfId="0" applyNumberFormat="1" applyFill="1" applyBorder="1" applyAlignment="1">
      <alignment horizontal="center" vertical="center"/>
    </xf>
    <xf numFmtId="165" fontId="0" fillId="0" borderId="37" xfId="0" applyNumberFormat="1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left"/>
    </xf>
    <xf numFmtId="0" fontId="47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/>
    </xf>
    <xf numFmtId="10" fontId="7" fillId="0" borderId="37" xfId="51" applyNumberFormat="1" applyFont="1" applyFill="1" applyBorder="1" applyAlignment="1" applyProtection="1">
      <alignment horizontal="center" vertical="center" wrapText="1"/>
    </xf>
    <xf numFmtId="43" fontId="7" fillId="0" borderId="5" xfId="160" applyFont="1" applyFill="1" applyBorder="1" applyAlignment="1">
      <alignment horizontal="center" vertical="center"/>
    </xf>
    <xf numFmtId="16" fontId="49" fillId="0" borderId="37" xfId="16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60" borderId="5" xfId="0" applyFont="1" applyFill="1" applyBorder="1" applyAlignment="1">
      <alignment horizontal="center" vertical="center"/>
    </xf>
    <xf numFmtId="0" fontId="8" fillId="60" borderId="38" xfId="0" applyFont="1" applyFill="1" applyBorder="1" applyAlignment="1">
      <alignment horizontal="center" vertical="center"/>
    </xf>
    <xf numFmtId="16" fontId="8" fillId="60" borderId="5" xfId="0" applyNumberFormat="1" applyFont="1" applyFill="1" applyBorder="1" applyAlignment="1">
      <alignment horizontal="center" vertical="center"/>
    </xf>
    <xf numFmtId="16" fontId="8" fillId="60" borderId="38" xfId="0" applyNumberFormat="1" applyFont="1" applyFill="1" applyBorder="1" applyAlignment="1">
      <alignment horizontal="center" vertical="center"/>
    </xf>
    <xf numFmtId="0" fontId="8" fillId="58" borderId="5" xfId="0" applyFont="1" applyFill="1" applyBorder="1" applyAlignment="1">
      <alignment horizontal="center" vertical="center"/>
    </xf>
    <xf numFmtId="0" fontId="8" fillId="58" borderId="38" xfId="0" applyFont="1" applyFill="1" applyBorder="1" applyAlignment="1">
      <alignment horizontal="center" vertical="center"/>
    </xf>
    <xf numFmtId="165" fontId="8" fillId="60" borderId="5" xfId="0" applyNumberFormat="1" applyFont="1" applyFill="1" applyBorder="1" applyAlignment="1">
      <alignment horizontal="center" vertical="center"/>
    </xf>
    <xf numFmtId="165" fontId="8" fillId="60" borderId="38" xfId="0" applyNumberFormat="1" applyFont="1" applyFill="1" applyBorder="1" applyAlignment="1">
      <alignment horizontal="center" vertical="center"/>
    </xf>
    <xf numFmtId="16" fontId="8" fillId="58" borderId="5" xfId="0" applyNumberFormat="1" applyFont="1" applyFill="1" applyBorder="1" applyAlignment="1">
      <alignment horizontal="center" vertical="center"/>
    </xf>
    <xf numFmtId="16" fontId="8" fillId="58" borderId="38" xfId="0" applyNumberFormat="1" applyFont="1" applyFill="1" applyBorder="1" applyAlignment="1">
      <alignment horizontal="center" vertical="center"/>
    </xf>
    <xf numFmtId="165" fontId="8" fillId="58" borderId="5" xfId="0" applyNumberFormat="1" applyFont="1" applyFill="1" applyBorder="1" applyAlignment="1">
      <alignment horizontal="center" vertical="center"/>
    </xf>
    <xf numFmtId="165" fontId="8" fillId="58" borderId="38" xfId="0" applyNumberFormat="1" applyFon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9" fontId="7" fillId="60" borderId="5" xfId="0" applyNumberFormat="1" applyFont="1" applyFill="1" applyBorder="1" applyAlignment="1">
      <alignment horizontal="center" vertical="center"/>
    </xf>
  </cellXfs>
  <cellStyles count="161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Comma" xfId="160" builtinId="3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=""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=""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155</xdr:row>
      <xdr:rowOff>56589</xdr:rowOff>
    </xdr:from>
    <xdr:to>
      <xdr:col>11</xdr:col>
      <xdr:colOff>368674</xdr:colOff>
      <xdr:row>169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11206</xdr:colOff>
      <xdr:row>155</xdr:row>
      <xdr:rowOff>11766</xdr:rowOff>
    </xdr:from>
    <xdr:to>
      <xdr:col>4</xdr:col>
      <xdr:colOff>277906</xdr:colOff>
      <xdr:row>159</xdr:row>
      <xdr:rowOff>63873</xdr:rowOff>
    </xdr:to>
    <xdr:pic>
      <xdr:nvPicPr>
        <xdr:cNvPr id="127192" name="Picture 70">
          <a:extLst>
            <a:ext uri="{FF2B5EF4-FFF2-40B4-BE49-F238E27FC236}">
              <a16:creationId xmlns=""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1206" y="29707354"/>
          <a:ext cx="3359524" cy="679637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=""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=""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280147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=""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2039470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=""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514</xdr:row>
      <xdr:rowOff>89646</xdr:rowOff>
    </xdr:from>
    <xdr:to>
      <xdr:col>12</xdr:col>
      <xdr:colOff>414779</xdr:colOff>
      <xdr:row>520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=""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515</xdr:row>
      <xdr:rowOff>44824</xdr:rowOff>
    </xdr:from>
    <xdr:to>
      <xdr:col>4</xdr:col>
      <xdr:colOff>42581</xdr:colOff>
      <xdr:row>518</xdr:row>
      <xdr:rowOff>149598</xdr:rowOff>
    </xdr:to>
    <xdr:pic>
      <xdr:nvPicPr>
        <xdr:cNvPr id="129240" name="Picture 71">
          <a:extLst>
            <a:ext uri="{FF2B5EF4-FFF2-40B4-BE49-F238E27FC236}">
              <a16:creationId xmlns=""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=""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27" sqref="C27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24"/>
      <c r="B2" s="325"/>
      <c r="C2" s="324"/>
      <c r="D2" s="324"/>
      <c r="E2" s="324"/>
      <c r="F2" s="324"/>
      <c r="G2" s="324"/>
      <c r="H2" s="326"/>
      <c r="I2" s="340"/>
      <c r="J2" s="340"/>
      <c r="K2" s="340"/>
      <c r="L2" s="272"/>
    </row>
    <row r="3" spans="1:12">
      <c r="A3" s="324"/>
      <c r="B3" s="325"/>
      <c r="C3" s="324"/>
      <c r="D3" s="324"/>
      <c r="E3" s="324"/>
      <c r="F3" s="324"/>
      <c r="G3" s="324"/>
      <c r="H3" s="326"/>
      <c r="I3" s="340"/>
      <c r="J3" s="340"/>
      <c r="K3" s="340"/>
      <c r="L3" s="272"/>
    </row>
    <row r="4" spans="1:12">
      <c r="A4" s="324"/>
      <c r="B4" s="325"/>
      <c r="C4" s="324"/>
      <c r="D4" s="324"/>
      <c r="E4" s="324"/>
      <c r="F4" s="324"/>
      <c r="G4" s="324"/>
      <c r="H4" s="326"/>
      <c r="I4" s="340"/>
      <c r="J4" s="340"/>
      <c r="K4" s="340"/>
      <c r="L4" s="272"/>
    </row>
    <row r="5" spans="1:12" s="53" customFormat="1">
      <c r="A5" s="88"/>
      <c r="B5" s="327"/>
      <c r="C5" s="88"/>
      <c r="D5" s="88"/>
      <c r="E5" s="88"/>
      <c r="F5" s="88"/>
      <c r="G5" s="88"/>
      <c r="H5" s="327"/>
    </row>
    <row r="6" spans="1:12" s="53" customFormat="1">
      <c r="A6" s="88"/>
      <c r="B6" s="327"/>
      <c r="C6" s="88"/>
      <c r="D6" s="88"/>
      <c r="E6" s="88"/>
      <c r="F6" s="88"/>
      <c r="G6" s="88"/>
      <c r="H6" s="327"/>
    </row>
    <row r="7" spans="1:12" s="53" customFormat="1">
      <c r="A7" s="88"/>
      <c r="B7" s="327"/>
      <c r="C7" s="88"/>
      <c r="D7" s="88"/>
      <c r="E7" s="88"/>
      <c r="F7" s="88"/>
      <c r="G7" s="88"/>
      <c r="H7" s="327"/>
    </row>
    <row r="8" spans="1:12" s="53" customFormat="1">
      <c r="A8" s="88"/>
      <c r="B8" s="327"/>
      <c r="C8" s="88"/>
      <c r="D8" s="88"/>
      <c r="E8" s="88"/>
      <c r="F8" s="88"/>
      <c r="G8" s="88"/>
      <c r="H8" s="327"/>
    </row>
    <row r="10" spans="1:12" ht="15.75">
      <c r="B10" s="280">
        <v>44027</v>
      </c>
      <c r="C10" s="328"/>
      <c r="E10" s="329"/>
    </row>
    <row r="11" spans="1:12">
      <c r="B11" s="280"/>
      <c r="C11" s="330"/>
    </row>
    <row r="12" spans="1:12">
      <c r="B12" s="331" t="s">
        <v>1</v>
      </c>
      <c r="C12" s="276" t="s">
        <v>2</v>
      </c>
      <c r="D12" s="331" t="s">
        <v>3</v>
      </c>
    </row>
    <row r="13" spans="1:12">
      <c r="B13" s="332">
        <v>1</v>
      </c>
      <c r="C13" s="333" t="s">
        <v>4</v>
      </c>
      <c r="D13" s="334" t="s">
        <v>5</v>
      </c>
    </row>
    <row r="14" spans="1:12">
      <c r="B14" s="332">
        <v>2</v>
      </c>
      <c r="C14" s="333" t="s">
        <v>6</v>
      </c>
      <c r="D14" s="334" t="s">
        <v>7</v>
      </c>
    </row>
    <row r="15" spans="1:12">
      <c r="B15" s="335">
        <v>3</v>
      </c>
      <c r="C15" s="336" t="s">
        <v>8</v>
      </c>
      <c r="D15" s="334" t="s">
        <v>9</v>
      </c>
    </row>
    <row r="16" spans="1:12">
      <c r="B16" s="122">
        <v>4</v>
      </c>
      <c r="C16" s="337" t="s">
        <v>10</v>
      </c>
      <c r="D16" s="338" t="s">
        <v>11</v>
      </c>
    </row>
    <row r="17" spans="2:11">
      <c r="B17" s="122">
        <v>5</v>
      </c>
      <c r="C17" s="337" t="s">
        <v>12</v>
      </c>
      <c r="D17" s="339"/>
    </row>
    <row r="25" spans="2:11">
      <c r="E25" s="469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J26" sqref="J26"/>
    </sheetView>
  </sheetViews>
  <sheetFormatPr defaultColWidth="9.140625" defaultRowHeight="12.75"/>
  <cols>
    <col min="1" max="1" width="3.85546875" style="53" customWidth="1"/>
    <col min="2" max="2" width="14.5703125" style="53" customWidth="1"/>
    <col min="3" max="3" width="16.140625" style="53" customWidth="1"/>
    <col min="4" max="4" width="11.7109375" style="53" customWidth="1"/>
    <col min="5" max="5" width="10.5703125" style="53" customWidth="1"/>
    <col min="6" max="7" width="10.85546875" style="53" customWidth="1"/>
    <col min="8" max="8" width="11.140625" style="53" customWidth="1"/>
    <col min="9" max="9" width="11.28515625" style="53" customWidth="1"/>
    <col min="10" max="10" width="12.7109375" style="53" customWidth="1"/>
    <col min="11" max="11" width="12.5703125" style="53" customWidth="1"/>
    <col min="12" max="12" width="11.85546875" style="53" customWidth="1"/>
    <col min="13" max="13" width="9.5703125" style="53" customWidth="1"/>
    <col min="14" max="14" width="10" style="53" customWidth="1"/>
    <col min="15" max="15" width="10.28515625" style="53" customWidth="1"/>
    <col min="16" max="16384" width="9.140625" style="53"/>
  </cols>
  <sheetData>
    <row r="1" spans="1:15" ht="6.75" customHeight="1"/>
    <row r="2" spans="1:1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5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5" ht="6.75" customHeight="1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</row>
    <row r="5" spans="1:15" ht="24" customHeight="1">
      <c r="M5" s="260" t="s">
        <v>14</v>
      </c>
    </row>
    <row r="6" spans="1:15" ht="16.5" customHeight="1">
      <c r="A6" s="300" t="s">
        <v>15</v>
      </c>
      <c r="B6" s="300"/>
      <c r="L6" s="280">
        <f>Main!B10</f>
        <v>44027</v>
      </c>
      <c r="M6" s="280"/>
    </row>
    <row r="7" spans="1:15" ht="10.5" hidden="1" customHeight="1">
      <c r="K7" s="280"/>
      <c r="L7" s="280"/>
      <c r="M7" s="280"/>
    </row>
    <row r="8" spans="1:15" ht="13.5" hidden="1" customHeight="1">
      <c r="A8" s="314"/>
      <c r="B8" s="314"/>
      <c r="K8" s="280"/>
      <c r="L8" s="280"/>
      <c r="M8" s="280"/>
    </row>
    <row r="9" spans="1:15" ht="27.75" customHeight="1">
      <c r="A9" s="553" t="s">
        <v>16</v>
      </c>
      <c r="B9" s="555" t="s">
        <v>17</v>
      </c>
      <c r="C9" s="555" t="s">
        <v>18</v>
      </c>
      <c r="D9" s="274" t="s">
        <v>19</v>
      </c>
      <c r="E9" s="274" t="s">
        <v>20</v>
      </c>
      <c r="F9" s="550" t="s">
        <v>21</v>
      </c>
      <c r="G9" s="551"/>
      <c r="H9" s="552"/>
      <c r="I9" s="550" t="s">
        <v>22</v>
      </c>
      <c r="J9" s="551"/>
      <c r="K9" s="552"/>
      <c r="L9" s="274"/>
      <c r="M9" s="281"/>
      <c r="N9" s="281"/>
      <c r="O9" s="281"/>
    </row>
    <row r="10" spans="1:15" ht="59.25" customHeight="1">
      <c r="A10" s="554"/>
      <c r="B10" s="556" t="s">
        <v>17</v>
      </c>
      <c r="C10" s="556"/>
      <c r="D10" s="275" t="s">
        <v>23</v>
      </c>
      <c r="E10" s="275" t="s">
        <v>23</v>
      </c>
      <c r="F10" s="276" t="s">
        <v>24</v>
      </c>
      <c r="G10" s="276" t="s">
        <v>25</v>
      </c>
      <c r="H10" s="276" t="s">
        <v>26</v>
      </c>
      <c r="I10" s="276" t="s">
        <v>27</v>
      </c>
      <c r="J10" s="276" t="s">
        <v>28</v>
      </c>
      <c r="K10" s="276" t="s">
        <v>29</v>
      </c>
      <c r="L10" s="276" t="s">
        <v>30</v>
      </c>
      <c r="M10" s="283" t="s">
        <v>31</v>
      </c>
      <c r="N10" s="283" t="s">
        <v>32</v>
      </c>
      <c r="O10" s="318" t="s">
        <v>33</v>
      </c>
    </row>
    <row r="11" spans="1:15" ht="15">
      <c r="A11" s="277">
        <v>1</v>
      </c>
      <c r="B11" s="395" t="s">
        <v>34</v>
      </c>
      <c r="C11" s="277" t="s">
        <v>35</v>
      </c>
      <c r="D11" s="303">
        <v>21396.5</v>
      </c>
      <c r="E11" s="303">
        <v>21517.8</v>
      </c>
      <c r="F11" s="315">
        <v>21091.599999999999</v>
      </c>
      <c r="G11" s="315">
        <v>20786.7</v>
      </c>
      <c r="H11" s="315">
        <v>20360.5</v>
      </c>
      <c r="I11" s="315">
        <v>21822.699999999997</v>
      </c>
      <c r="J11" s="315">
        <v>22248.9</v>
      </c>
      <c r="K11" s="315">
        <v>22553.799999999996</v>
      </c>
      <c r="L11" s="302">
        <v>21944</v>
      </c>
      <c r="M11" s="302">
        <v>21212.9</v>
      </c>
      <c r="N11" s="319">
        <v>1784150</v>
      </c>
      <c r="O11" s="320">
        <v>-6.0850111856823264E-2</v>
      </c>
    </row>
    <row r="12" spans="1:15" ht="15">
      <c r="A12" s="277">
        <v>2</v>
      </c>
      <c r="B12" s="395" t="s">
        <v>34</v>
      </c>
      <c r="C12" s="277" t="s">
        <v>36</v>
      </c>
      <c r="D12" s="316">
        <v>10613.85</v>
      </c>
      <c r="E12" s="316">
        <v>10643.6</v>
      </c>
      <c r="F12" s="317">
        <v>10523.25</v>
      </c>
      <c r="G12" s="317">
        <v>10432.65</v>
      </c>
      <c r="H12" s="317">
        <v>10312.299999999999</v>
      </c>
      <c r="I12" s="317">
        <v>10734.2</v>
      </c>
      <c r="J12" s="317">
        <v>10854.550000000003</v>
      </c>
      <c r="K12" s="317">
        <v>10945.150000000001</v>
      </c>
      <c r="L12" s="304">
        <v>10763.95</v>
      </c>
      <c r="M12" s="304">
        <v>10553</v>
      </c>
      <c r="N12" s="319">
        <v>12604125</v>
      </c>
      <c r="O12" s="320">
        <v>-4.2841602259977102E-2</v>
      </c>
    </row>
    <row r="13" spans="1:15" ht="15">
      <c r="A13" s="277">
        <v>3</v>
      </c>
      <c r="B13" s="395" t="s">
        <v>37</v>
      </c>
      <c r="C13" s="277" t="s">
        <v>38</v>
      </c>
      <c r="D13" s="316">
        <v>1295.55</v>
      </c>
      <c r="E13" s="316">
        <v>1315.5166666666667</v>
      </c>
      <c r="F13" s="317">
        <v>1271.0333333333333</v>
      </c>
      <c r="G13" s="317">
        <v>1246.5166666666667</v>
      </c>
      <c r="H13" s="317">
        <v>1202.0333333333333</v>
      </c>
      <c r="I13" s="317">
        <v>1340.0333333333333</v>
      </c>
      <c r="J13" s="317">
        <v>1384.5166666666664</v>
      </c>
      <c r="K13" s="317">
        <v>1409.0333333333333</v>
      </c>
      <c r="L13" s="304">
        <v>1360</v>
      </c>
      <c r="M13" s="304">
        <v>1291</v>
      </c>
      <c r="N13" s="319">
        <v>2063000</v>
      </c>
      <c r="O13" s="320">
        <v>-0.12287414965986394</v>
      </c>
    </row>
    <row r="14" spans="1:15" ht="15">
      <c r="A14" s="277">
        <v>4</v>
      </c>
      <c r="B14" s="395" t="s">
        <v>39</v>
      </c>
      <c r="C14" s="277" t="s">
        <v>40</v>
      </c>
      <c r="D14" s="316">
        <v>150.1</v>
      </c>
      <c r="E14" s="316">
        <v>151.93333333333331</v>
      </c>
      <c r="F14" s="317">
        <v>147.16666666666663</v>
      </c>
      <c r="G14" s="317">
        <v>144.23333333333332</v>
      </c>
      <c r="H14" s="317">
        <v>139.46666666666664</v>
      </c>
      <c r="I14" s="317">
        <v>154.86666666666662</v>
      </c>
      <c r="J14" s="317">
        <v>159.63333333333333</v>
      </c>
      <c r="K14" s="317">
        <v>162.56666666666661</v>
      </c>
      <c r="L14" s="304">
        <v>156.69999999999999</v>
      </c>
      <c r="M14" s="304">
        <v>149</v>
      </c>
      <c r="N14" s="319">
        <v>19400000</v>
      </c>
      <c r="O14" s="320">
        <v>1.8479630407391853E-2</v>
      </c>
    </row>
    <row r="15" spans="1:15" ht="15">
      <c r="A15" s="277">
        <v>5</v>
      </c>
      <c r="B15" s="395" t="s">
        <v>39</v>
      </c>
      <c r="C15" s="277" t="s">
        <v>41</v>
      </c>
      <c r="D15" s="316">
        <v>321.64999999999998</v>
      </c>
      <c r="E15" s="316">
        <v>325.48333333333335</v>
      </c>
      <c r="F15" s="317">
        <v>317.16666666666669</v>
      </c>
      <c r="G15" s="317">
        <v>312.68333333333334</v>
      </c>
      <c r="H15" s="317">
        <v>304.36666666666667</v>
      </c>
      <c r="I15" s="317">
        <v>329.9666666666667</v>
      </c>
      <c r="J15" s="317">
        <v>338.2833333333333</v>
      </c>
      <c r="K15" s="317">
        <v>342.76666666666671</v>
      </c>
      <c r="L15" s="304">
        <v>333.8</v>
      </c>
      <c r="M15" s="304">
        <v>321</v>
      </c>
      <c r="N15" s="319">
        <v>30930000</v>
      </c>
      <c r="O15" s="320">
        <v>-5.7060194486860082E-3</v>
      </c>
    </row>
    <row r="16" spans="1:15" ht="15">
      <c r="A16" s="277">
        <v>6</v>
      </c>
      <c r="B16" s="395" t="s">
        <v>44</v>
      </c>
      <c r="C16" s="277" t="s">
        <v>45</v>
      </c>
      <c r="D16" s="316">
        <v>696.1</v>
      </c>
      <c r="E16" s="316">
        <v>696.51666666666677</v>
      </c>
      <c r="F16" s="317">
        <v>687.08333333333348</v>
      </c>
      <c r="G16" s="317">
        <v>678.06666666666672</v>
      </c>
      <c r="H16" s="317">
        <v>668.63333333333344</v>
      </c>
      <c r="I16" s="317">
        <v>705.53333333333353</v>
      </c>
      <c r="J16" s="317">
        <v>714.9666666666667</v>
      </c>
      <c r="K16" s="317">
        <v>723.98333333333358</v>
      </c>
      <c r="L16" s="304">
        <v>705.95</v>
      </c>
      <c r="M16" s="304">
        <v>687.5</v>
      </c>
      <c r="N16" s="319">
        <v>1546000</v>
      </c>
      <c r="O16" s="320">
        <v>-1.0243277848911651E-2</v>
      </c>
    </row>
    <row r="17" spans="1:15" ht="15">
      <c r="A17" s="277">
        <v>7</v>
      </c>
      <c r="B17" s="395" t="s">
        <v>37</v>
      </c>
      <c r="C17" s="277" t="s">
        <v>46</v>
      </c>
      <c r="D17" s="316">
        <v>191.2</v>
      </c>
      <c r="E17" s="316">
        <v>193.9</v>
      </c>
      <c r="F17" s="317">
        <v>188</v>
      </c>
      <c r="G17" s="317">
        <v>184.79999999999998</v>
      </c>
      <c r="H17" s="317">
        <v>178.89999999999998</v>
      </c>
      <c r="I17" s="317">
        <v>197.10000000000002</v>
      </c>
      <c r="J17" s="317">
        <v>203.00000000000006</v>
      </c>
      <c r="K17" s="317">
        <v>206.20000000000005</v>
      </c>
      <c r="L17" s="304">
        <v>199.8</v>
      </c>
      <c r="M17" s="304">
        <v>190.7</v>
      </c>
      <c r="N17" s="319">
        <v>17841000</v>
      </c>
      <c r="O17" s="320">
        <v>-3.0959752321981424E-2</v>
      </c>
    </row>
    <row r="18" spans="1:15" ht="15">
      <c r="A18" s="277">
        <v>8</v>
      </c>
      <c r="B18" s="395" t="s">
        <v>39</v>
      </c>
      <c r="C18" s="277" t="s">
        <v>47</v>
      </c>
      <c r="D18" s="316">
        <v>1441.65</v>
      </c>
      <c r="E18" s="316">
        <v>1441.3999999999999</v>
      </c>
      <c r="F18" s="317">
        <v>1425.2499999999998</v>
      </c>
      <c r="G18" s="317">
        <v>1408.85</v>
      </c>
      <c r="H18" s="317">
        <v>1392.6999999999998</v>
      </c>
      <c r="I18" s="317">
        <v>1457.7999999999997</v>
      </c>
      <c r="J18" s="317">
        <v>1473.9499999999998</v>
      </c>
      <c r="K18" s="317">
        <v>1490.3499999999997</v>
      </c>
      <c r="L18" s="304">
        <v>1457.55</v>
      </c>
      <c r="M18" s="304">
        <v>1425</v>
      </c>
      <c r="N18" s="319">
        <v>899500</v>
      </c>
      <c r="O18" s="320">
        <v>-7.7220077220077222E-3</v>
      </c>
    </row>
    <row r="19" spans="1:15" ht="15">
      <c r="A19" s="277">
        <v>9</v>
      </c>
      <c r="B19" s="395" t="s">
        <v>44</v>
      </c>
      <c r="C19" s="277" t="s">
        <v>48</v>
      </c>
      <c r="D19" s="316">
        <v>110.5</v>
      </c>
      <c r="E19" s="316">
        <v>111.58333333333333</v>
      </c>
      <c r="F19" s="317">
        <v>109.16666666666666</v>
      </c>
      <c r="G19" s="317">
        <v>107.83333333333333</v>
      </c>
      <c r="H19" s="317">
        <v>105.41666666666666</v>
      </c>
      <c r="I19" s="317">
        <v>112.91666666666666</v>
      </c>
      <c r="J19" s="317">
        <v>115.33333333333331</v>
      </c>
      <c r="K19" s="317">
        <v>116.66666666666666</v>
      </c>
      <c r="L19" s="304">
        <v>114</v>
      </c>
      <c r="M19" s="304">
        <v>110.25</v>
      </c>
      <c r="N19" s="319">
        <v>9725000</v>
      </c>
      <c r="O19" s="320">
        <v>2.9100529100529099E-2</v>
      </c>
    </row>
    <row r="20" spans="1:15" ht="15">
      <c r="A20" s="277">
        <v>10</v>
      </c>
      <c r="B20" s="395" t="s">
        <v>44</v>
      </c>
      <c r="C20" s="277" t="s">
        <v>49</v>
      </c>
      <c r="D20" s="316">
        <v>50.4</v>
      </c>
      <c r="E20" s="316">
        <v>49.916666666666664</v>
      </c>
      <c r="F20" s="317">
        <v>49.18333333333333</v>
      </c>
      <c r="G20" s="317">
        <v>47.966666666666669</v>
      </c>
      <c r="H20" s="317">
        <v>47.233333333333334</v>
      </c>
      <c r="I20" s="317">
        <v>51.133333333333326</v>
      </c>
      <c r="J20" s="317">
        <v>51.86666666666666</v>
      </c>
      <c r="K20" s="317">
        <v>53.083333333333321</v>
      </c>
      <c r="L20" s="304">
        <v>50.65</v>
      </c>
      <c r="M20" s="304">
        <v>48.7</v>
      </c>
      <c r="N20" s="319">
        <v>44766000</v>
      </c>
      <c r="O20" s="320">
        <v>-1.1722630637790582E-2</v>
      </c>
    </row>
    <row r="21" spans="1:15" ht="15">
      <c r="A21" s="277">
        <v>11</v>
      </c>
      <c r="B21" s="395" t="s">
        <v>50</v>
      </c>
      <c r="C21" s="277" t="s">
        <v>51</v>
      </c>
      <c r="D21" s="316">
        <v>1692.8</v>
      </c>
      <c r="E21" s="316">
        <v>1698.8333333333333</v>
      </c>
      <c r="F21" s="317">
        <v>1680.2166666666665</v>
      </c>
      <c r="G21" s="317">
        <v>1667.6333333333332</v>
      </c>
      <c r="H21" s="317">
        <v>1649.0166666666664</v>
      </c>
      <c r="I21" s="317">
        <v>1711.4166666666665</v>
      </c>
      <c r="J21" s="317">
        <v>1730.0333333333333</v>
      </c>
      <c r="K21" s="317">
        <v>1742.6166666666666</v>
      </c>
      <c r="L21" s="304">
        <v>1717.45</v>
      </c>
      <c r="M21" s="304">
        <v>1686.25</v>
      </c>
      <c r="N21" s="319">
        <v>5311500</v>
      </c>
      <c r="O21" s="320">
        <v>-1.1390920766095259E-2</v>
      </c>
    </row>
    <row r="22" spans="1:15" ht="15">
      <c r="A22" s="277">
        <v>12</v>
      </c>
      <c r="B22" s="395" t="s">
        <v>52</v>
      </c>
      <c r="C22" s="277" t="s">
        <v>53</v>
      </c>
      <c r="D22" s="316">
        <v>812.3</v>
      </c>
      <c r="E22" s="316">
        <v>815.1</v>
      </c>
      <c r="F22" s="317">
        <v>803.7</v>
      </c>
      <c r="G22" s="317">
        <v>795.1</v>
      </c>
      <c r="H22" s="317">
        <v>783.7</v>
      </c>
      <c r="I22" s="317">
        <v>823.7</v>
      </c>
      <c r="J22" s="317">
        <v>835.09999999999991</v>
      </c>
      <c r="K22" s="317">
        <v>843.7</v>
      </c>
      <c r="L22" s="304">
        <v>826.5</v>
      </c>
      <c r="M22" s="304">
        <v>806.5</v>
      </c>
      <c r="N22" s="319">
        <v>13178100</v>
      </c>
      <c r="O22" s="320">
        <v>1.2687312687312687E-2</v>
      </c>
    </row>
    <row r="23" spans="1:15" ht="15">
      <c r="A23" s="277">
        <v>13</v>
      </c>
      <c r="B23" s="395" t="s">
        <v>54</v>
      </c>
      <c r="C23" s="277" t="s">
        <v>55</v>
      </c>
      <c r="D23" s="316">
        <v>418.65</v>
      </c>
      <c r="E23" s="316">
        <v>423.65000000000003</v>
      </c>
      <c r="F23" s="317">
        <v>410.30000000000007</v>
      </c>
      <c r="G23" s="317">
        <v>401.95000000000005</v>
      </c>
      <c r="H23" s="317">
        <v>388.60000000000008</v>
      </c>
      <c r="I23" s="317">
        <v>432.00000000000006</v>
      </c>
      <c r="J23" s="317">
        <v>445.35000000000008</v>
      </c>
      <c r="K23" s="317">
        <v>453.70000000000005</v>
      </c>
      <c r="L23" s="304">
        <v>437</v>
      </c>
      <c r="M23" s="304">
        <v>415.3</v>
      </c>
      <c r="N23" s="319">
        <v>59568000</v>
      </c>
      <c r="O23" s="320">
        <v>-7.4382148284411745E-3</v>
      </c>
    </row>
    <row r="24" spans="1:15" ht="15">
      <c r="A24" s="277">
        <v>14</v>
      </c>
      <c r="B24" s="395" t="s">
        <v>44</v>
      </c>
      <c r="C24" s="277" t="s">
        <v>56</v>
      </c>
      <c r="D24" s="316">
        <v>2899.4</v>
      </c>
      <c r="E24" s="316">
        <v>2885.2666666666669</v>
      </c>
      <c r="F24" s="317">
        <v>2862.2333333333336</v>
      </c>
      <c r="G24" s="317">
        <v>2825.0666666666666</v>
      </c>
      <c r="H24" s="317">
        <v>2802.0333333333333</v>
      </c>
      <c r="I24" s="317">
        <v>2922.4333333333338</v>
      </c>
      <c r="J24" s="317">
        <v>2945.4666666666676</v>
      </c>
      <c r="K24" s="317">
        <v>2982.6333333333341</v>
      </c>
      <c r="L24" s="304">
        <v>2908.3</v>
      </c>
      <c r="M24" s="304">
        <v>2848.1</v>
      </c>
      <c r="N24" s="319">
        <v>1685250</v>
      </c>
      <c r="O24" s="320">
        <v>-2.332657200811359E-2</v>
      </c>
    </row>
    <row r="25" spans="1:15" ht="15">
      <c r="A25" s="277">
        <v>15</v>
      </c>
      <c r="B25" s="395" t="s">
        <v>57</v>
      </c>
      <c r="C25" s="277" t="s">
        <v>58</v>
      </c>
      <c r="D25" s="316">
        <v>6265.8</v>
      </c>
      <c r="E25" s="316">
        <v>6311.75</v>
      </c>
      <c r="F25" s="317">
        <v>6165.1</v>
      </c>
      <c r="G25" s="317">
        <v>6064.4000000000005</v>
      </c>
      <c r="H25" s="317">
        <v>5917.7500000000009</v>
      </c>
      <c r="I25" s="317">
        <v>6412.45</v>
      </c>
      <c r="J25" s="317">
        <v>6559.0999999999995</v>
      </c>
      <c r="K25" s="317">
        <v>6659.7999999999993</v>
      </c>
      <c r="L25" s="304">
        <v>6458.4</v>
      </c>
      <c r="M25" s="304">
        <v>6211.05</v>
      </c>
      <c r="N25" s="319">
        <v>797000</v>
      </c>
      <c r="O25" s="320">
        <v>9.5156303675712817E-2</v>
      </c>
    </row>
    <row r="26" spans="1:15" ht="15">
      <c r="A26" s="277">
        <v>16</v>
      </c>
      <c r="B26" s="395" t="s">
        <v>57</v>
      </c>
      <c r="C26" s="277" t="s">
        <v>59</v>
      </c>
      <c r="D26" s="316">
        <v>3195.9</v>
      </c>
      <c r="E26" s="316">
        <v>3179.0166666666664</v>
      </c>
      <c r="F26" s="317">
        <v>3139.8833333333328</v>
      </c>
      <c r="G26" s="317">
        <v>3083.8666666666663</v>
      </c>
      <c r="H26" s="317">
        <v>3044.7333333333327</v>
      </c>
      <c r="I26" s="317">
        <v>3235.0333333333328</v>
      </c>
      <c r="J26" s="317">
        <v>3274.1666666666661</v>
      </c>
      <c r="K26" s="317">
        <v>3330.1833333333329</v>
      </c>
      <c r="L26" s="304">
        <v>3218.15</v>
      </c>
      <c r="M26" s="304">
        <v>3123</v>
      </c>
      <c r="N26" s="319">
        <v>6739500</v>
      </c>
      <c r="O26" s="320">
        <v>-7.0349679288226774E-2</v>
      </c>
    </row>
    <row r="27" spans="1:15" ht="15">
      <c r="A27" s="277">
        <v>17</v>
      </c>
      <c r="B27" s="395" t="s">
        <v>44</v>
      </c>
      <c r="C27" s="277" t="s">
        <v>60</v>
      </c>
      <c r="D27" s="316">
        <v>1256.5</v>
      </c>
      <c r="E27" s="316">
        <v>1257.5666666666668</v>
      </c>
      <c r="F27" s="317">
        <v>1241.3333333333337</v>
      </c>
      <c r="G27" s="317">
        <v>1226.166666666667</v>
      </c>
      <c r="H27" s="317">
        <v>1209.9333333333338</v>
      </c>
      <c r="I27" s="317">
        <v>1272.7333333333336</v>
      </c>
      <c r="J27" s="317">
        <v>1288.9666666666667</v>
      </c>
      <c r="K27" s="317">
        <v>1304.1333333333334</v>
      </c>
      <c r="L27" s="304">
        <v>1273.8</v>
      </c>
      <c r="M27" s="304">
        <v>1242.4000000000001</v>
      </c>
      <c r="N27" s="319">
        <v>1561600</v>
      </c>
      <c r="O27" s="320">
        <v>6.5502183406113537E-2</v>
      </c>
    </row>
    <row r="28" spans="1:15" ht="15">
      <c r="A28" s="277">
        <v>18</v>
      </c>
      <c r="B28" s="395" t="s">
        <v>54</v>
      </c>
      <c r="C28" s="277" t="s">
        <v>233</v>
      </c>
      <c r="D28" s="316">
        <v>354.15</v>
      </c>
      <c r="E28" s="316">
        <v>355.51666666666671</v>
      </c>
      <c r="F28" s="317">
        <v>343.73333333333341</v>
      </c>
      <c r="G28" s="317">
        <v>333.31666666666672</v>
      </c>
      <c r="H28" s="317">
        <v>321.53333333333342</v>
      </c>
      <c r="I28" s="317">
        <v>365.93333333333339</v>
      </c>
      <c r="J28" s="317">
        <v>377.7166666666667</v>
      </c>
      <c r="K28" s="317">
        <v>388.13333333333338</v>
      </c>
      <c r="L28" s="304">
        <v>367.3</v>
      </c>
      <c r="M28" s="304">
        <v>345.1</v>
      </c>
      <c r="N28" s="319">
        <v>11313000</v>
      </c>
      <c r="O28" s="320">
        <v>-4.29419826404751E-2</v>
      </c>
    </row>
    <row r="29" spans="1:15" ht="15">
      <c r="A29" s="277">
        <v>19</v>
      </c>
      <c r="B29" s="395" t="s">
        <v>54</v>
      </c>
      <c r="C29" s="277" t="s">
        <v>61</v>
      </c>
      <c r="D29" s="316">
        <v>49.15</v>
      </c>
      <c r="E29" s="316">
        <v>49.133333333333333</v>
      </c>
      <c r="F29" s="317">
        <v>48.116666666666667</v>
      </c>
      <c r="G29" s="317">
        <v>47.083333333333336</v>
      </c>
      <c r="H29" s="317">
        <v>46.06666666666667</v>
      </c>
      <c r="I29" s="317">
        <v>50.166666666666664</v>
      </c>
      <c r="J29" s="317">
        <v>51.18333333333333</v>
      </c>
      <c r="K29" s="317">
        <v>52.216666666666661</v>
      </c>
      <c r="L29" s="304">
        <v>50.15</v>
      </c>
      <c r="M29" s="304">
        <v>48.1</v>
      </c>
      <c r="N29" s="319">
        <v>44780200</v>
      </c>
      <c r="O29" s="320">
        <v>3.2910913561566106E-2</v>
      </c>
    </row>
    <row r="30" spans="1:15" ht="15">
      <c r="A30" s="277">
        <v>20</v>
      </c>
      <c r="B30" s="395" t="s">
        <v>50</v>
      </c>
      <c r="C30" s="277" t="s">
        <v>63</v>
      </c>
      <c r="D30" s="316">
        <v>1283.8</v>
      </c>
      <c r="E30" s="316">
        <v>1275.6666666666667</v>
      </c>
      <c r="F30" s="317">
        <v>1261.5333333333335</v>
      </c>
      <c r="G30" s="317">
        <v>1239.2666666666669</v>
      </c>
      <c r="H30" s="317">
        <v>1225.1333333333337</v>
      </c>
      <c r="I30" s="317">
        <v>1297.9333333333334</v>
      </c>
      <c r="J30" s="317">
        <v>1312.0666666666666</v>
      </c>
      <c r="K30" s="317">
        <v>1334.3333333333333</v>
      </c>
      <c r="L30" s="304">
        <v>1289.8</v>
      </c>
      <c r="M30" s="304">
        <v>1253.4000000000001</v>
      </c>
      <c r="N30" s="319">
        <v>2191200</v>
      </c>
      <c r="O30" s="320">
        <v>1.0910936310581071E-2</v>
      </c>
    </row>
    <row r="31" spans="1:15" ht="15">
      <c r="A31" s="277">
        <v>21</v>
      </c>
      <c r="B31" s="395" t="s">
        <v>64</v>
      </c>
      <c r="C31" s="277" t="s">
        <v>65</v>
      </c>
      <c r="D31" s="316">
        <v>97.5</v>
      </c>
      <c r="E31" s="316">
        <v>97.90000000000002</v>
      </c>
      <c r="F31" s="317">
        <v>95.500000000000043</v>
      </c>
      <c r="G31" s="317">
        <v>93.500000000000028</v>
      </c>
      <c r="H31" s="317">
        <v>91.100000000000051</v>
      </c>
      <c r="I31" s="317">
        <v>99.900000000000034</v>
      </c>
      <c r="J31" s="317">
        <v>102.30000000000001</v>
      </c>
      <c r="K31" s="317">
        <v>104.30000000000003</v>
      </c>
      <c r="L31" s="304">
        <v>100.3</v>
      </c>
      <c r="M31" s="304">
        <v>95.9</v>
      </c>
      <c r="N31" s="319">
        <v>23347200</v>
      </c>
      <c r="O31" s="320">
        <v>2.6109660574412533E-3</v>
      </c>
    </row>
    <row r="32" spans="1:15" ht="15">
      <c r="A32" s="277">
        <v>22</v>
      </c>
      <c r="B32" s="395" t="s">
        <v>50</v>
      </c>
      <c r="C32" s="277" t="s">
        <v>66</v>
      </c>
      <c r="D32" s="316">
        <v>501.2</v>
      </c>
      <c r="E32" s="316">
        <v>499.18333333333334</v>
      </c>
      <c r="F32" s="317">
        <v>496.2166666666667</v>
      </c>
      <c r="G32" s="317">
        <v>491.23333333333335</v>
      </c>
      <c r="H32" s="317">
        <v>488.26666666666671</v>
      </c>
      <c r="I32" s="317">
        <v>504.16666666666669</v>
      </c>
      <c r="J32" s="317">
        <v>507.13333333333327</v>
      </c>
      <c r="K32" s="317">
        <v>512.11666666666667</v>
      </c>
      <c r="L32" s="304">
        <v>502.15</v>
      </c>
      <c r="M32" s="304">
        <v>494.2</v>
      </c>
      <c r="N32" s="319">
        <v>4477000</v>
      </c>
      <c r="O32" s="320">
        <v>-3.4280117531831538E-3</v>
      </c>
    </row>
    <row r="33" spans="1:15" ht="15">
      <c r="A33" s="277">
        <v>23</v>
      </c>
      <c r="B33" s="395" t="s">
        <v>44</v>
      </c>
      <c r="C33" s="277" t="s">
        <v>67</v>
      </c>
      <c r="D33" s="316">
        <v>368.15</v>
      </c>
      <c r="E33" s="316">
        <v>369.7</v>
      </c>
      <c r="F33" s="317">
        <v>362.9</v>
      </c>
      <c r="G33" s="317">
        <v>357.65</v>
      </c>
      <c r="H33" s="317">
        <v>350.84999999999997</v>
      </c>
      <c r="I33" s="317">
        <v>374.95</v>
      </c>
      <c r="J33" s="317">
        <v>381.75000000000006</v>
      </c>
      <c r="K33" s="317">
        <v>387</v>
      </c>
      <c r="L33" s="304">
        <v>376.5</v>
      </c>
      <c r="M33" s="304">
        <v>364.45</v>
      </c>
      <c r="N33" s="319">
        <v>6484500</v>
      </c>
      <c r="O33" s="320">
        <v>-1.5037593984962405E-2</v>
      </c>
    </row>
    <row r="34" spans="1:15" ht="15">
      <c r="A34" s="277">
        <v>24</v>
      </c>
      <c r="B34" s="395" t="s">
        <v>68</v>
      </c>
      <c r="C34" s="277" t="s">
        <v>69</v>
      </c>
      <c r="D34" s="316">
        <v>591.29999999999995</v>
      </c>
      <c r="E34" s="316">
        <v>589.81666666666661</v>
      </c>
      <c r="F34" s="317">
        <v>581.63333333333321</v>
      </c>
      <c r="G34" s="317">
        <v>571.96666666666658</v>
      </c>
      <c r="H34" s="317">
        <v>563.78333333333319</v>
      </c>
      <c r="I34" s="317">
        <v>599.48333333333323</v>
      </c>
      <c r="J34" s="317">
        <v>607.66666666666663</v>
      </c>
      <c r="K34" s="317">
        <v>617.33333333333326</v>
      </c>
      <c r="L34" s="304">
        <v>598</v>
      </c>
      <c r="M34" s="304">
        <v>580.15</v>
      </c>
      <c r="N34" s="319">
        <v>83885469</v>
      </c>
      <c r="O34" s="320">
        <v>-5.3552224392599259E-3</v>
      </c>
    </row>
    <row r="35" spans="1:15" ht="15">
      <c r="A35" s="277">
        <v>25</v>
      </c>
      <c r="B35" s="395" t="s">
        <v>64</v>
      </c>
      <c r="C35" s="277" t="s">
        <v>70</v>
      </c>
      <c r="D35" s="316">
        <v>38.950000000000003</v>
      </c>
      <c r="E35" s="316">
        <v>39.783333333333339</v>
      </c>
      <c r="F35" s="317">
        <v>37.466666666666676</v>
      </c>
      <c r="G35" s="317">
        <v>35.983333333333334</v>
      </c>
      <c r="H35" s="317">
        <v>33.666666666666671</v>
      </c>
      <c r="I35" s="317">
        <v>41.26666666666668</v>
      </c>
      <c r="J35" s="317">
        <v>43.583333333333343</v>
      </c>
      <c r="K35" s="317">
        <v>45.066666666666684</v>
      </c>
      <c r="L35" s="304">
        <v>42.1</v>
      </c>
      <c r="M35" s="304">
        <v>38.299999999999997</v>
      </c>
      <c r="N35" s="319">
        <v>48111000</v>
      </c>
      <c r="O35" s="320">
        <v>1.1479028697571744E-2</v>
      </c>
    </row>
    <row r="36" spans="1:15" ht="15">
      <c r="A36" s="277">
        <v>26</v>
      </c>
      <c r="B36" s="395" t="s">
        <v>52</v>
      </c>
      <c r="C36" s="277" t="s">
        <v>71</v>
      </c>
      <c r="D36" s="316">
        <v>439</v>
      </c>
      <c r="E36" s="316">
        <v>433.06666666666666</v>
      </c>
      <c r="F36" s="317">
        <v>423.2833333333333</v>
      </c>
      <c r="G36" s="317">
        <v>407.56666666666666</v>
      </c>
      <c r="H36" s="317">
        <v>397.7833333333333</v>
      </c>
      <c r="I36" s="317">
        <v>448.7833333333333</v>
      </c>
      <c r="J36" s="317">
        <v>458.56666666666672</v>
      </c>
      <c r="K36" s="317">
        <v>474.2833333333333</v>
      </c>
      <c r="L36" s="304">
        <v>442.85</v>
      </c>
      <c r="M36" s="304">
        <v>417.35</v>
      </c>
      <c r="N36" s="319">
        <v>16111500</v>
      </c>
      <c r="O36" s="320">
        <v>4.6459515984463698E-2</v>
      </c>
    </row>
    <row r="37" spans="1:15" ht="15">
      <c r="A37" s="277">
        <v>27</v>
      </c>
      <c r="B37" s="395" t="s">
        <v>44</v>
      </c>
      <c r="C37" s="277" t="s">
        <v>72</v>
      </c>
      <c r="D37" s="316">
        <v>13261.3</v>
      </c>
      <c r="E37" s="316">
        <v>13427.549999999997</v>
      </c>
      <c r="F37" s="317">
        <v>13006.299999999996</v>
      </c>
      <c r="G37" s="317">
        <v>12751.299999999997</v>
      </c>
      <c r="H37" s="317">
        <v>12330.049999999996</v>
      </c>
      <c r="I37" s="317">
        <v>13682.549999999996</v>
      </c>
      <c r="J37" s="317">
        <v>14103.8</v>
      </c>
      <c r="K37" s="317">
        <v>14358.799999999996</v>
      </c>
      <c r="L37" s="304">
        <v>13848.8</v>
      </c>
      <c r="M37" s="304">
        <v>13172.55</v>
      </c>
      <c r="N37" s="319">
        <v>114450</v>
      </c>
      <c r="O37" s="320">
        <v>4.8287971905179982E-3</v>
      </c>
    </row>
    <row r="38" spans="1:15" ht="15">
      <c r="A38" s="277">
        <v>28</v>
      </c>
      <c r="B38" s="395" t="s">
        <v>73</v>
      </c>
      <c r="C38" s="277" t="s">
        <v>74</v>
      </c>
      <c r="D38" s="316">
        <v>373.9</v>
      </c>
      <c r="E38" s="316">
        <v>377.55</v>
      </c>
      <c r="F38" s="317">
        <v>368.6</v>
      </c>
      <c r="G38" s="317">
        <v>363.3</v>
      </c>
      <c r="H38" s="317">
        <v>354.35</v>
      </c>
      <c r="I38" s="317">
        <v>382.85</v>
      </c>
      <c r="J38" s="317">
        <v>391.79999999999995</v>
      </c>
      <c r="K38" s="317">
        <v>397.1</v>
      </c>
      <c r="L38" s="304">
        <v>386.5</v>
      </c>
      <c r="M38" s="304">
        <v>372.25</v>
      </c>
      <c r="N38" s="319">
        <v>18981000</v>
      </c>
      <c r="O38" s="320">
        <v>-2.459559171317756E-3</v>
      </c>
    </row>
    <row r="39" spans="1:15" ht="15">
      <c r="A39" s="277">
        <v>29</v>
      </c>
      <c r="B39" s="395" t="s">
        <v>50</v>
      </c>
      <c r="C39" s="277" t="s">
        <v>75</v>
      </c>
      <c r="D39" s="316">
        <v>3750.35</v>
      </c>
      <c r="E39" s="316">
        <v>3765.3166666666671</v>
      </c>
      <c r="F39" s="317">
        <v>3728.0833333333339</v>
      </c>
      <c r="G39" s="317">
        <v>3705.8166666666671</v>
      </c>
      <c r="H39" s="317">
        <v>3668.5833333333339</v>
      </c>
      <c r="I39" s="317">
        <v>3787.5833333333339</v>
      </c>
      <c r="J39" s="317">
        <v>3824.8166666666666</v>
      </c>
      <c r="K39" s="317">
        <v>3847.0833333333339</v>
      </c>
      <c r="L39" s="304">
        <v>3802.55</v>
      </c>
      <c r="M39" s="304">
        <v>3743.05</v>
      </c>
      <c r="N39" s="319">
        <v>1711200</v>
      </c>
      <c r="O39" s="320">
        <v>-3.9580908032596038E-3</v>
      </c>
    </row>
    <row r="40" spans="1:15" ht="15">
      <c r="A40" s="277">
        <v>30</v>
      </c>
      <c r="B40" s="395" t="s">
        <v>52</v>
      </c>
      <c r="C40" s="277" t="s">
        <v>76</v>
      </c>
      <c r="D40" s="316">
        <v>355.1</v>
      </c>
      <c r="E40" s="316">
        <v>357.2166666666667</v>
      </c>
      <c r="F40" s="317">
        <v>351.53333333333342</v>
      </c>
      <c r="G40" s="317">
        <v>347.9666666666667</v>
      </c>
      <c r="H40" s="317">
        <v>342.28333333333342</v>
      </c>
      <c r="I40" s="317">
        <v>360.78333333333342</v>
      </c>
      <c r="J40" s="317">
        <v>366.4666666666667</v>
      </c>
      <c r="K40" s="317">
        <v>370.03333333333342</v>
      </c>
      <c r="L40" s="304">
        <v>362.9</v>
      </c>
      <c r="M40" s="304">
        <v>353.65</v>
      </c>
      <c r="N40" s="319">
        <v>7548200</v>
      </c>
      <c r="O40" s="320">
        <v>3.2811559301625527E-2</v>
      </c>
    </row>
    <row r="41" spans="1:15" ht="15">
      <c r="A41" s="277">
        <v>31</v>
      </c>
      <c r="B41" s="395" t="s">
        <v>54</v>
      </c>
      <c r="C41" s="277" t="s">
        <v>77</v>
      </c>
      <c r="D41" s="316">
        <v>100.9</v>
      </c>
      <c r="E41" s="316">
        <v>101.61666666666667</v>
      </c>
      <c r="F41" s="317">
        <v>98.833333333333343</v>
      </c>
      <c r="G41" s="317">
        <v>96.766666666666666</v>
      </c>
      <c r="H41" s="317">
        <v>93.983333333333334</v>
      </c>
      <c r="I41" s="317">
        <v>103.68333333333335</v>
      </c>
      <c r="J41" s="317">
        <v>106.46666666666668</v>
      </c>
      <c r="K41" s="317">
        <v>108.53333333333336</v>
      </c>
      <c r="L41" s="304">
        <v>104.4</v>
      </c>
      <c r="M41" s="304">
        <v>99.55</v>
      </c>
      <c r="N41" s="319">
        <v>14205000</v>
      </c>
      <c r="O41" s="320">
        <v>0.13867735470941883</v>
      </c>
    </row>
    <row r="42" spans="1:15" ht="15">
      <c r="A42" s="277">
        <v>32</v>
      </c>
      <c r="B42" s="395" t="s">
        <v>79</v>
      </c>
      <c r="C42" s="277" t="s">
        <v>80</v>
      </c>
      <c r="D42" s="316">
        <v>300.95</v>
      </c>
      <c r="E42" s="316">
        <v>304.01666666666671</v>
      </c>
      <c r="F42" s="317">
        <v>293.03333333333342</v>
      </c>
      <c r="G42" s="317">
        <v>285.11666666666673</v>
      </c>
      <c r="H42" s="317">
        <v>274.13333333333344</v>
      </c>
      <c r="I42" s="317">
        <v>311.93333333333339</v>
      </c>
      <c r="J42" s="317">
        <v>322.91666666666663</v>
      </c>
      <c r="K42" s="317">
        <v>330.83333333333337</v>
      </c>
      <c r="L42" s="304">
        <v>315</v>
      </c>
      <c r="M42" s="304">
        <v>296.10000000000002</v>
      </c>
      <c r="N42" s="319">
        <v>3221400</v>
      </c>
      <c r="O42" s="320">
        <v>-5.3475935828877004E-2</v>
      </c>
    </row>
    <row r="43" spans="1:15" ht="15">
      <c r="A43" s="277">
        <v>33</v>
      </c>
      <c r="B43" s="395" t="s">
        <v>57</v>
      </c>
      <c r="C43" s="277" t="s">
        <v>82</v>
      </c>
      <c r="D43" s="316">
        <v>197.85</v>
      </c>
      <c r="E43" s="316">
        <v>198.61666666666667</v>
      </c>
      <c r="F43" s="317">
        <v>194.58333333333334</v>
      </c>
      <c r="G43" s="317">
        <v>191.31666666666666</v>
      </c>
      <c r="H43" s="317">
        <v>187.28333333333333</v>
      </c>
      <c r="I43" s="317">
        <v>201.88333333333335</v>
      </c>
      <c r="J43" s="317">
        <v>205.91666666666666</v>
      </c>
      <c r="K43" s="317">
        <v>209.18333333333337</v>
      </c>
      <c r="L43" s="304">
        <v>202.65</v>
      </c>
      <c r="M43" s="304">
        <v>195.35</v>
      </c>
      <c r="N43" s="319">
        <v>6690000</v>
      </c>
      <c r="O43" s="320">
        <v>-3.4980165885322753E-2</v>
      </c>
    </row>
    <row r="44" spans="1:15" ht="15">
      <c r="A44" s="277">
        <v>34</v>
      </c>
      <c r="B44" s="395" t="s">
        <v>52</v>
      </c>
      <c r="C44" s="277" t="s">
        <v>83</v>
      </c>
      <c r="D44" s="316">
        <v>634.75</v>
      </c>
      <c r="E44" s="316">
        <v>638.4</v>
      </c>
      <c r="F44" s="317">
        <v>630.19999999999993</v>
      </c>
      <c r="G44" s="317">
        <v>625.65</v>
      </c>
      <c r="H44" s="317">
        <v>617.44999999999993</v>
      </c>
      <c r="I44" s="317">
        <v>642.94999999999993</v>
      </c>
      <c r="J44" s="317">
        <v>651.15</v>
      </c>
      <c r="K44" s="317">
        <v>655.69999999999993</v>
      </c>
      <c r="L44" s="304">
        <v>646.6</v>
      </c>
      <c r="M44" s="304">
        <v>633.85</v>
      </c>
      <c r="N44" s="319">
        <v>12805000</v>
      </c>
      <c r="O44" s="320">
        <v>2.1254536029030584E-2</v>
      </c>
    </row>
    <row r="45" spans="1:15" ht="15">
      <c r="A45" s="277">
        <v>35</v>
      </c>
      <c r="B45" s="395" t="s">
        <v>39</v>
      </c>
      <c r="C45" s="277" t="s">
        <v>84</v>
      </c>
      <c r="D45" s="316">
        <v>128.30000000000001</v>
      </c>
      <c r="E45" s="316">
        <v>128.98333333333332</v>
      </c>
      <c r="F45" s="317">
        <v>127.36666666666665</v>
      </c>
      <c r="G45" s="317">
        <v>126.43333333333334</v>
      </c>
      <c r="H45" s="317">
        <v>124.81666666666666</v>
      </c>
      <c r="I45" s="317">
        <v>129.91666666666663</v>
      </c>
      <c r="J45" s="317">
        <v>131.5333333333333</v>
      </c>
      <c r="K45" s="317">
        <v>132.46666666666661</v>
      </c>
      <c r="L45" s="304">
        <v>130.6</v>
      </c>
      <c r="M45" s="304">
        <v>128.05000000000001</v>
      </c>
      <c r="N45" s="319">
        <v>38698300</v>
      </c>
      <c r="O45" s="320">
        <v>1.4845720939258684E-2</v>
      </c>
    </row>
    <row r="46" spans="1:15" ht="15">
      <c r="A46" s="277">
        <v>36</v>
      </c>
      <c r="B46" s="395" t="s">
        <v>50</v>
      </c>
      <c r="C46" s="277" t="s">
        <v>85</v>
      </c>
      <c r="D46" s="316">
        <v>1434.4</v>
      </c>
      <c r="E46" s="316">
        <v>1433.7833333333335</v>
      </c>
      <c r="F46" s="317">
        <v>1419.7666666666671</v>
      </c>
      <c r="G46" s="317">
        <v>1405.1333333333337</v>
      </c>
      <c r="H46" s="317">
        <v>1391.1166666666672</v>
      </c>
      <c r="I46" s="317">
        <v>1448.416666666667</v>
      </c>
      <c r="J46" s="317">
        <v>1462.4333333333334</v>
      </c>
      <c r="K46" s="317">
        <v>1477.0666666666668</v>
      </c>
      <c r="L46" s="304">
        <v>1447.8</v>
      </c>
      <c r="M46" s="304">
        <v>1419.15</v>
      </c>
      <c r="N46" s="319">
        <v>2836400</v>
      </c>
      <c r="O46" s="320">
        <v>9.7184151507600305E-3</v>
      </c>
    </row>
    <row r="47" spans="1:15" ht="15">
      <c r="A47" s="277">
        <v>37</v>
      </c>
      <c r="B47" s="395" t="s">
        <v>39</v>
      </c>
      <c r="C47" s="277" t="s">
        <v>86</v>
      </c>
      <c r="D47" s="316">
        <v>423.6</v>
      </c>
      <c r="E47" s="316">
        <v>423.08333333333331</v>
      </c>
      <c r="F47" s="317">
        <v>419.11666666666662</v>
      </c>
      <c r="G47" s="317">
        <v>414.63333333333333</v>
      </c>
      <c r="H47" s="317">
        <v>410.66666666666663</v>
      </c>
      <c r="I47" s="317">
        <v>427.56666666666661</v>
      </c>
      <c r="J47" s="317">
        <v>431.5333333333333</v>
      </c>
      <c r="K47" s="317">
        <v>436.01666666666659</v>
      </c>
      <c r="L47" s="304">
        <v>427.05</v>
      </c>
      <c r="M47" s="304">
        <v>418.6</v>
      </c>
      <c r="N47" s="319">
        <v>5372031</v>
      </c>
      <c r="O47" s="320">
        <v>-2.0325203252032522E-3</v>
      </c>
    </row>
    <row r="48" spans="1:15" ht="15">
      <c r="A48" s="277">
        <v>38</v>
      </c>
      <c r="B48" s="395" t="s">
        <v>64</v>
      </c>
      <c r="C48" s="277" t="s">
        <v>87</v>
      </c>
      <c r="D48" s="316">
        <v>387.3</v>
      </c>
      <c r="E48" s="316">
        <v>386.2833333333333</v>
      </c>
      <c r="F48" s="317">
        <v>380.61666666666662</v>
      </c>
      <c r="G48" s="317">
        <v>373.93333333333334</v>
      </c>
      <c r="H48" s="317">
        <v>368.26666666666665</v>
      </c>
      <c r="I48" s="317">
        <v>392.96666666666658</v>
      </c>
      <c r="J48" s="317">
        <v>398.63333333333333</v>
      </c>
      <c r="K48" s="317">
        <v>405.31666666666655</v>
      </c>
      <c r="L48" s="304">
        <v>391.95</v>
      </c>
      <c r="M48" s="304">
        <v>379.6</v>
      </c>
      <c r="N48" s="319">
        <v>1959600</v>
      </c>
      <c r="O48" s="320">
        <v>-2.6817640047675805E-2</v>
      </c>
    </row>
    <row r="49" spans="1:15" ht="15">
      <c r="A49" s="277">
        <v>39</v>
      </c>
      <c r="B49" s="395" t="s">
        <v>50</v>
      </c>
      <c r="C49" s="277" t="s">
        <v>88</v>
      </c>
      <c r="D49" s="316">
        <v>480.85</v>
      </c>
      <c r="E49" s="316">
        <v>482.11666666666662</v>
      </c>
      <c r="F49" s="317">
        <v>476.28333333333325</v>
      </c>
      <c r="G49" s="317">
        <v>471.71666666666664</v>
      </c>
      <c r="H49" s="317">
        <v>465.88333333333327</v>
      </c>
      <c r="I49" s="317">
        <v>486.68333333333322</v>
      </c>
      <c r="J49" s="317">
        <v>492.51666666666659</v>
      </c>
      <c r="K49" s="317">
        <v>497.0833333333332</v>
      </c>
      <c r="L49" s="304">
        <v>487.95</v>
      </c>
      <c r="M49" s="304">
        <v>477.55</v>
      </c>
      <c r="N49" s="319">
        <v>13671250</v>
      </c>
      <c r="O49" s="320">
        <v>-7.8018688197405428E-3</v>
      </c>
    </row>
    <row r="50" spans="1:15" ht="15">
      <c r="A50" s="277">
        <v>40</v>
      </c>
      <c r="B50" s="395" t="s">
        <v>52</v>
      </c>
      <c r="C50" s="277" t="s">
        <v>91</v>
      </c>
      <c r="D50" s="316">
        <v>2220.9499999999998</v>
      </c>
      <c r="E50" s="316">
        <v>2231.9833333333331</v>
      </c>
      <c r="F50" s="317">
        <v>2202.9666666666662</v>
      </c>
      <c r="G50" s="317">
        <v>2184.9833333333331</v>
      </c>
      <c r="H50" s="317">
        <v>2155.9666666666662</v>
      </c>
      <c r="I50" s="317">
        <v>2249.9666666666662</v>
      </c>
      <c r="J50" s="317">
        <v>2278.9833333333336</v>
      </c>
      <c r="K50" s="317">
        <v>2296.9666666666662</v>
      </c>
      <c r="L50" s="304">
        <v>2261</v>
      </c>
      <c r="M50" s="304">
        <v>2214</v>
      </c>
      <c r="N50" s="319">
        <v>4665200</v>
      </c>
      <c r="O50" s="320">
        <v>8.6482746692034939E-3</v>
      </c>
    </row>
    <row r="51" spans="1:15" ht="15">
      <c r="A51" s="277">
        <v>41</v>
      </c>
      <c r="B51" s="395" t="s">
        <v>92</v>
      </c>
      <c r="C51" s="277" t="s">
        <v>93</v>
      </c>
      <c r="D51" s="316">
        <v>140.25</v>
      </c>
      <c r="E51" s="316">
        <v>141.65</v>
      </c>
      <c r="F51" s="317">
        <v>137.9</v>
      </c>
      <c r="G51" s="317">
        <v>135.55000000000001</v>
      </c>
      <c r="H51" s="317">
        <v>131.80000000000001</v>
      </c>
      <c r="I51" s="317">
        <v>144</v>
      </c>
      <c r="J51" s="317">
        <v>147.75</v>
      </c>
      <c r="K51" s="317">
        <v>150.1</v>
      </c>
      <c r="L51" s="304">
        <v>145.4</v>
      </c>
      <c r="M51" s="304">
        <v>139.30000000000001</v>
      </c>
      <c r="N51" s="319">
        <v>30366600</v>
      </c>
      <c r="O51" s="320">
        <v>1.0431536180959702E-2</v>
      </c>
    </row>
    <row r="52" spans="1:15" ht="15">
      <c r="A52" s="277">
        <v>42</v>
      </c>
      <c r="B52" s="395" t="s">
        <v>52</v>
      </c>
      <c r="C52" s="277" t="s">
        <v>94</v>
      </c>
      <c r="D52" s="316">
        <v>3982.55</v>
      </c>
      <c r="E52" s="316">
        <v>3952.7666666666664</v>
      </c>
      <c r="F52" s="317">
        <v>3909.6833333333329</v>
      </c>
      <c r="G52" s="317">
        <v>3836.8166666666666</v>
      </c>
      <c r="H52" s="317">
        <v>3793.7333333333331</v>
      </c>
      <c r="I52" s="317">
        <v>4025.6333333333328</v>
      </c>
      <c r="J52" s="317">
        <v>4068.7166666666667</v>
      </c>
      <c r="K52" s="317">
        <v>4141.5833333333321</v>
      </c>
      <c r="L52" s="304">
        <v>3995.85</v>
      </c>
      <c r="M52" s="304">
        <v>3879.9</v>
      </c>
      <c r="N52" s="319">
        <v>3569750</v>
      </c>
      <c r="O52" s="320">
        <v>-1.6733232337143644E-2</v>
      </c>
    </row>
    <row r="53" spans="1:15" ht="15">
      <c r="A53" s="277">
        <v>43</v>
      </c>
      <c r="B53" s="395" t="s">
        <v>44</v>
      </c>
      <c r="C53" s="277" t="s">
        <v>95</v>
      </c>
      <c r="D53" s="316">
        <v>18915.2</v>
      </c>
      <c r="E53" s="316">
        <v>19131.25</v>
      </c>
      <c r="F53" s="317">
        <v>18562.45</v>
      </c>
      <c r="G53" s="317">
        <v>18209.7</v>
      </c>
      <c r="H53" s="317">
        <v>17640.900000000001</v>
      </c>
      <c r="I53" s="317">
        <v>19484</v>
      </c>
      <c r="J53" s="317">
        <v>20052.800000000003</v>
      </c>
      <c r="K53" s="317">
        <v>20405.55</v>
      </c>
      <c r="L53" s="304">
        <v>19700.05</v>
      </c>
      <c r="M53" s="304">
        <v>18778.5</v>
      </c>
      <c r="N53" s="319">
        <v>278425</v>
      </c>
      <c r="O53" s="320">
        <v>-2.5958124158197624E-2</v>
      </c>
    </row>
    <row r="54" spans="1:15" ht="15">
      <c r="A54" s="277">
        <v>44</v>
      </c>
      <c r="B54" s="395" t="s">
        <v>57</v>
      </c>
      <c r="C54" s="277" t="s">
        <v>96</v>
      </c>
      <c r="D54" s="316">
        <v>57</v>
      </c>
      <c r="E54" s="316">
        <v>56.516666666666673</v>
      </c>
      <c r="F54" s="317">
        <v>55.483333333333348</v>
      </c>
      <c r="G54" s="317">
        <v>53.966666666666676</v>
      </c>
      <c r="H54" s="317">
        <v>52.933333333333351</v>
      </c>
      <c r="I54" s="317">
        <v>58.033333333333346</v>
      </c>
      <c r="J54" s="317">
        <v>59.066666666666663</v>
      </c>
      <c r="K54" s="317">
        <v>60.583333333333343</v>
      </c>
      <c r="L54" s="304">
        <v>57.55</v>
      </c>
      <c r="M54" s="304">
        <v>55</v>
      </c>
      <c r="N54" s="319">
        <v>11635600</v>
      </c>
      <c r="O54" s="320">
        <v>-9.1394658753709196E-2</v>
      </c>
    </row>
    <row r="55" spans="1:15" ht="15">
      <c r="A55" s="277">
        <v>45</v>
      </c>
      <c r="B55" s="395" t="s">
        <v>44</v>
      </c>
      <c r="C55" s="277" t="s">
        <v>97</v>
      </c>
      <c r="D55" s="316">
        <v>1089.5999999999999</v>
      </c>
      <c r="E55" s="316">
        <v>1106.2833333333333</v>
      </c>
      <c r="F55" s="317">
        <v>1070.3166666666666</v>
      </c>
      <c r="G55" s="317">
        <v>1051.0333333333333</v>
      </c>
      <c r="H55" s="317">
        <v>1015.0666666666666</v>
      </c>
      <c r="I55" s="317">
        <v>1125.5666666666666</v>
      </c>
      <c r="J55" s="317">
        <v>1161.5333333333333</v>
      </c>
      <c r="K55" s="317">
        <v>1180.8166666666666</v>
      </c>
      <c r="L55" s="304">
        <v>1142.25</v>
      </c>
      <c r="M55" s="304">
        <v>1087</v>
      </c>
      <c r="N55" s="319">
        <v>2757700</v>
      </c>
      <c r="O55" s="320">
        <v>-0.16738625041514446</v>
      </c>
    </row>
    <row r="56" spans="1:15" ht="15">
      <c r="A56" s="277">
        <v>46</v>
      </c>
      <c r="B56" s="395" t="s">
        <v>44</v>
      </c>
      <c r="C56" s="277" t="s">
        <v>98</v>
      </c>
      <c r="D56" s="316">
        <v>154.05000000000001</v>
      </c>
      <c r="E56" s="316">
        <v>155.03333333333333</v>
      </c>
      <c r="F56" s="317">
        <v>152.31666666666666</v>
      </c>
      <c r="G56" s="317">
        <v>150.58333333333334</v>
      </c>
      <c r="H56" s="317">
        <v>147.86666666666667</v>
      </c>
      <c r="I56" s="317">
        <v>156.76666666666665</v>
      </c>
      <c r="J56" s="317">
        <v>159.48333333333329</v>
      </c>
      <c r="K56" s="317">
        <v>161.21666666666664</v>
      </c>
      <c r="L56" s="304">
        <v>157.75</v>
      </c>
      <c r="M56" s="304">
        <v>153.30000000000001</v>
      </c>
      <c r="N56" s="319">
        <v>11523600</v>
      </c>
      <c r="O56" s="320">
        <v>1.6836086404066072E-2</v>
      </c>
    </row>
    <row r="57" spans="1:15" ht="15">
      <c r="A57" s="277">
        <v>47</v>
      </c>
      <c r="B57" s="395" t="s">
        <v>54</v>
      </c>
      <c r="C57" s="277" t="s">
        <v>99</v>
      </c>
      <c r="D57" s="316">
        <v>51.15</v>
      </c>
      <c r="E57" s="316">
        <v>51.533333333333331</v>
      </c>
      <c r="F57" s="317">
        <v>50.216666666666661</v>
      </c>
      <c r="G57" s="317">
        <v>49.283333333333331</v>
      </c>
      <c r="H57" s="317">
        <v>47.966666666666661</v>
      </c>
      <c r="I57" s="317">
        <v>52.466666666666661</v>
      </c>
      <c r="J57" s="317">
        <v>53.783333333333324</v>
      </c>
      <c r="K57" s="317">
        <v>54.716666666666661</v>
      </c>
      <c r="L57" s="304">
        <v>52.85</v>
      </c>
      <c r="M57" s="304">
        <v>50.6</v>
      </c>
      <c r="N57" s="319">
        <v>55088500</v>
      </c>
      <c r="O57" s="320">
        <v>-5.8814986930002908E-2</v>
      </c>
    </row>
    <row r="58" spans="1:15" ht="15">
      <c r="A58" s="277">
        <v>48</v>
      </c>
      <c r="B58" s="395" t="s">
        <v>73</v>
      </c>
      <c r="C58" s="277" t="s">
        <v>100</v>
      </c>
      <c r="D58" s="316">
        <v>99.1</v>
      </c>
      <c r="E58" s="316">
        <v>99.916666666666671</v>
      </c>
      <c r="F58" s="317">
        <v>97.483333333333348</v>
      </c>
      <c r="G58" s="317">
        <v>95.866666666666674</v>
      </c>
      <c r="H58" s="317">
        <v>93.433333333333351</v>
      </c>
      <c r="I58" s="317">
        <v>101.53333333333335</v>
      </c>
      <c r="J58" s="317">
        <v>103.96666666666665</v>
      </c>
      <c r="K58" s="317">
        <v>105.58333333333334</v>
      </c>
      <c r="L58" s="304">
        <v>102.35</v>
      </c>
      <c r="M58" s="304">
        <v>98.3</v>
      </c>
      <c r="N58" s="319">
        <v>34940800</v>
      </c>
      <c r="O58" s="320">
        <v>-2.8493894165535955E-2</v>
      </c>
    </row>
    <row r="59" spans="1:15" ht="15">
      <c r="A59" s="277">
        <v>49</v>
      </c>
      <c r="B59" s="395" t="s">
        <v>52</v>
      </c>
      <c r="C59" s="277" t="s">
        <v>101</v>
      </c>
      <c r="D59" s="316">
        <v>410.85</v>
      </c>
      <c r="E59" s="316">
        <v>412.61666666666662</v>
      </c>
      <c r="F59" s="317">
        <v>407.23333333333323</v>
      </c>
      <c r="G59" s="317">
        <v>403.61666666666662</v>
      </c>
      <c r="H59" s="317">
        <v>398.23333333333323</v>
      </c>
      <c r="I59" s="317">
        <v>416.23333333333323</v>
      </c>
      <c r="J59" s="317">
        <v>421.61666666666656</v>
      </c>
      <c r="K59" s="317">
        <v>425.23333333333323</v>
      </c>
      <c r="L59" s="304">
        <v>418</v>
      </c>
      <c r="M59" s="304">
        <v>409</v>
      </c>
      <c r="N59" s="319">
        <v>5140500</v>
      </c>
      <c r="O59" s="320">
        <v>-2.4869109947643978E-2</v>
      </c>
    </row>
    <row r="60" spans="1:15" ht="15">
      <c r="A60" s="277">
        <v>50</v>
      </c>
      <c r="B60" s="395" t="s">
        <v>102</v>
      </c>
      <c r="C60" s="277" t="s">
        <v>103</v>
      </c>
      <c r="D60" s="316">
        <v>19.899999999999999</v>
      </c>
      <c r="E60" s="316">
        <v>19.8</v>
      </c>
      <c r="F60" s="317">
        <v>19.450000000000003</v>
      </c>
      <c r="G60" s="317">
        <v>19.000000000000004</v>
      </c>
      <c r="H60" s="317">
        <v>18.650000000000006</v>
      </c>
      <c r="I60" s="317">
        <v>20.25</v>
      </c>
      <c r="J60" s="317">
        <v>20.6</v>
      </c>
      <c r="K60" s="317">
        <v>21.049999999999997</v>
      </c>
      <c r="L60" s="304">
        <v>20.149999999999999</v>
      </c>
      <c r="M60" s="304">
        <v>19.350000000000001</v>
      </c>
      <c r="N60" s="319">
        <v>99945000</v>
      </c>
      <c r="O60" s="320">
        <v>-7.596067917783735E-3</v>
      </c>
    </row>
    <row r="61" spans="1:15" ht="15">
      <c r="A61" s="277">
        <v>51</v>
      </c>
      <c r="B61" s="395" t="s">
        <v>50</v>
      </c>
      <c r="C61" s="277" t="s">
        <v>104</v>
      </c>
      <c r="D61" s="316">
        <v>696.15</v>
      </c>
      <c r="E61" s="316">
        <v>698.15</v>
      </c>
      <c r="F61" s="317">
        <v>690.3</v>
      </c>
      <c r="G61" s="317">
        <v>684.44999999999993</v>
      </c>
      <c r="H61" s="317">
        <v>676.59999999999991</v>
      </c>
      <c r="I61" s="317">
        <v>704</v>
      </c>
      <c r="J61" s="317">
        <v>711.85000000000014</v>
      </c>
      <c r="K61" s="317">
        <v>717.7</v>
      </c>
      <c r="L61" s="304">
        <v>706</v>
      </c>
      <c r="M61" s="304">
        <v>692.3</v>
      </c>
      <c r="N61" s="319">
        <v>7054000</v>
      </c>
      <c r="O61" s="320">
        <v>-1.4253773057574064E-2</v>
      </c>
    </row>
    <row r="62" spans="1:15" ht="15">
      <c r="A62" s="277">
        <v>52</v>
      </c>
      <c r="B62" s="448" t="s">
        <v>39</v>
      </c>
      <c r="C62" s="277" t="s">
        <v>248</v>
      </c>
      <c r="D62" s="316">
        <v>892.55</v>
      </c>
      <c r="E62" s="316">
        <v>890.80000000000007</v>
      </c>
      <c r="F62" s="317">
        <v>881.60000000000014</v>
      </c>
      <c r="G62" s="317">
        <v>870.65000000000009</v>
      </c>
      <c r="H62" s="317">
        <v>861.45000000000016</v>
      </c>
      <c r="I62" s="317">
        <v>901.75000000000011</v>
      </c>
      <c r="J62" s="317">
        <v>910.95000000000016</v>
      </c>
      <c r="K62" s="317">
        <v>921.90000000000009</v>
      </c>
      <c r="L62" s="304">
        <v>900</v>
      </c>
      <c r="M62" s="304">
        <v>879.85</v>
      </c>
      <c r="N62" s="319">
        <v>348400</v>
      </c>
      <c r="O62" s="320">
        <v>1.7077798861480076E-2</v>
      </c>
    </row>
    <row r="63" spans="1:15" ht="15">
      <c r="A63" s="277">
        <v>53</v>
      </c>
      <c r="B63" s="395" t="s">
        <v>37</v>
      </c>
      <c r="C63" s="277" t="s">
        <v>105</v>
      </c>
      <c r="D63" s="316">
        <v>596.75</v>
      </c>
      <c r="E63" s="316">
        <v>602.11666666666667</v>
      </c>
      <c r="F63" s="317">
        <v>588.63333333333333</v>
      </c>
      <c r="G63" s="317">
        <v>580.51666666666665</v>
      </c>
      <c r="H63" s="317">
        <v>567.0333333333333</v>
      </c>
      <c r="I63" s="317">
        <v>610.23333333333335</v>
      </c>
      <c r="J63" s="317">
        <v>623.7166666666667</v>
      </c>
      <c r="K63" s="317">
        <v>631.83333333333337</v>
      </c>
      <c r="L63" s="304">
        <v>615.6</v>
      </c>
      <c r="M63" s="304">
        <v>594</v>
      </c>
      <c r="N63" s="319">
        <v>18619050</v>
      </c>
      <c r="O63" s="320">
        <v>6.3671373555840823E-3</v>
      </c>
    </row>
    <row r="64" spans="1:15" ht="15">
      <c r="A64" s="277">
        <v>54</v>
      </c>
      <c r="B64" s="395" t="s">
        <v>39</v>
      </c>
      <c r="C64" s="277" t="s">
        <v>106</v>
      </c>
      <c r="D64" s="316">
        <v>581.25</v>
      </c>
      <c r="E64" s="316">
        <v>579.43333333333328</v>
      </c>
      <c r="F64" s="317">
        <v>572.26666666666654</v>
      </c>
      <c r="G64" s="317">
        <v>563.2833333333333</v>
      </c>
      <c r="H64" s="317">
        <v>556.11666666666656</v>
      </c>
      <c r="I64" s="317">
        <v>588.41666666666652</v>
      </c>
      <c r="J64" s="317">
        <v>595.58333333333326</v>
      </c>
      <c r="K64" s="317">
        <v>604.56666666666649</v>
      </c>
      <c r="L64" s="304">
        <v>586.6</v>
      </c>
      <c r="M64" s="304">
        <v>570.45000000000005</v>
      </c>
      <c r="N64" s="319">
        <v>5275000</v>
      </c>
      <c r="O64" s="320">
        <v>-1.1361484567316796E-3</v>
      </c>
    </row>
    <row r="65" spans="1:15" ht="15">
      <c r="A65" s="277">
        <v>55</v>
      </c>
      <c r="B65" s="395" t="s">
        <v>107</v>
      </c>
      <c r="C65" s="277" t="s">
        <v>108</v>
      </c>
      <c r="D65" s="316">
        <v>591.25</v>
      </c>
      <c r="E65" s="316">
        <v>597.11666666666667</v>
      </c>
      <c r="F65" s="317">
        <v>582.38333333333333</v>
      </c>
      <c r="G65" s="317">
        <v>573.51666666666665</v>
      </c>
      <c r="H65" s="317">
        <v>558.7833333333333</v>
      </c>
      <c r="I65" s="317">
        <v>605.98333333333335</v>
      </c>
      <c r="J65" s="317">
        <v>620.7166666666667</v>
      </c>
      <c r="K65" s="317">
        <v>629.58333333333337</v>
      </c>
      <c r="L65" s="304">
        <v>611.85</v>
      </c>
      <c r="M65" s="304">
        <v>588.25</v>
      </c>
      <c r="N65" s="319">
        <v>20393800</v>
      </c>
      <c r="O65" s="320">
        <v>-3.5425771421003838E-2</v>
      </c>
    </row>
    <row r="66" spans="1:15" ht="15">
      <c r="A66" s="277">
        <v>56</v>
      </c>
      <c r="B66" s="395" t="s">
        <v>57</v>
      </c>
      <c r="C66" s="277" t="s">
        <v>109</v>
      </c>
      <c r="D66" s="316">
        <v>1798.2</v>
      </c>
      <c r="E66" s="316">
        <v>1801.7166666666669</v>
      </c>
      <c r="F66" s="317">
        <v>1773.5333333333338</v>
      </c>
      <c r="G66" s="317">
        <v>1748.8666666666668</v>
      </c>
      <c r="H66" s="317">
        <v>1720.6833333333336</v>
      </c>
      <c r="I66" s="317">
        <v>1826.3833333333339</v>
      </c>
      <c r="J66" s="317">
        <v>1854.5666666666668</v>
      </c>
      <c r="K66" s="317">
        <v>1879.233333333334</v>
      </c>
      <c r="L66" s="304">
        <v>1829.9</v>
      </c>
      <c r="M66" s="304">
        <v>1777.05</v>
      </c>
      <c r="N66" s="319">
        <v>29208300</v>
      </c>
      <c r="O66" s="320">
        <v>-5.1328905359764292E-4</v>
      </c>
    </row>
    <row r="67" spans="1:15" ht="15">
      <c r="A67" s="277">
        <v>57</v>
      </c>
      <c r="B67" s="395" t="s">
        <v>54</v>
      </c>
      <c r="C67" s="277" t="s">
        <v>110</v>
      </c>
      <c r="D67" s="316">
        <v>1060.3</v>
      </c>
      <c r="E67" s="316">
        <v>1061.7666666666667</v>
      </c>
      <c r="F67" s="317">
        <v>1048.7833333333333</v>
      </c>
      <c r="G67" s="317">
        <v>1037.2666666666667</v>
      </c>
      <c r="H67" s="317">
        <v>1024.2833333333333</v>
      </c>
      <c r="I67" s="317">
        <v>1073.2833333333333</v>
      </c>
      <c r="J67" s="317">
        <v>1086.2666666666664</v>
      </c>
      <c r="K67" s="317">
        <v>1097.7833333333333</v>
      </c>
      <c r="L67" s="304">
        <v>1074.75</v>
      </c>
      <c r="M67" s="304">
        <v>1050.25</v>
      </c>
      <c r="N67" s="319">
        <v>41798350</v>
      </c>
      <c r="O67" s="320">
        <v>-2.8270765139116204E-2</v>
      </c>
    </row>
    <row r="68" spans="1:15" ht="15">
      <c r="A68" s="277">
        <v>58</v>
      </c>
      <c r="B68" s="395" t="s">
        <v>57</v>
      </c>
      <c r="C68" s="277" t="s">
        <v>253</v>
      </c>
      <c r="D68" s="316">
        <v>598.95000000000005</v>
      </c>
      <c r="E68" s="316">
        <v>601.6</v>
      </c>
      <c r="F68" s="317">
        <v>593.35</v>
      </c>
      <c r="G68" s="317">
        <v>587.75</v>
      </c>
      <c r="H68" s="317">
        <v>579.5</v>
      </c>
      <c r="I68" s="317">
        <v>607.20000000000005</v>
      </c>
      <c r="J68" s="317">
        <v>615.45000000000005</v>
      </c>
      <c r="K68" s="317">
        <v>621.05000000000007</v>
      </c>
      <c r="L68" s="304">
        <v>609.85</v>
      </c>
      <c r="M68" s="304">
        <v>596</v>
      </c>
      <c r="N68" s="319">
        <v>12611500</v>
      </c>
      <c r="O68" s="320">
        <v>-1.2489233419465978E-2</v>
      </c>
    </row>
    <row r="69" spans="1:15" ht="15">
      <c r="A69" s="277">
        <v>59</v>
      </c>
      <c r="B69" s="395" t="s">
        <v>44</v>
      </c>
      <c r="C69" s="277" t="s">
        <v>111</v>
      </c>
      <c r="D69" s="316">
        <v>2597.25</v>
      </c>
      <c r="E69" s="316">
        <v>2615.2666666666664</v>
      </c>
      <c r="F69" s="317">
        <v>2568.1333333333328</v>
      </c>
      <c r="G69" s="317">
        <v>2539.0166666666664</v>
      </c>
      <c r="H69" s="317">
        <v>2491.8833333333328</v>
      </c>
      <c r="I69" s="317">
        <v>2644.3833333333328</v>
      </c>
      <c r="J69" s="317">
        <v>2691.516666666666</v>
      </c>
      <c r="K69" s="317">
        <v>2720.6333333333328</v>
      </c>
      <c r="L69" s="304">
        <v>2662.4</v>
      </c>
      <c r="M69" s="304">
        <v>2586.15</v>
      </c>
      <c r="N69" s="319">
        <v>2359500</v>
      </c>
      <c r="O69" s="320">
        <v>-3.9447972642892036E-2</v>
      </c>
    </row>
    <row r="70" spans="1:15" ht="15">
      <c r="A70" s="277">
        <v>60</v>
      </c>
      <c r="B70" s="395" t="s">
        <v>113</v>
      </c>
      <c r="C70" s="277" t="s">
        <v>114</v>
      </c>
      <c r="D70" s="316">
        <v>164.4</v>
      </c>
      <c r="E70" s="316">
        <v>165.20000000000002</v>
      </c>
      <c r="F70" s="317">
        <v>161.70000000000005</v>
      </c>
      <c r="G70" s="317">
        <v>159.00000000000003</v>
      </c>
      <c r="H70" s="317">
        <v>155.50000000000006</v>
      </c>
      <c r="I70" s="317">
        <v>167.90000000000003</v>
      </c>
      <c r="J70" s="317">
        <v>171.39999999999998</v>
      </c>
      <c r="K70" s="317">
        <v>174.10000000000002</v>
      </c>
      <c r="L70" s="304">
        <v>168.7</v>
      </c>
      <c r="M70" s="304">
        <v>162.5</v>
      </c>
      <c r="N70" s="319">
        <v>37453000</v>
      </c>
      <c r="O70" s="320">
        <v>-4.4851409145739665E-2</v>
      </c>
    </row>
    <row r="71" spans="1:15" ht="15">
      <c r="A71" s="277">
        <v>61</v>
      </c>
      <c r="B71" s="395" t="s">
        <v>73</v>
      </c>
      <c r="C71" s="277" t="s">
        <v>115</v>
      </c>
      <c r="D71" s="316">
        <v>211.05</v>
      </c>
      <c r="E71" s="316">
        <v>212.11666666666667</v>
      </c>
      <c r="F71" s="317">
        <v>208.93333333333334</v>
      </c>
      <c r="G71" s="317">
        <v>206.81666666666666</v>
      </c>
      <c r="H71" s="317">
        <v>203.63333333333333</v>
      </c>
      <c r="I71" s="317">
        <v>214.23333333333335</v>
      </c>
      <c r="J71" s="317">
        <v>217.41666666666669</v>
      </c>
      <c r="K71" s="317">
        <v>219.53333333333336</v>
      </c>
      <c r="L71" s="304">
        <v>215.3</v>
      </c>
      <c r="M71" s="304">
        <v>210</v>
      </c>
      <c r="N71" s="319">
        <v>27475200</v>
      </c>
      <c r="O71" s="320">
        <v>3.2467532467532464E-2</v>
      </c>
    </row>
    <row r="72" spans="1:15" ht="15">
      <c r="A72" s="277">
        <v>62</v>
      </c>
      <c r="B72" s="395" t="s">
        <v>50</v>
      </c>
      <c r="C72" s="277" t="s">
        <v>116</v>
      </c>
      <c r="D72" s="316">
        <v>2227.65</v>
      </c>
      <c r="E72" s="316">
        <v>2237.2333333333336</v>
      </c>
      <c r="F72" s="317">
        <v>2211.416666666667</v>
      </c>
      <c r="G72" s="317">
        <v>2195.1833333333334</v>
      </c>
      <c r="H72" s="317">
        <v>2169.3666666666668</v>
      </c>
      <c r="I72" s="317">
        <v>2253.4666666666672</v>
      </c>
      <c r="J72" s="317">
        <v>2279.2833333333338</v>
      </c>
      <c r="K72" s="317">
        <v>2295.5166666666673</v>
      </c>
      <c r="L72" s="304">
        <v>2263.0500000000002</v>
      </c>
      <c r="M72" s="304">
        <v>2221</v>
      </c>
      <c r="N72" s="319">
        <v>16688400</v>
      </c>
      <c r="O72" s="320">
        <v>-2.2957170528732332E-3</v>
      </c>
    </row>
    <row r="73" spans="1:15" ht="15">
      <c r="A73" s="277">
        <v>63</v>
      </c>
      <c r="B73" s="395" t="s">
        <v>57</v>
      </c>
      <c r="C73" s="277" t="s">
        <v>117</v>
      </c>
      <c r="D73" s="316">
        <v>223.6</v>
      </c>
      <c r="E73" s="316">
        <v>226.58333333333334</v>
      </c>
      <c r="F73" s="317">
        <v>217.11666666666667</v>
      </c>
      <c r="G73" s="317">
        <v>210.63333333333333</v>
      </c>
      <c r="H73" s="317">
        <v>201.16666666666666</v>
      </c>
      <c r="I73" s="317">
        <v>233.06666666666669</v>
      </c>
      <c r="J73" s="317">
        <v>242.53333333333333</v>
      </c>
      <c r="K73" s="317">
        <v>249.01666666666671</v>
      </c>
      <c r="L73" s="304">
        <v>236.05</v>
      </c>
      <c r="M73" s="304">
        <v>220.1</v>
      </c>
      <c r="N73" s="319">
        <v>11798600</v>
      </c>
      <c r="O73" s="320">
        <v>-8.7508990649724283E-2</v>
      </c>
    </row>
    <row r="74" spans="1:15" ht="15">
      <c r="A74" s="277">
        <v>64</v>
      </c>
      <c r="B74" s="395" t="s">
        <v>54</v>
      </c>
      <c r="C74" s="277" t="s">
        <v>118</v>
      </c>
      <c r="D74" s="316">
        <v>346.05</v>
      </c>
      <c r="E74" s="316">
        <v>346.58333333333331</v>
      </c>
      <c r="F74" s="317">
        <v>340.16666666666663</v>
      </c>
      <c r="G74" s="317">
        <v>334.2833333333333</v>
      </c>
      <c r="H74" s="317">
        <v>327.86666666666662</v>
      </c>
      <c r="I74" s="317">
        <v>352.46666666666664</v>
      </c>
      <c r="J74" s="317">
        <v>358.88333333333327</v>
      </c>
      <c r="K74" s="317">
        <v>364.76666666666665</v>
      </c>
      <c r="L74" s="304">
        <v>353</v>
      </c>
      <c r="M74" s="304">
        <v>340.7</v>
      </c>
      <c r="N74" s="319">
        <v>110330000</v>
      </c>
      <c r="O74" s="320">
        <v>-6.1188594644140011E-3</v>
      </c>
    </row>
    <row r="75" spans="1:15" ht="15">
      <c r="A75" s="277">
        <v>65</v>
      </c>
      <c r="B75" s="395" t="s">
        <v>57</v>
      </c>
      <c r="C75" s="277" t="s">
        <v>119</v>
      </c>
      <c r="D75" s="316">
        <v>422.85</v>
      </c>
      <c r="E75" s="316">
        <v>426.38333333333338</v>
      </c>
      <c r="F75" s="317">
        <v>416.41666666666674</v>
      </c>
      <c r="G75" s="317">
        <v>409.98333333333335</v>
      </c>
      <c r="H75" s="317">
        <v>400.01666666666671</v>
      </c>
      <c r="I75" s="317">
        <v>432.81666666666678</v>
      </c>
      <c r="J75" s="317">
        <v>442.78333333333336</v>
      </c>
      <c r="K75" s="317">
        <v>449.21666666666681</v>
      </c>
      <c r="L75" s="304">
        <v>436.35</v>
      </c>
      <c r="M75" s="304">
        <v>419.95</v>
      </c>
      <c r="N75" s="319">
        <v>7651500</v>
      </c>
      <c r="O75" s="320">
        <v>-3.0228136882129279E-2</v>
      </c>
    </row>
    <row r="76" spans="1:15" ht="15">
      <c r="A76" s="277">
        <v>66</v>
      </c>
      <c r="B76" s="395" t="s">
        <v>68</v>
      </c>
      <c r="C76" s="277" t="s">
        <v>120</v>
      </c>
      <c r="D76" s="316">
        <v>9.4</v>
      </c>
      <c r="E76" s="316">
        <v>9.4833333333333325</v>
      </c>
      <c r="F76" s="317">
        <v>9.216666666666665</v>
      </c>
      <c r="G76" s="317">
        <v>9.0333333333333332</v>
      </c>
      <c r="H76" s="317">
        <v>8.7666666666666657</v>
      </c>
      <c r="I76" s="317">
        <v>9.6666666666666643</v>
      </c>
      <c r="J76" s="317">
        <v>9.9333333333333336</v>
      </c>
      <c r="K76" s="317">
        <v>10.116666666666664</v>
      </c>
      <c r="L76" s="304">
        <v>9.75</v>
      </c>
      <c r="M76" s="304">
        <v>9.3000000000000007</v>
      </c>
      <c r="N76" s="319">
        <v>374780000</v>
      </c>
      <c r="O76" s="320">
        <v>-2.4061246810061977E-2</v>
      </c>
    </row>
    <row r="77" spans="1:15" ht="15">
      <c r="A77" s="277">
        <v>67</v>
      </c>
      <c r="B77" s="395" t="s">
        <v>54</v>
      </c>
      <c r="C77" s="277" t="s">
        <v>121</v>
      </c>
      <c r="D77" s="316">
        <v>25.75</v>
      </c>
      <c r="E77" s="316">
        <v>25.966666666666669</v>
      </c>
      <c r="F77" s="317">
        <v>25.233333333333338</v>
      </c>
      <c r="G77" s="317">
        <v>24.716666666666669</v>
      </c>
      <c r="H77" s="317">
        <v>23.983333333333338</v>
      </c>
      <c r="I77" s="317">
        <v>26.483333333333338</v>
      </c>
      <c r="J77" s="317">
        <v>27.216666666666672</v>
      </c>
      <c r="K77" s="317">
        <v>27.733333333333338</v>
      </c>
      <c r="L77" s="304">
        <v>26.7</v>
      </c>
      <c r="M77" s="304">
        <v>25.45</v>
      </c>
      <c r="N77" s="319">
        <v>124165000</v>
      </c>
      <c r="O77" s="320">
        <v>3.026958852278102E-2</v>
      </c>
    </row>
    <row r="78" spans="1:15" ht="15">
      <c r="A78" s="277">
        <v>68</v>
      </c>
      <c r="B78" s="395" t="s">
        <v>73</v>
      </c>
      <c r="C78" s="277" t="s">
        <v>122</v>
      </c>
      <c r="D78" s="316">
        <v>416.05</v>
      </c>
      <c r="E78" s="316">
        <v>413.66666666666669</v>
      </c>
      <c r="F78" s="317">
        <v>408.43333333333339</v>
      </c>
      <c r="G78" s="317">
        <v>400.81666666666672</v>
      </c>
      <c r="H78" s="317">
        <v>395.58333333333343</v>
      </c>
      <c r="I78" s="317">
        <v>421.28333333333336</v>
      </c>
      <c r="J78" s="317">
        <v>426.51666666666659</v>
      </c>
      <c r="K78" s="317">
        <v>434.13333333333333</v>
      </c>
      <c r="L78" s="304">
        <v>418.9</v>
      </c>
      <c r="M78" s="304">
        <v>406.05</v>
      </c>
      <c r="N78" s="319">
        <v>9770750</v>
      </c>
      <c r="O78" s="320">
        <v>-5.4583624912526241E-3</v>
      </c>
    </row>
    <row r="79" spans="1:15" ht="15">
      <c r="A79" s="277">
        <v>69</v>
      </c>
      <c r="B79" s="395" t="s">
        <v>39</v>
      </c>
      <c r="C79" s="277" t="s">
        <v>123</v>
      </c>
      <c r="D79" s="316">
        <v>955.2</v>
      </c>
      <c r="E79" s="316">
        <v>968.16666666666663</v>
      </c>
      <c r="F79" s="317">
        <v>928.43333333333328</v>
      </c>
      <c r="G79" s="317">
        <v>901.66666666666663</v>
      </c>
      <c r="H79" s="317">
        <v>861.93333333333328</v>
      </c>
      <c r="I79" s="317">
        <v>994.93333333333328</v>
      </c>
      <c r="J79" s="317">
        <v>1034.6666666666665</v>
      </c>
      <c r="K79" s="317">
        <v>1061.4333333333334</v>
      </c>
      <c r="L79" s="304">
        <v>1007.9</v>
      </c>
      <c r="M79" s="304">
        <v>941.4</v>
      </c>
      <c r="N79" s="319">
        <v>3057000</v>
      </c>
      <c r="O79" s="320">
        <v>8.65470055091523E-2</v>
      </c>
    </row>
    <row r="80" spans="1:15" ht="15">
      <c r="A80" s="277">
        <v>70</v>
      </c>
      <c r="B80" s="395" t="s">
        <v>54</v>
      </c>
      <c r="C80" s="277" t="s">
        <v>124</v>
      </c>
      <c r="D80" s="316">
        <v>511.25</v>
      </c>
      <c r="E80" s="316">
        <v>517.15</v>
      </c>
      <c r="F80" s="317">
        <v>499.65</v>
      </c>
      <c r="G80" s="317">
        <v>488.05</v>
      </c>
      <c r="H80" s="317">
        <v>470.55</v>
      </c>
      <c r="I80" s="317">
        <v>528.75</v>
      </c>
      <c r="J80" s="317">
        <v>546.25</v>
      </c>
      <c r="K80" s="317">
        <v>557.84999999999991</v>
      </c>
      <c r="L80" s="304">
        <v>534.65</v>
      </c>
      <c r="M80" s="304">
        <v>505.55</v>
      </c>
      <c r="N80" s="319">
        <v>31874400</v>
      </c>
      <c r="O80" s="320">
        <v>-5.218216318785579E-3</v>
      </c>
    </row>
    <row r="81" spans="1:15" ht="15">
      <c r="A81" s="277">
        <v>71</v>
      </c>
      <c r="B81" s="395" t="s">
        <v>68</v>
      </c>
      <c r="C81" s="277" t="s">
        <v>125</v>
      </c>
      <c r="D81" s="316">
        <v>209.55</v>
      </c>
      <c r="E81" s="316">
        <v>211.23333333333335</v>
      </c>
      <c r="F81" s="317">
        <v>206.66666666666669</v>
      </c>
      <c r="G81" s="317">
        <v>203.78333333333333</v>
      </c>
      <c r="H81" s="317">
        <v>199.21666666666667</v>
      </c>
      <c r="I81" s="317">
        <v>214.1166666666667</v>
      </c>
      <c r="J81" s="317">
        <v>218.68333333333337</v>
      </c>
      <c r="K81" s="317">
        <v>221.56666666666672</v>
      </c>
      <c r="L81" s="304">
        <v>215.8</v>
      </c>
      <c r="M81" s="304">
        <v>208.35</v>
      </c>
      <c r="N81" s="319">
        <v>12658800</v>
      </c>
      <c r="O81" s="320">
        <v>8.9265788886409292E-3</v>
      </c>
    </row>
    <row r="82" spans="1:15" ht="15">
      <c r="A82" s="277">
        <v>72</v>
      </c>
      <c r="B82" s="395" t="s">
        <v>107</v>
      </c>
      <c r="C82" s="277" t="s">
        <v>126</v>
      </c>
      <c r="D82" s="316">
        <v>786</v>
      </c>
      <c r="E82" s="316">
        <v>791.58333333333337</v>
      </c>
      <c r="F82" s="317">
        <v>778.4666666666667</v>
      </c>
      <c r="G82" s="317">
        <v>770.93333333333328</v>
      </c>
      <c r="H82" s="317">
        <v>757.81666666666661</v>
      </c>
      <c r="I82" s="317">
        <v>799.11666666666679</v>
      </c>
      <c r="J82" s="317">
        <v>812.23333333333335</v>
      </c>
      <c r="K82" s="317">
        <v>819.76666666666688</v>
      </c>
      <c r="L82" s="304">
        <v>804.7</v>
      </c>
      <c r="M82" s="304">
        <v>784.05</v>
      </c>
      <c r="N82" s="319">
        <v>53704800</v>
      </c>
      <c r="O82" s="320">
        <v>6.1826929562265338E-3</v>
      </c>
    </row>
    <row r="83" spans="1:15" ht="15">
      <c r="A83" s="277">
        <v>73</v>
      </c>
      <c r="B83" s="395" t="s">
        <v>73</v>
      </c>
      <c r="C83" s="277" t="s">
        <v>127</v>
      </c>
      <c r="D83" s="316">
        <v>86.4</v>
      </c>
      <c r="E83" s="316">
        <v>86.816666666666663</v>
      </c>
      <c r="F83" s="317">
        <v>85.633333333333326</v>
      </c>
      <c r="G83" s="317">
        <v>84.86666666666666</v>
      </c>
      <c r="H83" s="317">
        <v>83.683333333333323</v>
      </c>
      <c r="I83" s="317">
        <v>87.583333333333329</v>
      </c>
      <c r="J83" s="317">
        <v>88.766666666666666</v>
      </c>
      <c r="K83" s="317">
        <v>89.533333333333331</v>
      </c>
      <c r="L83" s="304">
        <v>88</v>
      </c>
      <c r="M83" s="304">
        <v>86.05</v>
      </c>
      <c r="N83" s="319">
        <v>54269700</v>
      </c>
      <c r="O83" s="320">
        <v>-1.572986577181208E-3</v>
      </c>
    </row>
    <row r="84" spans="1:15" ht="15">
      <c r="A84" s="277">
        <v>74</v>
      </c>
      <c r="B84" s="395" t="s">
        <v>50</v>
      </c>
      <c r="C84" s="277" t="s">
        <v>128</v>
      </c>
      <c r="D84" s="316">
        <v>196.3</v>
      </c>
      <c r="E84" s="316">
        <v>196.38333333333333</v>
      </c>
      <c r="F84" s="317">
        <v>193.01666666666665</v>
      </c>
      <c r="G84" s="317">
        <v>189.73333333333332</v>
      </c>
      <c r="H84" s="317">
        <v>186.36666666666665</v>
      </c>
      <c r="I84" s="317">
        <v>199.66666666666666</v>
      </c>
      <c r="J84" s="317">
        <v>203.03333333333333</v>
      </c>
      <c r="K84" s="317">
        <v>206.31666666666666</v>
      </c>
      <c r="L84" s="304">
        <v>199.75</v>
      </c>
      <c r="M84" s="304">
        <v>193.1</v>
      </c>
      <c r="N84" s="319">
        <v>88620800</v>
      </c>
      <c r="O84" s="320">
        <v>-9.3364335539259519E-3</v>
      </c>
    </row>
    <row r="85" spans="1:15" ht="15">
      <c r="A85" s="277">
        <v>75</v>
      </c>
      <c r="B85" s="395" t="s">
        <v>113</v>
      </c>
      <c r="C85" s="277" t="s">
        <v>129</v>
      </c>
      <c r="D85" s="316">
        <v>166.25</v>
      </c>
      <c r="E85" s="316">
        <v>166.61666666666667</v>
      </c>
      <c r="F85" s="317">
        <v>164.28333333333336</v>
      </c>
      <c r="G85" s="317">
        <v>162.31666666666669</v>
      </c>
      <c r="H85" s="317">
        <v>159.98333333333338</v>
      </c>
      <c r="I85" s="317">
        <v>168.58333333333334</v>
      </c>
      <c r="J85" s="317">
        <v>170.91666666666666</v>
      </c>
      <c r="K85" s="317">
        <v>172.88333333333333</v>
      </c>
      <c r="L85" s="304">
        <v>168.95</v>
      </c>
      <c r="M85" s="304">
        <v>164.65</v>
      </c>
      <c r="N85" s="319">
        <v>17655000</v>
      </c>
      <c r="O85" s="320">
        <v>-1.9983347210657785E-2</v>
      </c>
    </row>
    <row r="86" spans="1:15" ht="15">
      <c r="A86" s="277">
        <v>76</v>
      </c>
      <c r="B86" s="395" t="s">
        <v>113</v>
      </c>
      <c r="C86" s="277" t="s">
        <v>130</v>
      </c>
      <c r="D86" s="316">
        <v>194.6</v>
      </c>
      <c r="E86" s="316">
        <v>195.33333333333334</v>
      </c>
      <c r="F86" s="317">
        <v>191.66666666666669</v>
      </c>
      <c r="G86" s="317">
        <v>188.73333333333335</v>
      </c>
      <c r="H86" s="317">
        <v>185.06666666666669</v>
      </c>
      <c r="I86" s="317">
        <v>198.26666666666668</v>
      </c>
      <c r="J86" s="317">
        <v>201.93333333333337</v>
      </c>
      <c r="K86" s="317">
        <v>204.86666666666667</v>
      </c>
      <c r="L86" s="304">
        <v>199</v>
      </c>
      <c r="M86" s="304">
        <v>192.4</v>
      </c>
      <c r="N86" s="319">
        <v>46612800</v>
      </c>
      <c r="O86" s="320">
        <v>-2.8302431698723502E-3</v>
      </c>
    </row>
    <row r="87" spans="1:15" ht="15">
      <c r="A87" s="277">
        <v>77</v>
      </c>
      <c r="B87" s="395" t="s">
        <v>39</v>
      </c>
      <c r="C87" s="277" t="s">
        <v>131</v>
      </c>
      <c r="D87" s="316">
        <v>1658.45</v>
      </c>
      <c r="E87" s="316">
        <v>1652.1333333333332</v>
      </c>
      <c r="F87" s="317">
        <v>1631.9666666666665</v>
      </c>
      <c r="G87" s="317">
        <v>1605.4833333333333</v>
      </c>
      <c r="H87" s="317">
        <v>1585.3166666666666</v>
      </c>
      <c r="I87" s="317">
        <v>1678.6166666666663</v>
      </c>
      <c r="J87" s="317">
        <v>1698.7833333333333</v>
      </c>
      <c r="K87" s="317">
        <v>1725.2666666666662</v>
      </c>
      <c r="L87" s="304">
        <v>1672.3</v>
      </c>
      <c r="M87" s="304">
        <v>1625.65</v>
      </c>
      <c r="N87" s="319">
        <v>2132500</v>
      </c>
      <c r="O87" s="320">
        <v>-4.7565877623939261E-2</v>
      </c>
    </row>
    <row r="88" spans="1:15" ht="15">
      <c r="A88" s="277">
        <v>78</v>
      </c>
      <c r="B88" s="395" t="s">
        <v>39</v>
      </c>
      <c r="C88" s="277" t="s">
        <v>132</v>
      </c>
      <c r="D88" s="316">
        <v>374.55</v>
      </c>
      <c r="E88" s="316">
        <v>374.16666666666669</v>
      </c>
      <c r="F88" s="317">
        <v>367.88333333333338</v>
      </c>
      <c r="G88" s="317">
        <v>361.2166666666667</v>
      </c>
      <c r="H88" s="317">
        <v>354.93333333333339</v>
      </c>
      <c r="I88" s="317">
        <v>380.83333333333337</v>
      </c>
      <c r="J88" s="317">
        <v>387.11666666666667</v>
      </c>
      <c r="K88" s="317">
        <v>393.78333333333336</v>
      </c>
      <c r="L88" s="304">
        <v>380.45</v>
      </c>
      <c r="M88" s="304">
        <v>367.5</v>
      </c>
      <c r="N88" s="319">
        <v>1227800</v>
      </c>
      <c r="O88" s="320">
        <v>-8.0712788259958076E-2</v>
      </c>
    </row>
    <row r="89" spans="1:15" ht="15">
      <c r="A89" s="277">
        <v>79</v>
      </c>
      <c r="B89" s="395" t="s">
        <v>54</v>
      </c>
      <c r="C89" s="277" t="s">
        <v>133</v>
      </c>
      <c r="D89" s="316">
        <v>1297.25</v>
      </c>
      <c r="E89" s="316">
        <v>1307.25</v>
      </c>
      <c r="F89" s="317">
        <v>1282</v>
      </c>
      <c r="G89" s="317">
        <v>1266.75</v>
      </c>
      <c r="H89" s="317">
        <v>1241.5</v>
      </c>
      <c r="I89" s="317">
        <v>1322.5</v>
      </c>
      <c r="J89" s="317">
        <v>1347.75</v>
      </c>
      <c r="K89" s="317">
        <v>1363</v>
      </c>
      <c r="L89" s="304">
        <v>1332.5</v>
      </c>
      <c r="M89" s="304">
        <v>1292</v>
      </c>
      <c r="N89" s="319">
        <v>8652000</v>
      </c>
      <c r="O89" s="320">
        <v>3.2372936225315638E-4</v>
      </c>
    </row>
    <row r="90" spans="1:15" ht="15">
      <c r="A90" s="277">
        <v>80</v>
      </c>
      <c r="B90" s="395" t="s">
        <v>57</v>
      </c>
      <c r="C90" s="277" t="s">
        <v>134</v>
      </c>
      <c r="D90" s="316">
        <v>64.400000000000006</v>
      </c>
      <c r="E90" s="316">
        <v>65.183333333333337</v>
      </c>
      <c r="F90" s="317">
        <v>62.51666666666668</v>
      </c>
      <c r="G90" s="317">
        <v>60.63333333333334</v>
      </c>
      <c r="H90" s="317">
        <v>57.966666666666683</v>
      </c>
      <c r="I90" s="317">
        <v>67.066666666666677</v>
      </c>
      <c r="J90" s="317">
        <v>69.733333333333334</v>
      </c>
      <c r="K90" s="317">
        <v>71.616666666666674</v>
      </c>
      <c r="L90" s="304">
        <v>67.849999999999994</v>
      </c>
      <c r="M90" s="304">
        <v>63.3</v>
      </c>
      <c r="N90" s="319">
        <v>34129200</v>
      </c>
      <c r="O90" s="320">
        <v>-2.9797377830750892E-3</v>
      </c>
    </row>
    <row r="91" spans="1:15" ht="15">
      <c r="A91" s="277">
        <v>81</v>
      </c>
      <c r="B91" s="395" t="s">
        <v>57</v>
      </c>
      <c r="C91" s="277" t="s">
        <v>135</v>
      </c>
      <c r="D91" s="316">
        <v>262.10000000000002</v>
      </c>
      <c r="E91" s="316">
        <v>265</v>
      </c>
      <c r="F91" s="317">
        <v>257.25</v>
      </c>
      <c r="G91" s="317">
        <v>252.39999999999998</v>
      </c>
      <c r="H91" s="317">
        <v>244.64999999999998</v>
      </c>
      <c r="I91" s="317">
        <v>269.85000000000002</v>
      </c>
      <c r="J91" s="317">
        <v>277.60000000000002</v>
      </c>
      <c r="K91" s="317">
        <v>282.45000000000005</v>
      </c>
      <c r="L91" s="304">
        <v>272.75</v>
      </c>
      <c r="M91" s="304">
        <v>260.14999999999998</v>
      </c>
      <c r="N91" s="319">
        <v>10072000</v>
      </c>
      <c r="O91" s="320">
        <v>5.9541342310119927E-2</v>
      </c>
    </row>
    <row r="92" spans="1:15" ht="15">
      <c r="A92" s="277">
        <v>82</v>
      </c>
      <c r="B92" s="395" t="s">
        <v>64</v>
      </c>
      <c r="C92" s="277" t="s">
        <v>136</v>
      </c>
      <c r="D92" s="316">
        <v>915.2</v>
      </c>
      <c r="E92" s="316">
        <v>919.40000000000009</v>
      </c>
      <c r="F92" s="317">
        <v>902.20000000000016</v>
      </c>
      <c r="G92" s="317">
        <v>889.2</v>
      </c>
      <c r="H92" s="317">
        <v>872.00000000000011</v>
      </c>
      <c r="I92" s="317">
        <v>932.4000000000002</v>
      </c>
      <c r="J92" s="317">
        <v>949.6</v>
      </c>
      <c r="K92" s="317">
        <v>962.60000000000025</v>
      </c>
      <c r="L92" s="304">
        <v>936.6</v>
      </c>
      <c r="M92" s="304">
        <v>906.4</v>
      </c>
      <c r="N92" s="319">
        <v>9499050</v>
      </c>
      <c r="O92" s="320">
        <v>-2.1362194016319131E-2</v>
      </c>
    </row>
    <row r="93" spans="1:15" ht="15">
      <c r="A93" s="277">
        <v>83</v>
      </c>
      <c r="B93" s="395" t="s">
        <v>52</v>
      </c>
      <c r="C93" s="277" t="s">
        <v>137</v>
      </c>
      <c r="D93" s="316">
        <v>873.65</v>
      </c>
      <c r="E93" s="316">
        <v>875.33333333333337</v>
      </c>
      <c r="F93" s="317">
        <v>866.76666666666677</v>
      </c>
      <c r="G93" s="317">
        <v>859.88333333333344</v>
      </c>
      <c r="H93" s="317">
        <v>851.31666666666683</v>
      </c>
      <c r="I93" s="317">
        <v>882.2166666666667</v>
      </c>
      <c r="J93" s="317">
        <v>890.7833333333333</v>
      </c>
      <c r="K93" s="317">
        <v>897.66666666666663</v>
      </c>
      <c r="L93" s="304">
        <v>883.9</v>
      </c>
      <c r="M93" s="304">
        <v>868.45</v>
      </c>
      <c r="N93" s="319">
        <v>8755850</v>
      </c>
      <c r="O93" s="320">
        <v>2.14028602004086E-3</v>
      </c>
    </row>
    <row r="94" spans="1:15" ht="15">
      <c r="A94" s="277">
        <v>84</v>
      </c>
      <c r="B94" s="395" t="s">
        <v>44</v>
      </c>
      <c r="C94" s="277" t="s">
        <v>138</v>
      </c>
      <c r="D94" s="316">
        <v>544.79999999999995</v>
      </c>
      <c r="E94" s="316">
        <v>545.41666666666663</v>
      </c>
      <c r="F94" s="317">
        <v>536.83333333333326</v>
      </c>
      <c r="G94" s="317">
        <v>528.86666666666667</v>
      </c>
      <c r="H94" s="317">
        <v>520.2833333333333</v>
      </c>
      <c r="I94" s="317">
        <v>553.38333333333321</v>
      </c>
      <c r="J94" s="317">
        <v>561.96666666666647</v>
      </c>
      <c r="K94" s="317">
        <v>569.93333333333317</v>
      </c>
      <c r="L94" s="304">
        <v>554</v>
      </c>
      <c r="M94" s="304">
        <v>537.45000000000005</v>
      </c>
      <c r="N94" s="319">
        <v>17564400</v>
      </c>
      <c r="O94" s="320">
        <v>-3.9283252929014474E-2</v>
      </c>
    </row>
    <row r="95" spans="1:15" ht="15">
      <c r="A95" s="277">
        <v>85</v>
      </c>
      <c r="B95" s="395" t="s">
        <v>57</v>
      </c>
      <c r="C95" s="277" t="s">
        <v>139</v>
      </c>
      <c r="D95" s="316">
        <v>194.8</v>
      </c>
      <c r="E95" s="316">
        <v>195.30000000000004</v>
      </c>
      <c r="F95" s="317">
        <v>189.80000000000007</v>
      </c>
      <c r="G95" s="317">
        <v>184.80000000000004</v>
      </c>
      <c r="H95" s="317">
        <v>179.30000000000007</v>
      </c>
      <c r="I95" s="317">
        <v>200.30000000000007</v>
      </c>
      <c r="J95" s="317">
        <v>205.8</v>
      </c>
      <c r="K95" s="317">
        <v>210.80000000000007</v>
      </c>
      <c r="L95" s="304">
        <v>200.8</v>
      </c>
      <c r="M95" s="304">
        <v>190.3</v>
      </c>
      <c r="N95" s="319">
        <v>10182900</v>
      </c>
      <c r="O95" s="320">
        <v>-5.3669008587041371E-2</v>
      </c>
    </row>
    <row r="96" spans="1:15" ht="15">
      <c r="A96" s="277">
        <v>86</v>
      </c>
      <c r="B96" s="395" t="s">
        <v>57</v>
      </c>
      <c r="C96" s="277" t="s">
        <v>140</v>
      </c>
      <c r="D96" s="316">
        <v>157.44999999999999</v>
      </c>
      <c r="E96" s="316">
        <v>157.28333333333333</v>
      </c>
      <c r="F96" s="317">
        <v>155.56666666666666</v>
      </c>
      <c r="G96" s="317">
        <v>153.68333333333334</v>
      </c>
      <c r="H96" s="317">
        <v>151.96666666666667</v>
      </c>
      <c r="I96" s="317">
        <v>159.16666666666666</v>
      </c>
      <c r="J96" s="317">
        <v>160.8833333333333</v>
      </c>
      <c r="K96" s="317">
        <v>162.76666666666665</v>
      </c>
      <c r="L96" s="304">
        <v>159</v>
      </c>
      <c r="M96" s="304">
        <v>155.4</v>
      </c>
      <c r="N96" s="319">
        <v>16518000</v>
      </c>
      <c r="O96" s="320">
        <v>8.4249084249084245E-3</v>
      </c>
    </row>
    <row r="97" spans="1:15" ht="15">
      <c r="A97" s="277">
        <v>87</v>
      </c>
      <c r="B97" s="395" t="s">
        <v>50</v>
      </c>
      <c r="C97" s="277" t="s">
        <v>141</v>
      </c>
      <c r="D97" s="316">
        <v>348.5</v>
      </c>
      <c r="E97" s="316">
        <v>348.61666666666662</v>
      </c>
      <c r="F97" s="317">
        <v>346.38333333333321</v>
      </c>
      <c r="G97" s="317">
        <v>344.26666666666659</v>
      </c>
      <c r="H97" s="317">
        <v>342.03333333333319</v>
      </c>
      <c r="I97" s="317">
        <v>350.73333333333323</v>
      </c>
      <c r="J97" s="317">
        <v>352.9666666666667</v>
      </c>
      <c r="K97" s="317">
        <v>355.08333333333326</v>
      </c>
      <c r="L97" s="304">
        <v>350.85</v>
      </c>
      <c r="M97" s="304">
        <v>346.5</v>
      </c>
      <c r="N97" s="319">
        <v>11516000</v>
      </c>
      <c r="O97" s="320">
        <v>6.1156735977634111E-3</v>
      </c>
    </row>
    <row r="98" spans="1:15" ht="15">
      <c r="A98" s="277">
        <v>88</v>
      </c>
      <c r="B98" s="395" t="s">
        <v>44</v>
      </c>
      <c r="C98" s="277" t="s">
        <v>142</v>
      </c>
      <c r="D98" s="316">
        <v>5795.75</v>
      </c>
      <c r="E98" s="316">
        <v>5844.45</v>
      </c>
      <c r="F98" s="317">
        <v>5713.5499999999993</v>
      </c>
      <c r="G98" s="317">
        <v>5631.3499999999995</v>
      </c>
      <c r="H98" s="317">
        <v>5500.4499999999989</v>
      </c>
      <c r="I98" s="317">
        <v>5926.65</v>
      </c>
      <c r="J98" s="317">
        <v>6057.5499999999993</v>
      </c>
      <c r="K98" s="317">
        <v>6139.75</v>
      </c>
      <c r="L98" s="304">
        <v>5975.35</v>
      </c>
      <c r="M98" s="304">
        <v>5762.25</v>
      </c>
      <c r="N98" s="319">
        <v>2797800</v>
      </c>
      <c r="O98" s="320">
        <v>1.59041394335512E-2</v>
      </c>
    </row>
    <row r="99" spans="1:15" ht="15">
      <c r="A99" s="277">
        <v>89</v>
      </c>
      <c r="B99" s="395" t="s">
        <v>50</v>
      </c>
      <c r="C99" s="277" t="s">
        <v>143</v>
      </c>
      <c r="D99" s="316">
        <v>620.25</v>
      </c>
      <c r="E99" s="316">
        <v>623.69999999999993</v>
      </c>
      <c r="F99" s="317">
        <v>611.94999999999982</v>
      </c>
      <c r="G99" s="317">
        <v>603.64999999999986</v>
      </c>
      <c r="H99" s="317">
        <v>591.89999999999975</v>
      </c>
      <c r="I99" s="317">
        <v>631.99999999999989</v>
      </c>
      <c r="J99" s="317">
        <v>643.75000000000011</v>
      </c>
      <c r="K99" s="317">
        <v>652.04999999999995</v>
      </c>
      <c r="L99" s="304">
        <v>635.45000000000005</v>
      </c>
      <c r="M99" s="304">
        <v>615.4</v>
      </c>
      <c r="N99" s="319">
        <v>16123750</v>
      </c>
      <c r="O99" s="320">
        <v>-1.5343511450381679E-2</v>
      </c>
    </row>
    <row r="100" spans="1:15" ht="15">
      <c r="A100" s="277">
        <v>90</v>
      </c>
      <c r="B100" s="395" t="s">
        <v>57</v>
      </c>
      <c r="C100" s="277" t="s">
        <v>144</v>
      </c>
      <c r="D100" s="316">
        <v>555</v>
      </c>
      <c r="E100" s="316">
        <v>554.6</v>
      </c>
      <c r="F100" s="317">
        <v>548</v>
      </c>
      <c r="G100" s="317">
        <v>541</v>
      </c>
      <c r="H100" s="317">
        <v>534.4</v>
      </c>
      <c r="I100" s="317">
        <v>561.6</v>
      </c>
      <c r="J100" s="317">
        <v>568.20000000000016</v>
      </c>
      <c r="K100" s="317">
        <v>575.20000000000005</v>
      </c>
      <c r="L100" s="304">
        <v>561.20000000000005</v>
      </c>
      <c r="M100" s="304">
        <v>547.6</v>
      </c>
      <c r="N100" s="319">
        <v>1462500</v>
      </c>
      <c r="O100" s="320">
        <v>-6.7937033968516983E-2</v>
      </c>
    </row>
    <row r="101" spans="1:15" ht="15">
      <c r="A101" s="277">
        <v>91</v>
      </c>
      <c r="B101" s="395" t="s">
        <v>73</v>
      </c>
      <c r="C101" s="277" t="s">
        <v>145</v>
      </c>
      <c r="D101" s="316">
        <v>987.5</v>
      </c>
      <c r="E101" s="316">
        <v>981.4666666666667</v>
      </c>
      <c r="F101" s="317">
        <v>973.03333333333342</v>
      </c>
      <c r="G101" s="317">
        <v>958.56666666666672</v>
      </c>
      <c r="H101" s="317">
        <v>950.13333333333344</v>
      </c>
      <c r="I101" s="317">
        <v>995.93333333333339</v>
      </c>
      <c r="J101" s="317">
        <v>1004.3666666666668</v>
      </c>
      <c r="K101" s="317">
        <v>1018.8333333333334</v>
      </c>
      <c r="L101" s="304">
        <v>989.9</v>
      </c>
      <c r="M101" s="304">
        <v>967</v>
      </c>
      <c r="N101" s="319">
        <v>1167600</v>
      </c>
      <c r="O101" s="320">
        <v>-9.5724907063197029E-2</v>
      </c>
    </row>
    <row r="102" spans="1:15" ht="15">
      <c r="A102" s="277">
        <v>92</v>
      </c>
      <c r="B102" s="395" t="s">
        <v>107</v>
      </c>
      <c r="C102" s="277" t="s">
        <v>146</v>
      </c>
      <c r="D102" s="316">
        <v>976.6</v>
      </c>
      <c r="E102" s="316">
        <v>989.65</v>
      </c>
      <c r="F102" s="317">
        <v>954.3</v>
      </c>
      <c r="G102" s="317">
        <v>932</v>
      </c>
      <c r="H102" s="317">
        <v>896.65</v>
      </c>
      <c r="I102" s="317">
        <v>1011.9499999999999</v>
      </c>
      <c r="J102" s="317">
        <v>1047.3000000000002</v>
      </c>
      <c r="K102" s="317">
        <v>1069.5999999999999</v>
      </c>
      <c r="L102" s="304">
        <v>1025</v>
      </c>
      <c r="M102" s="304">
        <v>967.35</v>
      </c>
      <c r="N102" s="319">
        <v>2133600</v>
      </c>
      <c r="O102" s="320">
        <v>0.23243992606284658</v>
      </c>
    </row>
    <row r="103" spans="1:15" ht="15">
      <c r="A103" s="277">
        <v>93</v>
      </c>
      <c r="B103" s="395" t="s">
        <v>44</v>
      </c>
      <c r="C103" s="277" t="s">
        <v>147</v>
      </c>
      <c r="D103" s="316">
        <v>94.05</v>
      </c>
      <c r="E103" s="316">
        <v>94.033333333333346</v>
      </c>
      <c r="F103" s="317">
        <v>92.616666666666688</v>
      </c>
      <c r="G103" s="317">
        <v>91.183333333333337</v>
      </c>
      <c r="H103" s="317">
        <v>89.76666666666668</v>
      </c>
      <c r="I103" s="317">
        <v>95.466666666666697</v>
      </c>
      <c r="J103" s="317">
        <v>96.883333333333354</v>
      </c>
      <c r="K103" s="317">
        <v>98.316666666666706</v>
      </c>
      <c r="L103" s="304">
        <v>95.45</v>
      </c>
      <c r="M103" s="304">
        <v>92.6</v>
      </c>
      <c r="N103" s="319">
        <v>28210000</v>
      </c>
      <c r="O103" s="320">
        <v>0</v>
      </c>
    </row>
    <row r="104" spans="1:15" ht="15">
      <c r="A104" s="277">
        <v>94</v>
      </c>
      <c r="B104" s="395" t="s">
        <v>44</v>
      </c>
      <c r="C104" s="277" t="s">
        <v>148</v>
      </c>
      <c r="D104" s="316">
        <v>64577.9</v>
      </c>
      <c r="E104" s="316">
        <v>64499.133333333331</v>
      </c>
      <c r="F104" s="317">
        <v>63920.766666666663</v>
      </c>
      <c r="G104" s="317">
        <v>63263.633333333331</v>
      </c>
      <c r="H104" s="317">
        <v>62685.266666666663</v>
      </c>
      <c r="I104" s="317">
        <v>65156.266666666663</v>
      </c>
      <c r="J104" s="317">
        <v>65734.633333333331</v>
      </c>
      <c r="K104" s="317">
        <v>66391.766666666663</v>
      </c>
      <c r="L104" s="304">
        <v>65077.5</v>
      </c>
      <c r="M104" s="304">
        <v>63842</v>
      </c>
      <c r="N104" s="319">
        <v>14120</v>
      </c>
      <c r="O104" s="320">
        <v>2.4673439767779391E-2</v>
      </c>
    </row>
    <row r="105" spans="1:15" ht="15">
      <c r="A105" s="277">
        <v>95</v>
      </c>
      <c r="B105" s="395" t="s">
        <v>57</v>
      </c>
      <c r="C105" s="277" t="s">
        <v>149</v>
      </c>
      <c r="D105" s="316">
        <v>1085.8499999999999</v>
      </c>
      <c r="E105" s="316">
        <v>1090.5666666666666</v>
      </c>
      <c r="F105" s="317">
        <v>1068.1333333333332</v>
      </c>
      <c r="G105" s="317">
        <v>1050.4166666666665</v>
      </c>
      <c r="H105" s="317">
        <v>1027.9833333333331</v>
      </c>
      <c r="I105" s="317">
        <v>1108.2833333333333</v>
      </c>
      <c r="J105" s="317">
        <v>1130.7166666666667</v>
      </c>
      <c r="K105" s="317">
        <v>1148.4333333333334</v>
      </c>
      <c r="L105" s="304">
        <v>1113</v>
      </c>
      <c r="M105" s="304">
        <v>1072.8499999999999</v>
      </c>
      <c r="N105" s="319">
        <v>4107750</v>
      </c>
      <c r="O105" s="320">
        <v>-1.7225910640588551E-2</v>
      </c>
    </row>
    <row r="106" spans="1:15" ht="15">
      <c r="A106" s="277">
        <v>96</v>
      </c>
      <c r="B106" s="395" t="s">
        <v>113</v>
      </c>
      <c r="C106" s="277" t="s">
        <v>150</v>
      </c>
      <c r="D106" s="316">
        <v>34.15</v>
      </c>
      <c r="E106" s="316">
        <v>34.616666666666667</v>
      </c>
      <c r="F106" s="317">
        <v>33.483333333333334</v>
      </c>
      <c r="G106" s="317">
        <v>32.81666666666667</v>
      </c>
      <c r="H106" s="317">
        <v>31.683333333333337</v>
      </c>
      <c r="I106" s="317">
        <v>35.283333333333331</v>
      </c>
      <c r="J106" s="317">
        <v>36.416666666666671</v>
      </c>
      <c r="K106" s="317">
        <v>37.083333333333329</v>
      </c>
      <c r="L106" s="304">
        <v>35.75</v>
      </c>
      <c r="M106" s="304">
        <v>33.950000000000003</v>
      </c>
      <c r="N106" s="319">
        <v>38063000</v>
      </c>
      <c r="O106" s="320">
        <v>-4.4464206313917292E-3</v>
      </c>
    </row>
    <row r="107" spans="1:15" ht="15">
      <c r="A107" s="277">
        <v>97</v>
      </c>
      <c r="B107" s="395" t="s">
        <v>39</v>
      </c>
      <c r="C107" s="277" t="s">
        <v>261</v>
      </c>
      <c r="D107" s="316">
        <v>2894.65</v>
      </c>
      <c r="E107" s="316">
        <v>2874.8833333333337</v>
      </c>
      <c r="F107" s="317">
        <v>2839.8166666666675</v>
      </c>
      <c r="G107" s="317">
        <v>2784.983333333334</v>
      </c>
      <c r="H107" s="317">
        <v>2749.9166666666679</v>
      </c>
      <c r="I107" s="317">
        <v>2929.7166666666672</v>
      </c>
      <c r="J107" s="317">
        <v>2964.7833333333338</v>
      </c>
      <c r="K107" s="317">
        <v>3019.6166666666668</v>
      </c>
      <c r="L107" s="304">
        <v>2909.95</v>
      </c>
      <c r="M107" s="304">
        <v>2820.05</v>
      </c>
      <c r="N107" s="319">
        <v>720000</v>
      </c>
      <c r="O107" s="320">
        <v>-1.2006861063464836E-2</v>
      </c>
    </row>
    <row r="108" spans="1:15" ht="15">
      <c r="A108" s="277">
        <v>98</v>
      </c>
      <c r="B108" s="395" t="s">
        <v>102</v>
      </c>
      <c r="C108" s="277" t="s">
        <v>152</v>
      </c>
      <c r="D108" s="316">
        <v>31.85</v>
      </c>
      <c r="E108" s="316">
        <v>31.916666666666671</v>
      </c>
      <c r="F108" s="317">
        <v>31.13333333333334</v>
      </c>
      <c r="G108" s="317">
        <v>30.416666666666668</v>
      </c>
      <c r="H108" s="317">
        <v>29.633333333333336</v>
      </c>
      <c r="I108" s="317">
        <v>32.63333333333334</v>
      </c>
      <c r="J108" s="317">
        <v>33.416666666666671</v>
      </c>
      <c r="K108" s="317">
        <v>34.133333333333347</v>
      </c>
      <c r="L108" s="304">
        <v>32.700000000000003</v>
      </c>
      <c r="M108" s="304">
        <v>31.2</v>
      </c>
      <c r="N108" s="319">
        <v>21357000</v>
      </c>
      <c r="O108" s="320">
        <v>-4.1470311027332708E-2</v>
      </c>
    </row>
    <row r="109" spans="1:15" ht="15">
      <c r="A109" s="277">
        <v>99</v>
      </c>
      <c r="B109" s="395" t="s">
        <v>50</v>
      </c>
      <c r="C109" s="277" t="s">
        <v>153</v>
      </c>
      <c r="D109" s="316">
        <v>16950.5</v>
      </c>
      <c r="E109" s="316">
        <v>17015.100000000002</v>
      </c>
      <c r="F109" s="317">
        <v>16845.400000000005</v>
      </c>
      <c r="G109" s="317">
        <v>16740.300000000003</v>
      </c>
      <c r="H109" s="317">
        <v>16570.600000000006</v>
      </c>
      <c r="I109" s="317">
        <v>17120.200000000004</v>
      </c>
      <c r="J109" s="317">
        <v>17289.900000000001</v>
      </c>
      <c r="K109" s="317">
        <v>17395.000000000004</v>
      </c>
      <c r="L109" s="304">
        <v>17184.8</v>
      </c>
      <c r="M109" s="304">
        <v>16910</v>
      </c>
      <c r="N109" s="319">
        <v>608350</v>
      </c>
      <c r="O109" s="320">
        <v>-3.3584534731323722E-3</v>
      </c>
    </row>
    <row r="110" spans="1:15" ht="15">
      <c r="A110" s="277">
        <v>100</v>
      </c>
      <c r="B110" s="395" t="s">
        <v>107</v>
      </c>
      <c r="C110" s="277" t="s">
        <v>154</v>
      </c>
      <c r="D110" s="316">
        <v>1545.15</v>
      </c>
      <c r="E110" s="316">
        <v>1567.2166666666669</v>
      </c>
      <c r="F110" s="317">
        <v>1515.4833333333338</v>
      </c>
      <c r="G110" s="317">
        <v>1485.8166666666668</v>
      </c>
      <c r="H110" s="317">
        <v>1434.0833333333337</v>
      </c>
      <c r="I110" s="317">
        <v>1596.8833333333339</v>
      </c>
      <c r="J110" s="317">
        <v>1648.616666666667</v>
      </c>
      <c r="K110" s="317">
        <v>1678.283333333334</v>
      </c>
      <c r="L110" s="304">
        <v>1618.95</v>
      </c>
      <c r="M110" s="304">
        <v>1537.55</v>
      </c>
      <c r="N110" s="319">
        <v>447750</v>
      </c>
      <c r="O110" s="320">
        <v>5.663716814159292E-2</v>
      </c>
    </row>
    <row r="111" spans="1:15" ht="15">
      <c r="A111" s="277">
        <v>101</v>
      </c>
      <c r="B111" s="395" t="s">
        <v>113</v>
      </c>
      <c r="C111" s="277" t="s">
        <v>155</v>
      </c>
      <c r="D111" s="316">
        <v>82.65</v>
      </c>
      <c r="E111" s="316">
        <v>83.55</v>
      </c>
      <c r="F111" s="317">
        <v>81.55</v>
      </c>
      <c r="G111" s="317">
        <v>80.45</v>
      </c>
      <c r="H111" s="317">
        <v>78.45</v>
      </c>
      <c r="I111" s="317">
        <v>84.649999999999991</v>
      </c>
      <c r="J111" s="317">
        <v>86.649999999999991</v>
      </c>
      <c r="K111" s="317">
        <v>87.749999999999986</v>
      </c>
      <c r="L111" s="304">
        <v>85.55</v>
      </c>
      <c r="M111" s="304">
        <v>82.45</v>
      </c>
      <c r="N111" s="319">
        <v>31141600</v>
      </c>
      <c r="O111" s="320">
        <v>-1.6088060965283656E-2</v>
      </c>
    </row>
    <row r="112" spans="1:15" ht="15">
      <c r="A112" s="277">
        <v>102</v>
      </c>
      <c r="B112" s="395" t="s">
        <v>42</v>
      </c>
      <c r="C112" s="277" t="s">
        <v>156</v>
      </c>
      <c r="D112" s="316">
        <v>87.7</v>
      </c>
      <c r="E112" s="316">
        <v>88.350000000000009</v>
      </c>
      <c r="F112" s="317">
        <v>86.800000000000011</v>
      </c>
      <c r="G112" s="317">
        <v>85.9</v>
      </c>
      <c r="H112" s="317">
        <v>84.350000000000009</v>
      </c>
      <c r="I112" s="317">
        <v>89.250000000000014</v>
      </c>
      <c r="J112" s="317">
        <v>90.8</v>
      </c>
      <c r="K112" s="317">
        <v>91.700000000000017</v>
      </c>
      <c r="L112" s="304">
        <v>89.9</v>
      </c>
      <c r="M112" s="304">
        <v>87.45</v>
      </c>
      <c r="N112" s="319">
        <v>71250000</v>
      </c>
      <c r="O112" s="320">
        <v>4.6616299630284517E-3</v>
      </c>
    </row>
    <row r="113" spans="1:15" ht="15">
      <c r="A113" s="277">
        <v>103</v>
      </c>
      <c r="B113" s="395" t="s">
        <v>73</v>
      </c>
      <c r="C113" s="277" t="s">
        <v>158</v>
      </c>
      <c r="D113" s="316">
        <v>77.400000000000006</v>
      </c>
      <c r="E113" s="316">
        <v>77.916666666666671</v>
      </c>
      <c r="F113" s="317">
        <v>76.683333333333337</v>
      </c>
      <c r="G113" s="317">
        <v>75.966666666666669</v>
      </c>
      <c r="H113" s="317">
        <v>74.733333333333334</v>
      </c>
      <c r="I113" s="317">
        <v>78.63333333333334</v>
      </c>
      <c r="J113" s="317">
        <v>79.86666666666666</v>
      </c>
      <c r="K113" s="317">
        <v>80.583333333333343</v>
      </c>
      <c r="L113" s="304">
        <v>79.150000000000006</v>
      </c>
      <c r="M113" s="304">
        <v>77.2</v>
      </c>
      <c r="N113" s="319">
        <v>63086100</v>
      </c>
      <c r="O113" s="320">
        <v>-2.149767108563239E-2</v>
      </c>
    </row>
    <row r="114" spans="1:15" ht="15">
      <c r="A114" s="277">
        <v>104</v>
      </c>
      <c r="B114" s="395" t="s">
        <v>79</v>
      </c>
      <c r="C114" s="277" t="s">
        <v>159</v>
      </c>
      <c r="D114" s="316">
        <v>19560.900000000001</v>
      </c>
      <c r="E114" s="316">
        <v>19584.033333333333</v>
      </c>
      <c r="F114" s="317">
        <v>19232.516666666666</v>
      </c>
      <c r="G114" s="317">
        <v>18904.133333333335</v>
      </c>
      <c r="H114" s="317">
        <v>18552.616666666669</v>
      </c>
      <c r="I114" s="317">
        <v>19912.416666666664</v>
      </c>
      <c r="J114" s="317">
        <v>20263.933333333327</v>
      </c>
      <c r="K114" s="317">
        <v>20592.316666666662</v>
      </c>
      <c r="L114" s="304">
        <v>19935.55</v>
      </c>
      <c r="M114" s="304">
        <v>19255.650000000001</v>
      </c>
      <c r="N114" s="319">
        <v>109860</v>
      </c>
      <c r="O114" s="320">
        <v>-2.787363950092912E-2</v>
      </c>
    </row>
    <row r="115" spans="1:15" ht="15">
      <c r="A115" s="277">
        <v>105</v>
      </c>
      <c r="B115" s="395" t="s">
        <v>52</v>
      </c>
      <c r="C115" s="277" t="s">
        <v>160</v>
      </c>
      <c r="D115" s="316">
        <v>1382.5</v>
      </c>
      <c r="E115" s="316">
        <v>1386.8</v>
      </c>
      <c r="F115" s="317">
        <v>1351.3999999999999</v>
      </c>
      <c r="G115" s="317">
        <v>1320.3</v>
      </c>
      <c r="H115" s="317">
        <v>1284.8999999999999</v>
      </c>
      <c r="I115" s="317">
        <v>1417.8999999999999</v>
      </c>
      <c r="J115" s="317">
        <v>1453.3</v>
      </c>
      <c r="K115" s="317">
        <v>1484.3999999999999</v>
      </c>
      <c r="L115" s="304">
        <v>1422.2</v>
      </c>
      <c r="M115" s="304">
        <v>1355.7</v>
      </c>
      <c r="N115" s="319">
        <v>3489200</v>
      </c>
      <c r="O115" s="320">
        <v>-1.4753843764559715E-2</v>
      </c>
    </row>
    <row r="116" spans="1:15" ht="15">
      <c r="A116" s="277">
        <v>106</v>
      </c>
      <c r="B116" s="395" t="s">
        <v>73</v>
      </c>
      <c r="C116" s="277" t="s">
        <v>161</v>
      </c>
      <c r="D116" s="316">
        <v>260</v>
      </c>
      <c r="E116" s="316">
        <v>260.33333333333331</v>
      </c>
      <c r="F116" s="317">
        <v>256.91666666666663</v>
      </c>
      <c r="G116" s="317">
        <v>253.83333333333331</v>
      </c>
      <c r="H116" s="317">
        <v>250.41666666666663</v>
      </c>
      <c r="I116" s="317">
        <v>263.41666666666663</v>
      </c>
      <c r="J116" s="317">
        <v>266.83333333333326</v>
      </c>
      <c r="K116" s="317">
        <v>269.91666666666663</v>
      </c>
      <c r="L116" s="304">
        <v>263.75</v>
      </c>
      <c r="M116" s="304">
        <v>257.25</v>
      </c>
      <c r="N116" s="319">
        <v>13959000</v>
      </c>
      <c r="O116" s="320">
        <v>-1.6071050962148444E-2</v>
      </c>
    </row>
    <row r="117" spans="1:15" ht="15">
      <c r="A117" s="277">
        <v>107</v>
      </c>
      <c r="B117" s="395" t="s">
        <v>57</v>
      </c>
      <c r="C117" s="277" t="s">
        <v>162</v>
      </c>
      <c r="D117" s="316">
        <v>80.599999999999994</v>
      </c>
      <c r="E117" s="316">
        <v>81.683333333333337</v>
      </c>
      <c r="F117" s="317">
        <v>79.216666666666669</v>
      </c>
      <c r="G117" s="317">
        <v>77.833333333333329</v>
      </c>
      <c r="H117" s="317">
        <v>75.36666666666666</v>
      </c>
      <c r="I117" s="317">
        <v>83.066666666666677</v>
      </c>
      <c r="J117" s="317">
        <v>85.533333333333346</v>
      </c>
      <c r="K117" s="317">
        <v>86.916666666666686</v>
      </c>
      <c r="L117" s="304">
        <v>84.15</v>
      </c>
      <c r="M117" s="304">
        <v>80.3</v>
      </c>
      <c r="N117" s="319">
        <v>50554800</v>
      </c>
      <c r="O117" s="320">
        <v>3.2674772036474162E-2</v>
      </c>
    </row>
    <row r="118" spans="1:15" ht="15">
      <c r="A118" s="277">
        <v>108</v>
      </c>
      <c r="B118" s="395" t="s">
        <v>50</v>
      </c>
      <c r="C118" s="277" t="s">
        <v>163</v>
      </c>
      <c r="D118" s="316">
        <v>1385.35</v>
      </c>
      <c r="E118" s="316">
        <v>1389.25</v>
      </c>
      <c r="F118" s="317">
        <v>1378.7</v>
      </c>
      <c r="G118" s="317">
        <v>1372.05</v>
      </c>
      <c r="H118" s="317">
        <v>1361.5</v>
      </c>
      <c r="I118" s="317">
        <v>1395.9</v>
      </c>
      <c r="J118" s="317">
        <v>1406.4500000000003</v>
      </c>
      <c r="K118" s="317">
        <v>1413.1000000000001</v>
      </c>
      <c r="L118" s="304">
        <v>1399.8</v>
      </c>
      <c r="M118" s="304">
        <v>1382.6</v>
      </c>
      <c r="N118" s="319">
        <v>3262000</v>
      </c>
      <c r="O118" s="320">
        <v>-1.3607499244027819E-2</v>
      </c>
    </row>
    <row r="119" spans="1:15" ht="15">
      <c r="A119" s="277">
        <v>109</v>
      </c>
      <c r="B119" s="395" t="s">
        <v>54</v>
      </c>
      <c r="C119" s="277" t="s">
        <v>164</v>
      </c>
      <c r="D119" s="316">
        <v>33.5</v>
      </c>
      <c r="E119" s="316">
        <v>33.616666666666667</v>
      </c>
      <c r="F119" s="317">
        <v>33.083333333333336</v>
      </c>
      <c r="G119" s="317">
        <v>32.666666666666671</v>
      </c>
      <c r="H119" s="317">
        <v>32.13333333333334</v>
      </c>
      <c r="I119" s="317">
        <v>34.033333333333331</v>
      </c>
      <c r="J119" s="317">
        <v>34.566666666666663</v>
      </c>
      <c r="K119" s="317">
        <v>34.983333333333327</v>
      </c>
      <c r="L119" s="304">
        <v>34.15</v>
      </c>
      <c r="M119" s="304">
        <v>33.200000000000003</v>
      </c>
      <c r="N119" s="319">
        <v>61012000</v>
      </c>
      <c r="O119" s="320">
        <v>-4.2197802197802198E-2</v>
      </c>
    </row>
    <row r="120" spans="1:15" ht="15">
      <c r="A120" s="277">
        <v>110</v>
      </c>
      <c r="B120" s="395" t="s">
        <v>42</v>
      </c>
      <c r="C120" s="277" t="s">
        <v>165</v>
      </c>
      <c r="D120" s="316">
        <v>163.95</v>
      </c>
      <c r="E120" s="316">
        <v>165.56666666666669</v>
      </c>
      <c r="F120" s="317">
        <v>161.98333333333338</v>
      </c>
      <c r="G120" s="317">
        <v>160.01666666666668</v>
      </c>
      <c r="H120" s="317">
        <v>156.43333333333337</v>
      </c>
      <c r="I120" s="317">
        <v>167.53333333333339</v>
      </c>
      <c r="J120" s="317">
        <v>171.1166666666667</v>
      </c>
      <c r="K120" s="317">
        <v>173.0833333333334</v>
      </c>
      <c r="L120" s="304">
        <v>169.15</v>
      </c>
      <c r="M120" s="304">
        <v>163.6</v>
      </c>
      <c r="N120" s="319">
        <v>31940000</v>
      </c>
      <c r="O120" s="320">
        <v>3.6450477626948216E-3</v>
      </c>
    </row>
    <row r="121" spans="1:15" ht="15">
      <c r="A121" s="277">
        <v>111</v>
      </c>
      <c r="B121" s="395" t="s">
        <v>89</v>
      </c>
      <c r="C121" s="277" t="s">
        <v>166</v>
      </c>
      <c r="D121" s="316">
        <v>1009.45</v>
      </c>
      <c r="E121" s="316">
        <v>1011.0333333333333</v>
      </c>
      <c r="F121" s="317">
        <v>988.56666666666661</v>
      </c>
      <c r="G121" s="317">
        <v>967.68333333333328</v>
      </c>
      <c r="H121" s="317">
        <v>945.21666666666658</v>
      </c>
      <c r="I121" s="317">
        <v>1031.9166666666665</v>
      </c>
      <c r="J121" s="317">
        <v>1054.3833333333332</v>
      </c>
      <c r="K121" s="317">
        <v>1075.2666666666667</v>
      </c>
      <c r="L121" s="304">
        <v>1033.5</v>
      </c>
      <c r="M121" s="304">
        <v>990.15</v>
      </c>
      <c r="N121" s="319">
        <v>1489213</v>
      </c>
      <c r="O121" s="320">
        <v>7.1566198733828794E-3</v>
      </c>
    </row>
    <row r="122" spans="1:15" ht="15">
      <c r="A122" s="277">
        <v>112</v>
      </c>
      <c r="B122" s="395" t="s">
        <v>37</v>
      </c>
      <c r="C122" s="277" t="s">
        <v>167</v>
      </c>
      <c r="D122" s="316">
        <v>654.9</v>
      </c>
      <c r="E122" s="316">
        <v>659.9666666666667</v>
      </c>
      <c r="F122" s="317">
        <v>646.93333333333339</v>
      </c>
      <c r="G122" s="317">
        <v>638.9666666666667</v>
      </c>
      <c r="H122" s="317">
        <v>625.93333333333339</v>
      </c>
      <c r="I122" s="317">
        <v>667.93333333333339</v>
      </c>
      <c r="J122" s="317">
        <v>680.9666666666667</v>
      </c>
      <c r="K122" s="317">
        <v>688.93333333333339</v>
      </c>
      <c r="L122" s="304">
        <v>673</v>
      </c>
      <c r="M122" s="304">
        <v>652</v>
      </c>
      <c r="N122" s="319">
        <v>1348100</v>
      </c>
      <c r="O122" s="320">
        <v>0.22376543209876543</v>
      </c>
    </row>
    <row r="123" spans="1:15" ht="15">
      <c r="A123" s="277">
        <v>113</v>
      </c>
      <c r="B123" s="395" t="s">
        <v>54</v>
      </c>
      <c r="C123" s="277" t="s">
        <v>168</v>
      </c>
      <c r="D123" s="316">
        <v>164.5</v>
      </c>
      <c r="E123" s="316">
        <v>166.66666666666666</v>
      </c>
      <c r="F123" s="317">
        <v>159.43333333333331</v>
      </c>
      <c r="G123" s="317">
        <v>154.36666666666665</v>
      </c>
      <c r="H123" s="317">
        <v>147.1333333333333</v>
      </c>
      <c r="I123" s="317">
        <v>171.73333333333332</v>
      </c>
      <c r="J123" s="317">
        <v>178.96666666666667</v>
      </c>
      <c r="K123" s="317">
        <v>184.03333333333333</v>
      </c>
      <c r="L123" s="304">
        <v>173.9</v>
      </c>
      <c r="M123" s="304">
        <v>161.6</v>
      </c>
      <c r="N123" s="319">
        <v>24042200</v>
      </c>
      <c r="O123" s="320">
        <v>0.10941811637672466</v>
      </c>
    </row>
    <row r="124" spans="1:15" ht="15">
      <c r="A124" s="277">
        <v>114</v>
      </c>
      <c r="B124" s="395" t="s">
        <v>42</v>
      </c>
      <c r="C124" s="277" t="s">
        <v>169</v>
      </c>
      <c r="D124" s="316">
        <v>103.3</v>
      </c>
      <c r="E124" s="316">
        <v>103.66666666666667</v>
      </c>
      <c r="F124" s="317">
        <v>102.23333333333335</v>
      </c>
      <c r="G124" s="317">
        <v>101.16666666666667</v>
      </c>
      <c r="H124" s="317">
        <v>99.733333333333348</v>
      </c>
      <c r="I124" s="317">
        <v>104.73333333333335</v>
      </c>
      <c r="J124" s="317">
        <v>106.16666666666666</v>
      </c>
      <c r="K124" s="317">
        <v>107.23333333333335</v>
      </c>
      <c r="L124" s="304">
        <v>105.1</v>
      </c>
      <c r="M124" s="304">
        <v>102.6</v>
      </c>
      <c r="N124" s="319">
        <v>18282000</v>
      </c>
      <c r="O124" s="320">
        <v>-2.3397435897435898E-2</v>
      </c>
    </row>
    <row r="125" spans="1:15" ht="15">
      <c r="A125" s="277">
        <v>115</v>
      </c>
      <c r="B125" s="395" t="s">
        <v>73</v>
      </c>
      <c r="C125" s="277" t="s">
        <v>170</v>
      </c>
      <c r="D125" s="316">
        <v>1923.15</v>
      </c>
      <c r="E125" s="316">
        <v>1919.7333333333333</v>
      </c>
      <c r="F125" s="317">
        <v>1893.4666666666667</v>
      </c>
      <c r="G125" s="317">
        <v>1863.7833333333333</v>
      </c>
      <c r="H125" s="317">
        <v>1837.5166666666667</v>
      </c>
      <c r="I125" s="317">
        <v>1949.4166666666667</v>
      </c>
      <c r="J125" s="317">
        <v>1975.6833333333336</v>
      </c>
      <c r="K125" s="317">
        <v>2005.3666666666668</v>
      </c>
      <c r="L125" s="304">
        <v>1946</v>
      </c>
      <c r="M125" s="304">
        <v>1890.05</v>
      </c>
      <c r="N125" s="319">
        <v>44827840</v>
      </c>
      <c r="O125" s="320">
        <v>-6.2801553806714509E-3</v>
      </c>
    </row>
    <row r="126" spans="1:15" ht="15">
      <c r="A126" s="277">
        <v>116</v>
      </c>
      <c r="B126" s="395" t="s">
        <v>113</v>
      </c>
      <c r="C126" s="277" t="s">
        <v>171</v>
      </c>
      <c r="D126" s="316">
        <v>34.4</v>
      </c>
      <c r="E126" s="316">
        <v>34.583333333333329</v>
      </c>
      <c r="F126" s="317">
        <v>33.86666666666666</v>
      </c>
      <c r="G126" s="317">
        <v>33.333333333333329</v>
      </c>
      <c r="H126" s="317">
        <v>32.61666666666666</v>
      </c>
      <c r="I126" s="317">
        <v>35.11666666666666</v>
      </c>
      <c r="J126" s="317">
        <v>35.833333333333329</v>
      </c>
      <c r="K126" s="317">
        <v>36.36666666666666</v>
      </c>
      <c r="L126" s="304">
        <v>35.299999999999997</v>
      </c>
      <c r="M126" s="304">
        <v>34.049999999999997</v>
      </c>
      <c r="N126" s="319">
        <v>46911000</v>
      </c>
      <c r="O126" s="320">
        <v>-7.6664173522812268E-2</v>
      </c>
    </row>
    <row r="127" spans="1:15" ht="15">
      <c r="A127" s="277">
        <v>117</v>
      </c>
      <c r="B127" s="448" t="s">
        <v>57</v>
      </c>
      <c r="C127" s="277" t="s">
        <v>280</v>
      </c>
      <c r="D127" s="316">
        <v>862.95</v>
      </c>
      <c r="E127" s="316">
        <v>870.01666666666677</v>
      </c>
      <c r="F127" s="317">
        <v>851.13333333333355</v>
      </c>
      <c r="G127" s="317">
        <v>839.31666666666683</v>
      </c>
      <c r="H127" s="317">
        <v>820.43333333333362</v>
      </c>
      <c r="I127" s="317">
        <v>881.83333333333348</v>
      </c>
      <c r="J127" s="317">
        <v>900.7166666666667</v>
      </c>
      <c r="K127" s="317">
        <v>912.53333333333342</v>
      </c>
      <c r="L127" s="304">
        <v>888.9</v>
      </c>
      <c r="M127" s="304">
        <v>858.2</v>
      </c>
      <c r="N127" s="319">
        <v>6180750</v>
      </c>
      <c r="O127" s="320">
        <v>2.1316148221588796E-2</v>
      </c>
    </row>
    <row r="128" spans="1:15" ht="15">
      <c r="A128" s="277">
        <v>118</v>
      </c>
      <c r="B128" s="395" t="s">
        <v>54</v>
      </c>
      <c r="C128" s="277" t="s">
        <v>172</v>
      </c>
      <c r="D128" s="316">
        <v>186.25</v>
      </c>
      <c r="E128" s="316">
        <v>187.70000000000002</v>
      </c>
      <c r="F128" s="317">
        <v>183.05000000000004</v>
      </c>
      <c r="G128" s="317">
        <v>179.85000000000002</v>
      </c>
      <c r="H128" s="317">
        <v>175.20000000000005</v>
      </c>
      <c r="I128" s="317">
        <v>190.90000000000003</v>
      </c>
      <c r="J128" s="317">
        <v>195.55</v>
      </c>
      <c r="K128" s="317">
        <v>198.75000000000003</v>
      </c>
      <c r="L128" s="304">
        <v>192.35</v>
      </c>
      <c r="M128" s="304">
        <v>184.5</v>
      </c>
      <c r="N128" s="319">
        <v>112737000</v>
      </c>
      <c r="O128" s="320">
        <v>-4.4472131814483319E-2</v>
      </c>
    </row>
    <row r="129" spans="1:15" ht="15">
      <c r="A129" s="277">
        <v>119</v>
      </c>
      <c r="B129" s="395" t="s">
        <v>37</v>
      </c>
      <c r="C129" s="277" t="s">
        <v>173</v>
      </c>
      <c r="D129" s="316">
        <v>22156.2</v>
      </c>
      <c r="E129" s="316">
        <v>22146.366666666669</v>
      </c>
      <c r="F129" s="317">
        <v>21819.833333333336</v>
      </c>
      <c r="G129" s="317">
        <v>21483.466666666667</v>
      </c>
      <c r="H129" s="317">
        <v>21156.933333333334</v>
      </c>
      <c r="I129" s="317">
        <v>22482.733333333337</v>
      </c>
      <c r="J129" s="317">
        <v>22809.26666666667</v>
      </c>
      <c r="K129" s="317">
        <v>23145.633333333339</v>
      </c>
      <c r="L129" s="304">
        <v>22472.9</v>
      </c>
      <c r="M129" s="304">
        <v>21810</v>
      </c>
      <c r="N129" s="319">
        <v>142850</v>
      </c>
      <c r="O129" s="320">
        <v>-6.9516857838025723E-3</v>
      </c>
    </row>
    <row r="130" spans="1:15" ht="15">
      <c r="A130" s="277">
        <v>120</v>
      </c>
      <c r="B130" s="395" t="s">
        <v>64</v>
      </c>
      <c r="C130" s="277" t="s">
        <v>174</v>
      </c>
      <c r="D130" s="316">
        <v>1131.75</v>
      </c>
      <c r="E130" s="316">
        <v>1141.9833333333333</v>
      </c>
      <c r="F130" s="317">
        <v>1115.4666666666667</v>
      </c>
      <c r="G130" s="317">
        <v>1099.1833333333334</v>
      </c>
      <c r="H130" s="317">
        <v>1072.6666666666667</v>
      </c>
      <c r="I130" s="317">
        <v>1158.2666666666667</v>
      </c>
      <c r="J130" s="317">
        <v>1184.7833333333335</v>
      </c>
      <c r="K130" s="317">
        <v>1201.0666666666666</v>
      </c>
      <c r="L130" s="304">
        <v>1168.5</v>
      </c>
      <c r="M130" s="304">
        <v>1125.7</v>
      </c>
      <c r="N130" s="319">
        <v>2354000</v>
      </c>
      <c r="O130" s="320">
        <v>2.9341029341029341E-2</v>
      </c>
    </row>
    <row r="131" spans="1:15" ht="15">
      <c r="A131" s="277">
        <v>121</v>
      </c>
      <c r="B131" s="395" t="s">
        <v>79</v>
      </c>
      <c r="C131" s="277" t="s">
        <v>175</v>
      </c>
      <c r="D131" s="316">
        <v>3819.7</v>
      </c>
      <c r="E131" s="316">
        <v>3844.2999999999997</v>
      </c>
      <c r="F131" s="317">
        <v>3780.9999999999995</v>
      </c>
      <c r="G131" s="317">
        <v>3742.2999999999997</v>
      </c>
      <c r="H131" s="317">
        <v>3678.9999999999995</v>
      </c>
      <c r="I131" s="317">
        <v>3882.9999999999995</v>
      </c>
      <c r="J131" s="317">
        <v>3946.2999999999997</v>
      </c>
      <c r="K131" s="317">
        <v>3984.9999999999995</v>
      </c>
      <c r="L131" s="304">
        <v>3907.6</v>
      </c>
      <c r="M131" s="304">
        <v>3805.6</v>
      </c>
      <c r="N131" s="319">
        <v>657500</v>
      </c>
      <c r="O131" s="320">
        <v>2.0566550252231277E-2</v>
      </c>
    </row>
    <row r="132" spans="1:15" ht="15">
      <c r="A132" s="277">
        <v>122</v>
      </c>
      <c r="B132" s="395" t="s">
        <v>57</v>
      </c>
      <c r="C132" s="277" t="s">
        <v>176</v>
      </c>
      <c r="D132" s="316">
        <v>675.25</v>
      </c>
      <c r="E132" s="316">
        <v>674.85</v>
      </c>
      <c r="F132" s="317">
        <v>653.95000000000005</v>
      </c>
      <c r="G132" s="317">
        <v>632.65</v>
      </c>
      <c r="H132" s="317">
        <v>611.75</v>
      </c>
      <c r="I132" s="317">
        <v>696.15000000000009</v>
      </c>
      <c r="J132" s="317">
        <v>717.05</v>
      </c>
      <c r="K132" s="317">
        <v>738.35000000000014</v>
      </c>
      <c r="L132" s="304">
        <v>695.75</v>
      </c>
      <c r="M132" s="304">
        <v>653.54999999999995</v>
      </c>
      <c r="N132" s="319">
        <v>3166916</v>
      </c>
      <c r="O132" s="320">
        <v>4.4425639940765815E-3</v>
      </c>
    </row>
    <row r="133" spans="1:15" ht="15">
      <c r="A133" s="277">
        <v>123</v>
      </c>
      <c r="B133" s="395" t="s">
        <v>52</v>
      </c>
      <c r="C133" s="277" t="s">
        <v>178</v>
      </c>
      <c r="D133" s="316">
        <v>492.5</v>
      </c>
      <c r="E133" s="316">
        <v>495.83333333333331</v>
      </c>
      <c r="F133" s="317">
        <v>486.76666666666665</v>
      </c>
      <c r="G133" s="317">
        <v>481.03333333333336</v>
      </c>
      <c r="H133" s="317">
        <v>471.9666666666667</v>
      </c>
      <c r="I133" s="317">
        <v>501.56666666666661</v>
      </c>
      <c r="J133" s="317">
        <v>510.63333333333333</v>
      </c>
      <c r="K133" s="317">
        <v>516.36666666666656</v>
      </c>
      <c r="L133" s="304">
        <v>504.9</v>
      </c>
      <c r="M133" s="304">
        <v>490.1</v>
      </c>
      <c r="N133" s="319">
        <v>28548800</v>
      </c>
      <c r="O133" s="320">
        <v>-1.8860662047729022E-2</v>
      </c>
    </row>
    <row r="134" spans="1:15" ht="15">
      <c r="A134" s="277">
        <v>124</v>
      </c>
      <c r="B134" s="395" t="s">
        <v>89</v>
      </c>
      <c r="C134" s="277" t="s">
        <v>179</v>
      </c>
      <c r="D134" s="316">
        <v>392.5</v>
      </c>
      <c r="E134" s="316">
        <v>393.09999999999997</v>
      </c>
      <c r="F134" s="317">
        <v>387.54999999999995</v>
      </c>
      <c r="G134" s="317">
        <v>382.59999999999997</v>
      </c>
      <c r="H134" s="317">
        <v>377.04999999999995</v>
      </c>
      <c r="I134" s="317">
        <v>398.04999999999995</v>
      </c>
      <c r="J134" s="317">
        <v>403.6</v>
      </c>
      <c r="K134" s="317">
        <v>408.54999999999995</v>
      </c>
      <c r="L134" s="304">
        <v>398.65</v>
      </c>
      <c r="M134" s="304">
        <v>388.15</v>
      </c>
      <c r="N134" s="319">
        <v>6393000</v>
      </c>
      <c r="O134" s="320">
        <v>9.1980527799128881E-2</v>
      </c>
    </row>
    <row r="135" spans="1:15" ht="15">
      <c r="A135" s="277">
        <v>125</v>
      </c>
      <c r="B135" s="395" t="s">
        <v>180</v>
      </c>
      <c r="C135" s="277" t="s">
        <v>181</v>
      </c>
      <c r="D135" s="316">
        <v>306.14999999999998</v>
      </c>
      <c r="E135" s="316">
        <v>302.76666666666665</v>
      </c>
      <c r="F135" s="317">
        <v>298.08333333333331</v>
      </c>
      <c r="G135" s="317">
        <v>290.01666666666665</v>
      </c>
      <c r="H135" s="317">
        <v>285.33333333333331</v>
      </c>
      <c r="I135" s="317">
        <v>310.83333333333331</v>
      </c>
      <c r="J135" s="317">
        <v>315.51666666666671</v>
      </c>
      <c r="K135" s="317">
        <v>323.58333333333331</v>
      </c>
      <c r="L135" s="304">
        <v>307.45</v>
      </c>
      <c r="M135" s="304">
        <v>294.7</v>
      </c>
      <c r="N135" s="319">
        <v>3872000</v>
      </c>
      <c r="O135" s="320">
        <v>-6.9230769230769235E-2</v>
      </c>
    </row>
    <row r="136" spans="1:15" ht="15">
      <c r="A136" s="277">
        <v>126</v>
      </c>
      <c r="B136" s="395" t="s">
        <v>39</v>
      </c>
      <c r="C136" s="277" t="s">
        <v>3465</v>
      </c>
      <c r="D136" s="316">
        <v>421</v>
      </c>
      <c r="E136" s="316">
        <v>422.76666666666665</v>
      </c>
      <c r="F136" s="317">
        <v>417.43333333333328</v>
      </c>
      <c r="G136" s="317">
        <v>413.86666666666662</v>
      </c>
      <c r="H136" s="317">
        <v>408.53333333333325</v>
      </c>
      <c r="I136" s="317">
        <v>426.33333333333331</v>
      </c>
      <c r="J136" s="317">
        <v>431.66666666666669</v>
      </c>
      <c r="K136" s="317">
        <v>435.23333333333335</v>
      </c>
      <c r="L136" s="304">
        <v>428.1</v>
      </c>
      <c r="M136" s="304">
        <v>419.2</v>
      </c>
      <c r="N136" s="319">
        <v>15865200</v>
      </c>
      <c r="O136" s="320">
        <v>4.1011619958988381E-3</v>
      </c>
    </row>
    <row r="137" spans="1:15" ht="15">
      <c r="A137" s="277">
        <v>127</v>
      </c>
      <c r="B137" s="395" t="s">
        <v>44</v>
      </c>
      <c r="C137" s="277" t="s">
        <v>183</v>
      </c>
      <c r="D137" s="316">
        <v>105.3</v>
      </c>
      <c r="E137" s="316">
        <v>105.76666666666665</v>
      </c>
      <c r="F137" s="317">
        <v>103.68333333333331</v>
      </c>
      <c r="G137" s="317">
        <v>102.06666666666666</v>
      </c>
      <c r="H137" s="317">
        <v>99.98333333333332</v>
      </c>
      <c r="I137" s="317">
        <v>107.3833333333333</v>
      </c>
      <c r="J137" s="317">
        <v>109.46666666666664</v>
      </c>
      <c r="K137" s="317">
        <v>111.08333333333329</v>
      </c>
      <c r="L137" s="304">
        <v>107.85</v>
      </c>
      <c r="M137" s="304">
        <v>104.15</v>
      </c>
      <c r="N137" s="319">
        <v>94403400</v>
      </c>
      <c r="O137" s="320">
        <v>1.3301088270858525E-3</v>
      </c>
    </row>
    <row r="138" spans="1:15" ht="15">
      <c r="A138" s="277">
        <v>128</v>
      </c>
      <c r="B138" s="395" t="s">
        <v>42</v>
      </c>
      <c r="C138" s="277" t="s">
        <v>185</v>
      </c>
      <c r="D138" s="316">
        <v>48.15</v>
      </c>
      <c r="E138" s="316">
        <v>48.083333333333336</v>
      </c>
      <c r="F138" s="317">
        <v>47.166666666666671</v>
      </c>
      <c r="G138" s="317">
        <v>46.183333333333337</v>
      </c>
      <c r="H138" s="317">
        <v>45.266666666666673</v>
      </c>
      <c r="I138" s="317">
        <v>49.06666666666667</v>
      </c>
      <c r="J138" s="317">
        <v>49.983333333333341</v>
      </c>
      <c r="K138" s="317">
        <v>50.966666666666669</v>
      </c>
      <c r="L138" s="304">
        <v>49</v>
      </c>
      <c r="M138" s="304">
        <v>47.1</v>
      </c>
      <c r="N138" s="319">
        <v>49464000</v>
      </c>
      <c r="O138" s="320">
        <v>3.2858707557502738E-3</v>
      </c>
    </row>
    <row r="139" spans="1:15" ht="15">
      <c r="A139" s="277">
        <v>129</v>
      </c>
      <c r="B139" s="395" t="s">
        <v>113</v>
      </c>
      <c r="C139" s="277" t="s">
        <v>186</v>
      </c>
      <c r="D139" s="316">
        <v>337.5</v>
      </c>
      <c r="E139" s="316">
        <v>336.91666666666669</v>
      </c>
      <c r="F139" s="317">
        <v>334.08333333333337</v>
      </c>
      <c r="G139" s="317">
        <v>330.66666666666669</v>
      </c>
      <c r="H139" s="317">
        <v>327.83333333333337</v>
      </c>
      <c r="I139" s="317">
        <v>340.33333333333337</v>
      </c>
      <c r="J139" s="317">
        <v>343.16666666666674</v>
      </c>
      <c r="K139" s="317">
        <v>346.58333333333337</v>
      </c>
      <c r="L139" s="304">
        <v>339.75</v>
      </c>
      <c r="M139" s="304">
        <v>333.5</v>
      </c>
      <c r="N139" s="319">
        <v>16331900</v>
      </c>
      <c r="O139" s="320">
        <v>-3.3598229554370786E-2</v>
      </c>
    </row>
    <row r="140" spans="1:15" ht="15">
      <c r="A140" s="277">
        <v>130</v>
      </c>
      <c r="B140" s="395" t="s">
        <v>107</v>
      </c>
      <c r="C140" s="277" t="s">
        <v>187</v>
      </c>
      <c r="D140" s="316">
        <v>2175.25</v>
      </c>
      <c r="E140" s="316">
        <v>2194.5</v>
      </c>
      <c r="F140" s="317">
        <v>2149.9</v>
      </c>
      <c r="G140" s="317">
        <v>2124.5500000000002</v>
      </c>
      <c r="H140" s="317">
        <v>2079.9500000000003</v>
      </c>
      <c r="I140" s="317">
        <v>2219.85</v>
      </c>
      <c r="J140" s="317">
        <v>2264.4500000000003</v>
      </c>
      <c r="K140" s="317">
        <v>2289.7999999999997</v>
      </c>
      <c r="L140" s="304">
        <v>2239.1</v>
      </c>
      <c r="M140" s="304">
        <v>2169.15</v>
      </c>
      <c r="N140" s="319">
        <v>9271500</v>
      </c>
      <c r="O140" s="320">
        <v>-3.3372951332415864E-2</v>
      </c>
    </row>
    <row r="141" spans="1:15" ht="15">
      <c r="A141" s="277">
        <v>131</v>
      </c>
      <c r="B141" s="395" t="s">
        <v>107</v>
      </c>
      <c r="C141" s="277" t="s">
        <v>188</v>
      </c>
      <c r="D141" s="316">
        <v>593.35</v>
      </c>
      <c r="E141" s="316">
        <v>593.76666666666665</v>
      </c>
      <c r="F141" s="317">
        <v>587.63333333333333</v>
      </c>
      <c r="G141" s="317">
        <v>581.91666666666663</v>
      </c>
      <c r="H141" s="317">
        <v>575.7833333333333</v>
      </c>
      <c r="I141" s="317">
        <v>599.48333333333335</v>
      </c>
      <c r="J141" s="317">
        <v>605.61666666666656</v>
      </c>
      <c r="K141" s="317">
        <v>611.33333333333337</v>
      </c>
      <c r="L141" s="304">
        <v>599.9</v>
      </c>
      <c r="M141" s="304">
        <v>588.04999999999995</v>
      </c>
      <c r="N141" s="319">
        <v>15451200</v>
      </c>
      <c r="O141" s="320">
        <v>-7.4468085106382975E-2</v>
      </c>
    </row>
    <row r="142" spans="1:15" ht="15">
      <c r="A142" s="277">
        <v>132</v>
      </c>
      <c r="B142" s="395" t="s">
        <v>50</v>
      </c>
      <c r="C142" s="277" t="s">
        <v>189</v>
      </c>
      <c r="D142" s="316">
        <v>975.4</v>
      </c>
      <c r="E142" s="316">
        <v>970.7833333333333</v>
      </c>
      <c r="F142" s="317">
        <v>961.71666666666658</v>
      </c>
      <c r="G142" s="317">
        <v>948.0333333333333</v>
      </c>
      <c r="H142" s="317">
        <v>938.96666666666658</v>
      </c>
      <c r="I142" s="317">
        <v>984.46666666666658</v>
      </c>
      <c r="J142" s="317">
        <v>993.53333333333319</v>
      </c>
      <c r="K142" s="317">
        <v>1007.2166666666666</v>
      </c>
      <c r="L142" s="304">
        <v>979.85</v>
      </c>
      <c r="M142" s="304">
        <v>957.1</v>
      </c>
      <c r="N142" s="319">
        <v>7315500</v>
      </c>
      <c r="O142" s="320">
        <v>-7.6304812290161764E-3</v>
      </c>
    </row>
    <row r="143" spans="1:15" ht="15">
      <c r="A143" s="277">
        <v>133</v>
      </c>
      <c r="B143" s="395" t="s">
        <v>52</v>
      </c>
      <c r="C143" s="277" t="s">
        <v>190</v>
      </c>
      <c r="D143" s="316">
        <v>2430.9499999999998</v>
      </c>
      <c r="E143" s="316">
        <v>2410.2999999999997</v>
      </c>
      <c r="F143" s="317">
        <v>2382.6499999999996</v>
      </c>
      <c r="G143" s="317">
        <v>2334.35</v>
      </c>
      <c r="H143" s="317">
        <v>2306.6999999999998</v>
      </c>
      <c r="I143" s="317">
        <v>2458.5999999999995</v>
      </c>
      <c r="J143" s="317">
        <v>2486.25</v>
      </c>
      <c r="K143" s="317">
        <v>2534.5499999999993</v>
      </c>
      <c r="L143" s="304">
        <v>2437.9499999999998</v>
      </c>
      <c r="M143" s="304">
        <v>2362</v>
      </c>
      <c r="N143" s="319">
        <v>1441000</v>
      </c>
      <c r="O143" s="320">
        <v>-1.3351591920575145E-2</v>
      </c>
    </row>
    <row r="144" spans="1:15" ht="15">
      <c r="A144" s="277">
        <v>134</v>
      </c>
      <c r="B144" s="395" t="s">
        <v>42</v>
      </c>
      <c r="C144" s="277" t="s">
        <v>191</v>
      </c>
      <c r="D144" s="316">
        <v>326.2</v>
      </c>
      <c r="E144" s="316">
        <v>328.11666666666662</v>
      </c>
      <c r="F144" s="317">
        <v>323.33333333333326</v>
      </c>
      <c r="G144" s="317">
        <v>320.46666666666664</v>
      </c>
      <c r="H144" s="317">
        <v>315.68333333333328</v>
      </c>
      <c r="I144" s="317">
        <v>330.98333333333323</v>
      </c>
      <c r="J144" s="317">
        <v>335.76666666666665</v>
      </c>
      <c r="K144" s="317">
        <v>338.63333333333321</v>
      </c>
      <c r="L144" s="304">
        <v>332.9</v>
      </c>
      <c r="M144" s="304">
        <v>325.25</v>
      </c>
      <c r="N144" s="319">
        <v>1578000</v>
      </c>
      <c r="O144" s="320">
        <v>-4.710144927536232E-2</v>
      </c>
    </row>
    <row r="145" spans="1:15" ht="15">
      <c r="A145" s="277">
        <v>135</v>
      </c>
      <c r="B145" s="395" t="s">
        <v>44</v>
      </c>
      <c r="C145" s="277" t="s">
        <v>192</v>
      </c>
      <c r="D145" s="316">
        <v>380.65</v>
      </c>
      <c r="E145" s="316">
        <v>381.4666666666667</v>
      </c>
      <c r="F145" s="317">
        <v>374.43333333333339</v>
      </c>
      <c r="G145" s="317">
        <v>368.2166666666667</v>
      </c>
      <c r="H145" s="317">
        <v>361.18333333333339</v>
      </c>
      <c r="I145" s="317">
        <v>387.68333333333339</v>
      </c>
      <c r="J145" s="317">
        <v>394.7166666666667</v>
      </c>
      <c r="K145" s="317">
        <v>400.93333333333339</v>
      </c>
      <c r="L145" s="304">
        <v>388.5</v>
      </c>
      <c r="M145" s="304">
        <v>375.25</v>
      </c>
      <c r="N145" s="319">
        <v>4951800</v>
      </c>
      <c r="O145" s="320">
        <v>5.2678571428571429E-2</v>
      </c>
    </row>
    <row r="146" spans="1:15" ht="15">
      <c r="A146" s="277">
        <v>136</v>
      </c>
      <c r="B146" s="395" t="s">
        <v>50</v>
      </c>
      <c r="C146" s="277" t="s">
        <v>193</v>
      </c>
      <c r="D146" s="316">
        <v>1008.35</v>
      </c>
      <c r="E146" s="316">
        <v>1011.5</v>
      </c>
      <c r="F146" s="317">
        <v>1000.35</v>
      </c>
      <c r="G146" s="317">
        <v>992.35</v>
      </c>
      <c r="H146" s="317">
        <v>981.2</v>
      </c>
      <c r="I146" s="317">
        <v>1019.5</v>
      </c>
      <c r="J146" s="317">
        <v>1030.6500000000001</v>
      </c>
      <c r="K146" s="317">
        <v>1038.6500000000001</v>
      </c>
      <c r="L146" s="304">
        <v>1022.65</v>
      </c>
      <c r="M146" s="304">
        <v>1003.5</v>
      </c>
      <c r="N146" s="319">
        <v>1070300</v>
      </c>
      <c r="O146" s="320">
        <v>-3.533123028391167E-2</v>
      </c>
    </row>
    <row r="147" spans="1:15" ht="15">
      <c r="A147" s="277">
        <v>137</v>
      </c>
      <c r="B147" s="395" t="s">
        <v>57</v>
      </c>
      <c r="C147" s="277" t="s">
        <v>194</v>
      </c>
      <c r="D147" s="316">
        <v>249</v>
      </c>
      <c r="E147" s="316">
        <v>248.88333333333333</v>
      </c>
      <c r="F147" s="317">
        <v>243.86666666666665</v>
      </c>
      <c r="G147" s="317">
        <v>238.73333333333332</v>
      </c>
      <c r="H147" s="317">
        <v>233.71666666666664</v>
      </c>
      <c r="I147" s="317">
        <v>254.01666666666665</v>
      </c>
      <c r="J147" s="317">
        <v>259.0333333333333</v>
      </c>
      <c r="K147" s="317">
        <v>264.16666666666663</v>
      </c>
      <c r="L147" s="304">
        <v>253.9</v>
      </c>
      <c r="M147" s="304">
        <v>243.75</v>
      </c>
      <c r="N147" s="319">
        <v>3042600</v>
      </c>
      <c r="O147" s="320">
        <v>-5.0789293067947841E-2</v>
      </c>
    </row>
    <row r="148" spans="1:15" ht="15">
      <c r="A148" s="277">
        <v>138</v>
      </c>
      <c r="B148" s="395" t="s">
        <v>37</v>
      </c>
      <c r="C148" s="277" t="s">
        <v>195</v>
      </c>
      <c r="D148" s="316">
        <v>3764.55</v>
      </c>
      <c r="E148" s="316">
        <v>3776.3666666666668</v>
      </c>
      <c r="F148" s="317">
        <v>3724.9333333333334</v>
      </c>
      <c r="G148" s="317">
        <v>3685.3166666666666</v>
      </c>
      <c r="H148" s="317">
        <v>3633.8833333333332</v>
      </c>
      <c r="I148" s="317">
        <v>3815.9833333333336</v>
      </c>
      <c r="J148" s="317">
        <v>3867.416666666667</v>
      </c>
      <c r="K148" s="317">
        <v>3907.0333333333338</v>
      </c>
      <c r="L148" s="304">
        <v>3827.8</v>
      </c>
      <c r="M148" s="304">
        <v>3736.75</v>
      </c>
      <c r="N148" s="319">
        <v>2322400</v>
      </c>
      <c r="O148" s="320">
        <v>-4.365014000988305E-2</v>
      </c>
    </row>
    <row r="149" spans="1:15" ht="15">
      <c r="A149" s="277">
        <v>139</v>
      </c>
      <c r="B149" s="395" t="s">
        <v>180</v>
      </c>
      <c r="C149" s="277" t="s">
        <v>197</v>
      </c>
      <c r="D149" s="316">
        <v>438.9</v>
      </c>
      <c r="E149" s="316">
        <v>438.5</v>
      </c>
      <c r="F149" s="317">
        <v>431</v>
      </c>
      <c r="G149" s="317">
        <v>423.1</v>
      </c>
      <c r="H149" s="317">
        <v>415.6</v>
      </c>
      <c r="I149" s="317">
        <v>446.4</v>
      </c>
      <c r="J149" s="317">
        <v>453.9</v>
      </c>
      <c r="K149" s="317">
        <v>461.79999999999995</v>
      </c>
      <c r="L149" s="304">
        <v>446</v>
      </c>
      <c r="M149" s="304">
        <v>430.6</v>
      </c>
      <c r="N149" s="319">
        <v>11469900</v>
      </c>
      <c r="O149" s="320">
        <v>1.0537166418508761E-2</v>
      </c>
    </row>
    <row r="150" spans="1:15" ht="15">
      <c r="A150" s="277">
        <v>140</v>
      </c>
      <c r="B150" s="395" t="s">
        <v>113</v>
      </c>
      <c r="C150" s="277" t="s">
        <v>198</v>
      </c>
      <c r="D150" s="316">
        <v>109.35</v>
      </c>
      <c r="E150" s="316">
        <v>109.83333333333333</v>
      </c>
      <c r="F150" s="317">
        <v>108.11666666666666</v>
      </c>
      <c r="G150" s="317">
        <v>106.88333333333333</v>
      </c>
      <c r="H150" s="317">
        <v>105.16666666666666</v>
      </c>
      <c r="I150" s="317">
        <v>111.06666666666666</v>
      </c>
      <c r="J150" s="317">
        <v>112.78333333333333</v>
      </c>
      <c r="K150" s="317">
        <v>114.01666666666667</v>
      </c>
      <c r="L150" s="304">
        <v>111.55</v>
      </c>
      <c r="M150" s="304">
        <v>108.6</v>
      </c>
      <c r="N150" s="319">
        <v>107328200</v>
      </c>
      <c r="O150" s="320">
        <v>2.0695754716981131E-2</v>
      </c>
    </row>
    <row r="151" spans="1:15" ht="15">
      <c r="A151" s="277">
        <v>141</v>
      </c>
      <c r="B151" s="395" t="s">
        <v>64</v>
      </c>
      <c r="C151" s="277" t="s">
        <v>199</v>
      </c>
      <c r="D151" s="316">
        <v>548.29999999999995</v>
      </c>
      <c r="E151" s="316">
        <v>548.31666666666672</v>
      </c>
      <c r="F151" s="317">
        <v>543.18333333333339</v>
      </c>
      <c r="G151" s="317">
        <v>538.06666666666672</v>
      </c>
      <c r="H151" s="317">
        <v>532.93333333333339</v>
      </c>
      <c r="I151" s="317">
        <v>553.43333333333339</v>
      </c>
      <c r="J151" s="317">
        <v>558.56666666666683</v>
      </c>
      <c r="K151" s="317">
        <v>563.68333333333339</v>
      </c>
      <c r="L151" s="304">
        <v>553.45000000000005</v>
      </c>
      <c r="M151" s="304">
        <v>543.20000000000005</v>
      </c>
      <c r="N151" s="319">
        <v>3339000</v>
      </c>
      <c r="O151" s="320">
        <v>-3.2835820895522386E-3</v>
      </c>
    </row>
    <row r="152" spans="1:15" ht="15">
      <c r="A152" s="277">
        <v>142</v>
      </c>
      <c r="B152" s="395" t="s">
        <v>107</v>
      </c>
      <c r="C152" s="277" t="s">
        <v>200</v>
      </c>
      <c r="D152" s="316">
        <v>225.75</v>
      </c>
      <c r="E152" s="316">
        <v>227.61666666666667</v>
      </c>
      <c r="F152" s="317">
        <v>222.93333333333334</v>
      </c>
      <c r="G152" s="317">
        <v>220.11666666666667</v>
      </c>
      <c r="H152" s="317">
        <v>215.43333333333334</v>
      </c>
      <c r="I152" s="317">
        <v>230.43333333333334</v>
      </c>
      <c r="J152" s="317">
        <v>235.11666666666667</v>
      </c>
      <c r="K152" s="317">
        <v>237.93333333333334</v>
      </c>
      <c r="L152" s="304">
        <v>232.3</v>
      </c>
      <c r="M152" s="304">
        <v>224.8</v>
      </c>
      <c r="N152" s="319">
        <v>29305600</v>
      </c>
      <c r="O152" s="320">
        <v>4.8665979617542654E-2</v>
      </c>
    </row>
    <row r="153" spans="1:15" ht="15">
      <c r="A153" s="277">
        <v>143</v>
      </c>
      <c r="B153" s="395" t="s">
        <v>89</v>
      </c>
      <c r="C153" s="277" t="s">
        <v>202</v>
      </c>
      <c r="D153" s="316">
        <v>166.2</v>
      </c>
      <c r="E153" s="316">
        <v>167.89999999999998</v>
      </c>
      <c r="F153" s="317">
        <v>163.44999999999996</v>
      </c>
      <c r="G153" s="317">
        <v>160.69999999999999</v>
      </c>
      <c r="H153" s="317">
        <v>156.24999999999997</v>
      </c>
      <c r="I153" s="317">
        <v>170.64999999999995</v>
      </c>
      <c r="J153" s="317">
        <v>175.1</v>
      </c>
      <c r="K153" s="317">
        <v>177.84999999999994</v>
      </c>
      <c r="L153" s="304">
        <v>172.35</v>
      </c>
      <c r="M153" s="304">
        <v>165.15</v>
      </c>
      <c r="N153" s="319">
        <v>20535000</v>
      </c>
      <c r="O153" s="320">
        <v>8.1017056222362605E-2</v>
      </c>
    </row>
    <row r="154" spans="1:15">
      <c r="A154" s="277">
        <v>144</v>
      </c>
      <c r="B154" s="296"/>
      <c r="C154" s="296"/>
      <c r="D154" s="292"/>
      <c r="E154" s="292"/>
      <c r="F154" s="291"/>
      <c r="G154" s="291"/>
      <c r="H154" s="291"/>
      <c r="I154" s="291"/>
      <c r="J154" s="291"/>
      <c r="K154" s="291"/>
      <c r="L154" s="291"/>
      <c r="M154" s="291"/>
    </row>
    <row r="155" spans="1:15">
      <c r="A155" s="277">
        <v>145</v>
      </c>
      <c r="B155" s="296"/>
    </row>
    <row r="156" spans="1:15">
      <c r="A156" s="277">
        <v>146</v>
      </c>
      <c r="B156" s="296"/>
      <c r="C156" s="292"/>
      <c r="D156" s="292"/>
      <c r="E156" s="292"/>
      <c r="F156" s="291"/>
      <c r="G156" s="291"/>
      <c r="H156" s="291"/>
      <c r="I156" s="291"/>
      <c r="J156" s="291"/>
      <c r="K156" s="291"/>
      <c r="L156" s="291"/>
      <c r="M156" s="291"/>
    </row>
    <row r="157" spans="1:15">
      <c r="A157" s="277">
        <v>147</v>
      </c>
      <c r="B157" s="296"/>
      <c r="C157" s="292"/>
      <c r="D157" s="292"/>
      <c r="E157" s="292"/>
      <c r="F157" s="291"/>
      <c r="G157" s="291"/>
      <c r="H157" s="291"/>
      <c r="I157" s="291"/>
      <c r="J157" s="291"/>
      <c r="K157" s="291"/>
      <c r="L157" s="291"/>
      <c r="M157" s="291"/>
    </row>
    <row r="158" spans="1:15">
      <c r="A158" s="277"/>
      <c r="B158" s="296"/>
      <c r="C158" s="292"/>
      <c r="D158" s="292"/>
      <c r="E158" s="292"/>
      <c r="F158" s="291"/>
      <c r="G158" s="291"/>
      <c r="H158" s="291"/>
      <c r="I158" s="291"/>
      <c r="J158" s="291"/>
      <c r="K158" s="291"/>
      <c r="L158" s="291"/>
      <c r="M158" s="291"/>
    </row>
    <row r="159" spans="1:15">
      <c r="A159" s="277"/>
      <c r="C159" s="292"/>
      <c r="D159" s="292"/>
      <c r="E159" s="292"/>
      <c r="F159" s="291"/>
      <c r="G159" s="291"/>
      <c r="H159" s="291"/>
      <c r="I159" s="291"/>
      <c r="J159" s="291"/>
      <c r="K159" s="291"/>
      <c r="L159" s="291"/>
      <c r="M159" s="291"/>
    </row>
    <row r="160" spans="1:15">
      <c r="A160" s="277"/>
      <c r="B160" s="300"/>
      <c r="C160" s="292"/>
      <c r="D160" s="292"/>
      <c r="E160" s="292"/>
      <c r="F160" s="291"/>
      <c r="G160" s="291"/>
      <c r="H160" s="291"/>
      <c r="I160" s="291"/>
      <c r="J160" s="291"/>
      <c r="K160" s="291"/>
      <c r="L160" s="291"/>
      <c r="M160" s="291"/>
    </row>
    <row r="161" spans="1:13">
      <c r="A161" s="277"/>
      <c r="B161" s="321"/>
      <c r="C161" s="292"/>
      <c r="D161" s="292"/>
      <c r="E161" s="292"/>
      <c r="F161" s="291"/>
      <c r="G161" s="291"/>
      <c r="H161" s="291"/>
      <c r="I161" s="291"/>
      <c r="J161" s="291"/>
      <c r="K161" s="291"/>
      <c r="L161" s="291"/>
      <c r="M161" s="291"/>
    </row>
    <row r="162" spans="1:13">
      <c r="A162" s="277"/>
      <c r="B162" s="321"/>
      <c r="D162" s="321"/>
      <c r="E162" s="321"/>
      <c r="F162" s="323"/>
      <c r="G162" s="323"/>
      <c r="H162" s="291"/>
      <c r="I162" s="323"/>
      <c r="J162" s="323"/>
      <c r="K162" s="323"/>
      <c r="L162" s="323"/>
      <c r="M162" s="323"/>
    </row>
    <row r="163" spans="1:13">
      <c r="A163" s="277"/>
      <c r="B163" s="321"/>
      <c r="D163" s="321"/>
      <c r="E163" s="321"/>
      <c r="F163" s="323"/>
      <c r="G163" s="323"/>
      <c r="H163" s="323"/>
      <c r="I163" s="323"/>
      <c r="J163" s="323"/>
      <c r="K163" s="323"/>
      <c r="L163" s="323"/>
      <c r="M163" s="323"/>
    </row>
    <row r="164" spans="1:13">
      <c r="A164" s="277"/>
      <c r="B164" s="322"/>
      <c r="D164" s="322"/>
      <c r="E164" s="322"/>
      <c r="F164" s="323"/>
      <c r="G164" s="323"/>
      <c r="H164" s="323"/>
      <c r="I164" s="323"/>
      <c r="J164" s="323"/>
      <c r="K164" s="323"/>
      <c r="L164" s="323"/>
      <c r="M164" s="323"/>
    </row>
    <row r="165" spans="1:13">
      <c r="A165" s="277"/>
      <c r="B165" s="322"/>
      <c r="D165" s="322"/>
      <c r="E165" s="322"/>
      <c r="F165" s="323"/>
      <c r="G165" s="323"/>
      <c r="H165" s="323"/>
      <c r="I165" s="323"/>
      <c r="J165" s="323"/>
      <c r="K165" s="323"/>
      <c r="L165" s="323"/>
      <c r="M165" s="323"/>
    </row>
    <row r="166" spans="1:13">
      <c r="A166" s="277"/>
      <c r="B166" s="322"/>
      <c r="D166" s="322"/>
      <c r="E166" s="322"/>
      <c r="F166" s="323"/>
      <c r="G166" s="323"/>
      <c r="H166" s="323"/>
      <c r="I166" s="323"/>
      <c r="J166" s="323"/>
      <c r="K166" s="323"/>
      <c r="L166" s="323"/>
      <c r="M166" s="323"/>
    </row>
    <row r="167" spans="1:13">
      <c r="A167" s="290"/>
      <c r="B167" s="322"/>
      <c r="D167" s="322"/>
      <c r="E167" s="322"/>
      <c r="F167" s="323"/>
      <c r="G167" s="323"/>
      <c r="H167" s="323"/>
      <c r="I167" s="323"/>
      <c r="J167" s="323"/>
      <c r="K167" s="323"/>
      <c r="L167" s="323"/>
      <c r="M167" s="323"/>
    </row>
    <row r="168" spans="1:13">
      <c r="A168" s="290"/>
      <c r="B168" s="322"/>
      <c r="D168" s="322"/>
      <c r="E168" s="322"/>
      <c r="F168" s="323"/>
      <c r="G168" s="323"/>
      <c r="H168" s="323"/>
      <c r="I168" s="323"/>
      <c r="J168" s="323"/>
      <c r="K168" s="323"/>
      <c r="L168" s="323"/>
      <c r="M168" s="323"/>
    </row>
    <row r="169" spans="1:13">
      <c r="B169" s="322"/>
      <c r="D169" s="322"/>
      <c r="E169" s="322"/>
      <c r="F169" s="323"/>
      <c r="G169" s="323"/>
      <c r="H169" s="323"/>
      <c r="I169" s="323"/>
      <c r="J169" s="323"/>
      <c r="K169" s="323"/>
      <c r="L169" s="323"/>
      <c r="M169" s="323"/>
    </row>
    <row r="170" spans="1:13">
      <c r="H170" s="323"/>
    </row>
    <row r="175" spans="1:13">
      <c r="A175" s="296" t="s">
        <v>203</v>
      </c>
    </row>
    <row r="176" spans="1:13">
      <c r="A176" s="296" t="s">
        <v>204</v>
      </c>
    </row>
    <row r="177" spans="1:1">
      <c r="A177" s="296" t="s">
        <v>205</v>
      </c>
    </row>
    <row r="178" spans="1:1">
      <c r="A178" s="296" t="s">
        <v>206</v>
      </c>
    </row>
    <row r="179" spans="1:1">
      <c r="A179" s="296" t="s">
        <v>207</v>
      </c>
    </row>
    <row r="181" spans="1:1">
      <c r="A181" s="300" t="s">
        <v>208</v>
      </c>
    </row>
    <row r="182" spans="1:1">
      <c r="A182" s="321" t="s">
        <v>209</v>
      </c>
    </row>
    <row r="183" spans="1:1">
      <c r="A183" s="321" t="s">
        <v>210</v>
      </c>
    </row>
    <row r="184" spans="1:1">
      <c r="A184" s="321" t="s">
        <v>211</v>
      </c>
    </row>
    <row r="185" spans="1:1">
      <c r="A185" s="322" t="s">
        <v>212</v>
      </c>
    </row>
    <row r="186" spans="1:1">
      <c r="A186" s="322" t="s">
        <v>213</v>
      </c>
    </row>
    <row r="187" spans="1:1">
      <c r="A187" s="322" t="s">
        <v>214</v>
      </c>
    </row>
    <row r="188" spans="1:1">
      <c r="A188" s="322" t="s">
        <v>215</v>
      </c>
    </row>
    <row r="189" spans="1:1">
      <c r="A189" s="322" t="s">
        <v>216</v>
      </c>
    </row>
    <row r="190" spans="1:1">
      <c r="A190" s="322" t="s">
        <v>217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0"/>
  <sheetViews>
    <sheetView zoomScale="85" zoomScaleNormal="85" workbookViewId="0">
      <pane ySplit="9" topLeftCell="A10" activePane="bottomLeft" state="frozen"/>
      <selection pane="bottomLeft" activeCell="F34" sqref="F34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299" customWidth="1"/>
    <col min="13" max="13" width="12.7109375" style="11" customWidth="1"/>
    <col min="14" max="16384" width="9.140625" style="11"/>
  </cols>
  <sheetData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305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305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305"/>
      <c r="M4" s="269"/>
      <c r="N4" s="269"/>
      <c r="O4" s="269"/>
    </row>
    <row r="5" spans="1:15" ht="25.5" customHeight="1">
      <c r="M5" s="260" t="s">
        <v>14</v>
      </c>
    </row>
    <row r="6" spans="1:15">
      <c r="A6" s="300" t="s">
        <v>15</v>
      </c>
      <c r="K6" s="280">
        <f>Main!B10</f>
        <v>44027</v>
      </c>
    </row>
    <row r="7" spans="1:15">
      <c r="A7"/>
    </row>
    <row r="8" spans="1:15" ht="28.5" customHeight="1">
      <c r="A8" s="558" t="s">
        <v>16</v>
      </c>
      <c r="B8" s="559" t="s">
        <v>18</v>
      </c>
      <c r="C8" s="557" t="s">
        <v>19</v>
      </c>
      <c r="D8" s="557" t="s">
        <v>20</v>
      </c>
      <c r="E8" s="557" t="s">
        <v>21</v>
      </c>
      <c r="F8" s="557"/>
      <c r="G8" s="557"/>
      <c r="H8" s="557" t="s">
        <v>22</v>
      </c>
      <c r="I8" s="557"/>
      <c r="J8" s="557"/>
      <c r="K8" s="274"/>
      <c r="L8" s="282"/>
      <c r="M8" s="282"/>
    </row>
    <row r="9" spans="1:15" ht="36" customHeight="1">
      <c r="A9" s="553"/>
      <c r="B9" s="555"/>
      <c r="C9" s="560" t="s">
        <v>23</v>
      </c>
      <c r="D9" s="560"/>
      <c r="E9" s="276" t="s">
        <v>24</v>
      </c>
      <c r="F9" s="276" t="s">
        <v>25</v>
      </c>
      <c r="G9" s="276" t="s">
        <v>26</v>
      </c>
      <c r="H9" s="276" t="s">
        <v>27</v>
      </c>
      <c r="I9" s="276" t="s">
        <v>28</v>
      </c>
      <c r="J9" s="276" t="s">
        <v>29</v>
      </c>
      <c r="K9" s="276" t="s">
        <v>30</v>
      </c>
      <c r="L9" s="306" t="s">
        <v>31</v>
      </c>
      <c r="M9" s="284" t="s">
        <v>218</v>
      </c>
    </row>
    <row r="10" spans="1:15">
      <c r="A10" s="301">
        <v>1</v>
      </c>
      <c r="B10" s="277" t="s">
        <v>219</v>
      </c>
      <c r="C10" s="302">
        <v>10607.35</v>
      </c>
      <c r="D10" s="303">
        <v>10641.966666666667</v>
      </c>
      <c r="E10" s="303">
        <v>10528.283333333335</v>
      </c>
      <c r="F10" s="303">
        <v>10449.216666666667</v>
      </c>
      <c r="G10" s="303">
        <v>10335.533333333335</v>
      </c>
      <c r="H10" s="303">
        <v>10721.033333333335</v>
      </c>
      <c r="I10" s="303">
        <v>10834.716666666669</v>
      </c>
      <c r="J10" s="303">
        <v>10913.783333333335</v>
      </c>
      <c r="K10" s="302">
        <v>10755.65</v>
      </c>
      <c r="L10" s="302">
        <v>10562.9</v>
      </c>
      <c r="M10" s="307"/>
    </row>
    <row r="11" spans="1:15">
      <c r="A11" s="301">
        <v>2</v>
      </c>
      <c r="B11" s="277" t="s">
        <v>220</v>
      </c>
      <c r="C11" s="304">
        <v>21392.2</v>
      </c>
      <c r="D11" s="279">
        <v>21508.116666666669</v>
      </c>
      <c r="E11" s="279">
        <v>21106.533333333336</v>
      </c>
      <c r="F11" s="279">
        <v>20820.866666666669</v>
      </c>
      <c r="G11" s="279">
        <v>20419.283333333336</v>
      </c>
      <c r="H11" s="279">
        <v>21793.783333333336</v>
      </c>
      <c r="I11" s="279">
        <v>22195.366666666665</v>
      </c>
      <c r="J11" s="279">
        <v>22481.033333333336</v>
      </c>
      <c r="K11" s="304">
        <v>21909.7</v>
      </c>
      <c r="L11" s="304">
        <v>21222.45</v>
      </c>
      <c r="M11" s="307"/>
    </row>
    <row r="12" spans="1:15">
      <c r="A12" s="301">
        <v>3</v>
      </c>
      <c r="B12" s="285" t="s">
        <v>221</v>
      </c>
      <c r="C12" s="304">
        <v>1386.05</v>
      </c>
      <c r="D12" s="279">
        <v>1396.2166666666665</v>
      </c>
      <c r="E12" s="279">
        <v>1374.583333333333</v>
      </c>
      <c r="F12" s="279">
        <v>1363.1166666666666</v>
      </c>
      <c r="G12" s="279">
        <v>1341.4833333333331</v>
      </c>
      <c r="H12" s="279">
        <v>1407.6833333333329</v>
      </c>
      <c r="I12" s="279">
        <v>1429.3166666666666</v>
      </c>
      <c r="J12" s="279">
        <v>1440.7833333333328</v>
      </c>
      <c r="K12" s="304">
        <v>1417.85</v>
      </c>
      <c r="L12" s="304">
        <v>1384.75</v>
      </c>
      <c r="M12" s="307"/>
    </row>
    <row r="13" spans="1:15">
      <c r="A13" s="301">
        <v>4</v>
      </c>
      <c r="B13" s="277" t="s">
        <v>222</v>
      </c>
      <c r="C13" s="304">
        <v>3071.5</v>
      </c>
      <c r="D13" s="279">
        <v>3081.3666666666668</v>
      </c>
      <c r="E13" s="279">
        <v>3051.1333333333337</v>
      </c>
      <c r="F13" s="279">
        <v>3030.7666666666669</v>
      </c>
      <c r="G13" s="279">
        <v>3000.5333333333338</v>
      </c>
      <c r="H13" s="279">
        <v>3101.7333333333336</v>
      </c>
      <c r="I13" s="279">
        <v>3131.9666666666672</v>
      </c>
      <c r="J13" s="279">
        <v>3152.3333333333335</v>
      </c>
      <c r="K13" s="304">
        <v>3111.6</v>
      </c>
      <c r="L13" s="304">
        <v>3061</v>
      </c>
      <c r="M13" s="307"/>
    </row>
    <row r="14" spans="1:15">
      <c r="A14" s="301">
        <v>5</v>
      </c>
      <c r="B14" s="277" t="s">
        <v>223</v>
      </c>
      <c r="C14" s="304">
        <v>15640.55</v>
      </c>
      <c r="D14" s="279">
        <v>15731.349999999999</v>
      </c>
      <c r="E14" s="279">
        <v>15521.049999999997</v>
      </c>
      <c r="F14" s="279">
        <v>15401.55</v>
      </c>
      <c r="G14" s="279">
        <v>15191.249999999998</v>
      </c>
      <c r="H14" s="279">
        <v>15850.849999999997</v>
      </c>
      <c r="I14" s="279">
        <v>16061.15</v>
      </c>
      <c r="J14" s="279">
        <v>16180.649999999996</v>
      </c>
      <c r="K14" s="304">
        <v>15941.65</v>
      </c>
      <c r="L14" s="304">
        <v>15611.85</v>
      </c>
      <c r="M14" s="307"/>
    </row>
    <row r="15" spans="1:15">
      <c r="A15" s="301">
        <v>6</v>
      </c>
      <c r="B15" s="277" t="s">
        <v>224</v>
      </c>
      <c r="C15" s="304">
        <v>2424.5</v>
      </c>
      <c r="D15" s="279">
        <v>2440.8000000000002</v>
      </c>
      <c r="E15" s="279">
        <v>2405.0000000000005</v>
      </c>
      <c r="F15" s="279">
        <v>2385.5000000000005</v>
      </c>
      <c r="G15" s="279">
        <v>2349.7000000000007</v>
      </c>
      <c r="H15" s="279">
        <v>2460.3000000000002</v>
      </c>
      <c r="I15" s="279">
        <v>2496.0999999999995</v>
      </c>
      <c r="J15" s="279">
        <v>2515.6</v>
      </c>
      <c r="K15" s="304">
        <v>2476.6</v>
      </c>
      <c r="L15" s="304">
        <v>2421.3000000000002</v>
      </c>
      <c r="M15" s="307"/>
    </row>
    <row r="16" spans="1:15">
      <c r="A16" s="301">
        <v>7</v>
      </c>
      <c r="B16" s="277" t="s">
        <v>225</v>
      </c>
      <c r="C16" s="304">
        <v>4180.1499999999996</v>
      </c>
      <c r="D16" s="279">
        <v>4191.5333333333338</v>
      </c>
      <c r="E16" s="279">
        <v>4147.2166666666672</v>
      </c>
      <c r="F16" s="279">
        <v>4114.2833333333338</v>
      </c>
      <c r="G16" s="279">
        <v>4069.9666666666672</v>
      </c>
      <c r="H16" s="279">
        <v>4224.4666666666672</v>
      </c>
      <c r="I16" s="279">
        <v>4268.7833333333347</v>
      </c>
      <c r="J16" s="279">
        <v>4301.7166666666672</v>
      </c>
      <c r="K16" s="304">
        <v>4235.8500000000004</v>
      </c>
      <c r="L16" s="304">
        <v>4158.6000000000004</v>
      </c>
      <c r="M16" s="307"/>
    </row>
    <row r="17" spans="1:13">
      <c r="A17" s="301">
        <v>8</v>
      </c>
      <c r="B17" s="277" t="s">
        <v>38</v>
      </c>
      <c r="C17" s="277">
        <v>1294.0999999999999</v>
      </c>
      <c r="D17" s="279">
        <v>1313.6666666666667</v>
      </c>
      <c r="E17" s="279">
        <v>1267.4333333333334</v>
      </c>
      <c r="F17" s="279">
        <v>1240.7666666666667</v>
      </c>
      <c r="G17" s="279">
        <v>1194.5333333333333</v>
      </c>
      <c r="H17" s="279">
        <v>1340.3333333333335</v>
      </c>
      <c r="I17" s="279">
        <v>1386.5666666666666</v>
      </c>
      <c r="J17" s="279">
        <v>1413.2333333333336</v>
      </c>
      <c r="K17" s="277">
        <v>1359.9</v>
      </c>
      <c r="L17" s="277">
        <v>1287</v>
      </c>
      <c r="M17" s="277">
        <v>25.243659999999998</v>
      </c>
    </row>
    <row r="18" spans="1:13">
      <c r="A18" s="301">
        <v>9</v>
      </c>
      <c r="B18" s="277" t="s">
        <v>226</v>
      </c>
      <c r="C18" s="277">
        <v>635.85</v>
      </c>
      <c r="D18" s="279">
        <v>631.61666666666667</v>
      </c>
      <c r="E18" s="279">
        <v>621.23333333333335</v>
      </c>
      <c r="F18" s="279">
        <v>606.61666666666667</v>
      </c>
      <c r="G18" s="279">
        <v>596.23333333333335</v>
      </c>
      <c r="H18" s="279">
        <v>646.23333333333335</v>
      </c>
      <c r="I18" s="279">
        <v>656.61666666666679</v>
      </c>
      <c r="J18" s="279">
        <v>671.23333333333335</v>
      </c>
      <c r="K18" s="277">
        <v>642</v>
      </c>
      <c r="L18" s="277">
        <v>617</v>
      </c>
      <c r="M18" s="277">
        <v>4.60161</v>
      </c>
    </row>
    <row r="19" spans="1:13">
      <c r="A19" s="301">
        <v>10</v>
      </c>
      <c r="B19" s="277" t="s">
        <v>41</v>
      </c>
      <c r="C19" s="277">
        <v>320.39999999999998</v>
      </c>
      <c r="D19" s="279">
        <v>324.5333333333333</v>
      </c>
      <c r="E19" s="279">
        <v>315.56666666666661</v>
      </c>
      <c r="F19" s="279">
        <v>310.73333333333329</v>
      </c>
      <c r="G19" s="279">
        <v>301.76666666666659</v>
      </c>
      <c r="H19" s="279">
        <v>329.36666666666662</v>
      </c>
      <c r="I19" s="279">
        <v>338.33333333333331</v>
      </c>
      <c r="J19" s="279">
        <v>343.16666666666663</v>
      </c>
      <c r="K19" s="277">
        <v>333.5</v>
      </c>
      <c r="L19" s="277">
        <v>319.7</v>
      </c>
      <c r="M19" s="277">
        <v>31.469619999999999</v>
      </c>
    </row>
    <row r="20" spans="1:13">
      <c r="A20" s="301">
        <v>11</v>
      </c>
      <c r="B20" s="277" t="s">
        <v>43</v>
      </c>
      <c r="C20" s="277">
        <v>35.700000000000003</v>
      </c>
      <c r="D20" s="279">
        <v>35.4</v>
      </c>
      <c r="E20" s="279">
        <v>34.65</v>
      </c>
      <c r="F20" s="279">
        <v>33.6</v>
      </c>
      <c r="G20" s="279">
        <v>32.85</v>
      </c>
      <c r="H20" s="279">
        <v>36.449999999999996</v>
      </c>
      <c r="I20" s="279">
        <v>37.199999999999996</v>
      </c>
      <c r="J20" s="279">
        <v>38.249999999999993</v>
      </c>
      <c r="K20" s="277">
        <v>36.15</v>
      </c>
      <c r="L20" s="277">
        <v>34.35</v>
      </c>
      <c r="M20" s="277">
        <v>61.521769999999997</v>
      </c>
    </row>
    <row r="21" spans="1:13">
      <c r="A21" s="301">
        <v>12</v>
      </c>
      <c r="B21" s="277" t="s">
        <v>227</v>
      </c>
      <c r="C21" s="277">
        <v>57.95</v>
      </c>
      <c r="D21" s="279">
        <v>58.516666666666673</v>
      </c>
      <c r="E21" s="279">
        <v>57.033333333333346</v>
      </c>
      <c r="F21" s="279">
        <v>56.116666666666674</v>
      </c>
      <c r="G21" s="279">
        <v>54.633333333333347</v>
      </c>
      <c r="H21" s="279">
        <v>59.433333333333344</v>
      </c>
      <c r="I21" s="279">
        <v>60.916666666666679</v>
      </c>
      <c r="J21" s="279">
        <v>61.833333333333343</v>
      </c>
      <c r="K21" s="277">
        <v>60</v>
      </c>
      <c r="L21" s="277">
        <v>57.6</v>
      </c>
      <c r="M21" s="277">
        <v>21.48761</v>
      </c>
    </row>
    <row r="22" spans="1:13">
      <c r="A22" s="301">
        <v>13</v>
      </c>
      <c r="B22" s="277" t="s">
        <v>228</v>
      </c>
      <c r="C22" s="277">
        <v>118.45</v>
      </c>
      <c r="D22" s="279">
        <v>118.73333333333333</v>
      </c>
      <c r="E22" s="279">
        <v>116.96666666666667</v>
      </c>
      <c r="F22" s="279">
        <v>115.48333333333333</v>
      </c>
      <c r="G22" s="279">
        <v>113.71666666666667</v>
      </c>
      <c r="H22" s="279">
        <v>120.21666666666667</v>
      </c>
      <c r="I22" s="279">
        <v>121.98333333333335</v>
      </c>
      <c r="J22" s="279">
        <v>123.46666666666667</v>
      </c>
      <c r="K22" s="277">
        <v>120.5</v>
      </c>
      <c r="L22" s="277">
        <v>117.25</v>
      </c>
      <c r="M22" s="277">
        <v>9.37758</v>
      </c>
    </row>
    <row r="23" spans="1:13">
      <c r="A23" s="301">
        <v>14</v>
      </c>
      <c r="B23" s="277" t="s">
        <v>229</v>
      </c>
      <c r="C23" s="277">
        <v>1353.75</v>
      </c>
      <c r="D23" s="279">
        <v>1360.25</v>
      </c>
      <c r="E23" s="279">
        <v>1324.5</v>
      </c>
      <c r="F23" s="279">
        <v>1295.25</v>
      </c>
      <c r="G23" s="279">
        <v>1259.5</v>
      </c>
      <c r="H23" s="279">
        <v>1389.5</v>
      </c>
      <c r="I23" s="279">
        <v>1425.25</v>
      </c>
      <c r="J23" s="279">
        <v>1454.5</v>
      </c>
      <c r="K23" s="277">
        <v>1396</v>
      </c>
      <c r="L23" s="277">
        <v>1331</v>
      </c>
      <c r="M23" s="277">
        <v>2.5990199999999999</v>
      </c>
    </row>
    <row r="24" spans="1:13">
      <c r="A24" s="301">
        <v>15</v>
      </c>
      <c r="B24" s="277" t="s">
        <v>230</v>
      </c>
      <c r="C24" s="277">
        <v>2474.9</v>
      </c>
      <c r="D24" s="279">
        <v>2452.3833333333332</v>
      </c>
      <c r="E24" s="279">
        <v>2404.7666666666664</v>
      </c>
      <c r="F24" s="279">
        <v>2334.6333333333332</v>
      </c>
      <c r="G24" s="279">
        <v>2287.0166666666664</v>
      </c>
      <c r="H24" s="279">
        <v>2522.5166666666664</v>
      </c>
      <c r="I24" s="279">
        <v>2570.1333333333332</v>
      </c>
      <c r="J24" s="279">
        <v>2640.2666666666664</v>
      </c>
      <c r="K24" s="277">
        <v>2500</v>
      </c>
      <c r="L24" s="277">
        <v>2382.25</v>
      </c>
      <c r="M24" s="277">
        <v>2.2043200000000001</v>
      </c>
    </row>
    <row r="25" spans="1:13">
      <c r="A25" s="301">
        <v>16</v>
      </c>
      <c r="B25" s="277" t="s">
        <v>45</v>
      </c>
      <c r="C25" s="277">
        <v>695.9</v>
      </c>
      <c r="D25" s="279">
        <v>695.80000000000007</v>
      </c>
      <c r="E25" s="279">
        <v>686.60000000000014</v>
      </c>
      <c r="F25" s="279">
        <v>677.30000000000007</v>
      </c>
      <c r="G25" s="279">
        <v>668.10000000000014</v>
      </c>
      <c r="H25" s="279">
        <v>705.10000000000014</v>
      </c>
      <c r="I25" s="279">
        <v>714.30000000000018</v>
      </c>
      <c r="J25" s="279">
        <v>723.60000000000014</v>
      </c>
      <c r="K25" s="277">
        <v>705</v>
      </c>
      <c r="L25" s="277">
        <v>686.5</v>
      </c>
      <c r="M25" s="277">
        <v>10.58592</v>
      </c>
    </row>
    <row r="26" spans="1:13">
      <c r="A26" s="301">
        <v>17</v>
      </c>
      <c r="B26" s="277" t="s">
        <v>46</v>
      </c>
      <c r="C26" s="277">
        <v>190.5</v>
      </c>
      <c r="D26" s="279">
        <v>193.23333333333335</v>
      </c>
      <c r="E26" s="279">
        <v>187.26666666666671</v>
      </c>
      <c r="F26" s="279">
        <v>184.03333333333336</v>
      </c>
      <c r="G26" s="279">
        <v>178.06666666666672</v>
      </c>
      <c r="H26" s="279">
        <v>196.4666666666667</v>
      </c>
      <c r="I26" s="279">
        <v>202.43333333333334</v>
      </c>
      <c r="J26" s="279">
        <v>205.66666666666669</v>
      </c>
      <c r="K26" s="277">
        <v>199.2</v>
      </c>
      <c r="L26" s="277">
        <v>190</v>
      </c>
      <c r="M26" s="277">
        <v>43.919739999999997</v>
      </c>
    </row>
    <row r="27" spans="1:13">
      <c r="A27" s="301">
        <v>18</v>
      </c>
      <c r="B27" s="277" t="s">
        <v>47</v>
      </c>
      <c r="C27" s="277">
        <v>1441.75</v>
      </c>
      <c r="D27" s="279">
        <v>1438.45</v>
      </c>
      <c r="E27" s="279">
        <v>1421.9</v>
      </c>
      <c r="F27" s="279">
        <v>1402.05</v>
      </c>
      <c r="G27" s="279">
        <v>1385.5</v>
      </c>
      <c r="H27" s="279">
        <v>1458.3000000000002</v>
      </c>
      <c r="I27" s="279">
        <v>1474.85</v>
      </c>
      <c r="J27" s="279">
        <v>1494.7000000000003</v>
      </c>
      <c r="K27" s="277">
        <v>1455</v>
      </c>
      <c r="L27" s="277">
        <v>1418.6</v>
      </c>
      <c r="M27" s="277">
        <v>8.4673099999999994</v>
      </c>
    </row>
    <row r="28" spans="1:13">
      <c r="A28" s="301">
        <v>19</v>
      </c>
      <c r="B28" s="277" t="s">
        <v>48</v>
      </c>
      <c r="C28" s="277">
        <v>110.45</v>
      </c>
      <c r="D28" s="279">
        <v>111.46666666666665</v>
      </c>
      <c r="E28" s="279">
        <v>108.98333333333331</v>
      </c>
      <c r="F28" s="279">
        <v>107.51666666666665</v>
      </c>
      <c r="G28" s="279">
        <v>105.0333333333333</v>
      </c>
      <c r="H28" s="279">
        <v>112.93333333333331</v>
      </c>
      <c r="I28" s="279">
        <v>115.41666666666666</v>
      </c>
      <c r="J28" s="279">
        <v>116.88333333333331</v>
      </c>
      <c r="K28" s="277">
        <v>113.95</v>
      </c>
      <c r="L28" s="277">
        <v>110</v>
      </c>
      <c r="M28" s="277">
        <v>42.529130000000002</v>
      </c>
    </row>
    <row r="29" spans="1:13">
      <c r="A29" s="301">
        <v>20</v>
      </c>
      <c r="B29" s="277" t="s">
        <v>49</v>
      </c>
      <c r="C29" s="277">
        <v>50.4</v>
      </c>
      <c r="D29" s="279">
        <v>50</v>
      </c>
      <c r="E29" s="279">
        <v>49.1</v>
      </c>
      <c r="F29" s="279">
        <v>47.800000000000004</v>
      </c>
      <c r="G29" s="279">
        <v>46.900000000000006</v>
      </c>
      <c r="H29" s="279">
        <v>51.3</v>
      </c>
      <c r="I29" s="279">
        <v>52.2</v>
      </c>
      <c r="J29" s="279">
        <v>53.499999999999993</v>
      </c>
      <c r="K29" s="277">
        <v>50.9</v>
      </c>
      <c r="L29" s="277">
        <v>48.7</v>
      </c>
      <c r="M29" s="277">
        <v>315.59557000000001</v>
      </c>
    </row>
    <row r="30" spans="1:13">
      <c r="A30" s="301">
        <v>21</v>
      </c>
      <c r="B30" s="277" t="s">
        <v>51</v>
      </c>
      <c r="C30" s="277">
        <v>1688.4</v>
      </c>
      <c r="D30" s="279">
        <v>1696.1666666666667</v>
      </c>
      <c r="E30" s="279">
        <v>1674.3333333333335</v>
      </c>
      <c r="F30" s="279">
        <v>1660.2666666666667</v>
      </c>
      <c r="G30" s="279">
        <v>1638.4333333333334</v>
      </c>
      <c r="H30" s="279">
        <v>1710.2333333333336</v>
      </c>
      <c r="I30" s="279">
        <v>1732.0666666666671</v>
      </c>
      <c r="J30" s="279">
        <v>1746.1333333333337</v>
      </c>
      <c r="K30" s="277">
        <v>1718</v>
      </c>
      <c r="L30" s="277">
        <v>1682.1</v>
      </c>
      <c r="M30" s="277">
        <v>13.471399999999999</v>
      </c>
    </row>
    <row r="31" spans="1:13">
      <c r="A31" s="301">
        <v>22</v>
      </c>
      <c r="B31" s="277" t="s">
        <v>53</v>
      </c>
      <c r="C31" s="277">
        <v>809.35</v>
      </c>
      <c r="D31" s="279">
        <v>812.15</v>
      </c>
      <c r="E31" s="279">
        <v>800.69999999999993</v>
      </c>
      <c r="F31" s="279">
        <v>792.05</v>
      </c>
      <c r="G31" s="279">
        <v>780.59999999999991</v>
      </c>
      <c r="H31" s="279">
        <v>820.8</v>
      </c>
      <c r="I31" s="279">
        <v>832.25</v>
      </c>
      <c r="J31" s="279">
        <v>840.9</v>
      </c>
      <c r="K31" s="277">
        <v>823.6</v>
      </c>
      <c r="L31" s="277">
        <v>803.5</v>
      </c>
      <c r="M31" s="277">
        <v>33.954250000000002</v>
      </c>
    </row>
    <row r="32" spans="1:13">
      <c r="A32" s="301">
        <v>23</v>
      </c>
      <c r="B32" s="277" t="s">
        <v>231</v>
      </c>
      <c r="C32" s="277">
        <v>2154.85</v>
      </c>
      <c r="D32" s="279">
        <v>2174.2833333333333</v>
      </c>
      <c r="E32" s="279">
        <v>2128.5666666666666</v>
      </c>
      <c r="F32" s="279">
        <v>2102.2833333333333</v>
      </c>
      <c r="G32" s="279">
        <v>2056.5666666666666</v>
      </c>
      <c r="H32" s="279">
        <v>2200.5666666666666</v>
      </c>
      <c r="I32" s="279">
        <v>2246.2833333333328</v>
      </c>
      <c r="J32" s="279">
        <v>2272.5666666666666</v>
      </c>
      <c r="K32" s="277">
        <v>2220</v>
      </c>
      <c r="L32" s="277">
        <v>2148</v>
      </c>
      <c r="M32" s="277">
        <v>8.4138599999999997</v>
      </c>
    </row>
    <row r="33" spans="1:13">
      <c r="A33" s="301">
        <v>24</v>
      </c>
      <c r="B33" s="277" t="s">
        <v>55</v>
      </c>
      <c r="C33" s="277">
        <v>417.7</v>
      </c>
      <c r="D33" s="279">
        <v>422.9666666666667</v>
      </c>
      <c r="E33" s="279">
        <v>410.13333333333338</v>
      </c>
      <c r="F33" s="279">
        <v>402.56666666666666</v>
      </c>
      <c r="G33" s="279">
        <v>389.73333333333335</v>
      </c>
      <c r="H33" s="279">
        <v>430.53333333333342</v>
      </c>
      <c r="I33" s="279">
        <v>443.36666666666667</v>
      </c>
      <c r="J33" s="279">
        <v>450.93333333333345</v>
      </c>
      <c r="K33" s="277">
        <v>435.8</v>
      </c>
      <c r="L33" s="277">
        <v>415.4</v>
      </c>
      <c r="M33" s="277">
        <v>256.86685999999997</v>
      </c>
    </row>
    <row r="34" spans="1:13">
      <c r="A34" s="301">
        <v>25</v>
      </c>
      <c r="B34" s="277" t="s">
        <v>56</v>
      </c>
      <c r="C34" s="277">
        <v>2899.5</v>
      </c>
      <c r="D34" s="279">
        <v>2885.4666666666667</v>
      </c>
      <c r="E34" s="279">
        <v>2861.0333333333333</v>
      </c>
      <c r="F34" s="279">
        <v>2822.5666666666666</v>
      </c>
      <c r="G34" s="279">
        <v>2798.1333333333332</v>
      </c>
      <c r="H34" s="279">
        <v>2923.9333333333334</v>
      </c>
      <c r="I34" s="279">
        <v>2948.3666666666668</v>
      </c>
      <c r="J34" s="279">
        <v>2986.8333333333335</v>
      </c>
      <c r="K34" s="277">
        <v>2909.9</v>
      </c>
      <c r="L34" s="277">
        <v>2847</v>
      </c>
      <c r="M34" s="277">
        <v>6.1298599999999999</v>
      </c>
    </row>
    <row r="35" spans="1:13">
      <c r="A35" s="301">
        <v>26</v>
      </c>
      <c r="B35" s="277" t="s">
        <v>59</v>
      </c>
      <c r="C35" s="277">
        <v>3190.95</v>
      </c>
      <c r="D35" s="279">
        <v>3177.7000000000003</v>
      </c>
      <c r="E35" s="279">
        <v>3135.6000000000004</v>
      </c>
      <c r="F35" s="279">
        <v>3080.25</v>
      </c>
      <c r="G35" s="279">
        <v>3038.15</v>
      </c>
      <c r="H35" s="279">
        <v>3233.0500000000006</v>
      </c>
      <c r="I35" s="279">
        <v>3275.15</v>
      </c>
      <c r="J35" s="279">
        <v>3330.5000000000009</v>
      </c>
      <c r="K35" s="277">
        <v>3219.8</v>
      </c>
      <c r="L35" s="277">
        <v>3122.35</v>
      </c>
      <c r="M35" s="277">
        <v>124.04465999999999</v>
      </c>
    </row>
    <row r="36" spans="1:13">
      <c r="A36" s="301">
        <v>27</v>
      </c>
      <c r="B36" s="277" t="s">
        <v>58</v>
      </c>
      <c r="C36" s="277">
        <v>6243.45</v>
      </c>
      <c r="D36" s="279">
        <v>6304.8166666666666</v>
      </c>
      <c r="E36" s="279">
        <v>6149.6333333333332</v>
      </c>
      <c r="F36" s="279">
        <v>6055.8166666666666</v>
      </c>
      <c r="G36" s="279">
        <v>5900.6333333333332</v>
      </c>
      <c r="H36" s="279">
        <v>6398.6333333333332</v>
      </c>
      <c r="I36" s="279">
        <v>6553.8166666666657</v>
      </c>
      <c r="J36" s="279">
        <v>6647.6333333333332</v>
      </c>
      <c r="K36" s="277">
        <v>6460</v>
      </c>
      <c r="L36" s="277">
        <v>6211</v>
      </c>
      <c r="M36" s="277">
        <v>11.28715</v>
      </c>
    </row>
    <row r="37" spans="1:13">
      <c r="A37" s="301">
        <v>28</v>
      </c>
      <c r="B37" s="277" t="s">
        <v>232</v>
      </c>
      <c r="C37" s="277">
        <v>2637.25</v>
      </c>
      <c r="D37" s="279">
        <v>2654.4166666666665</v>
      </c>
      <c r="E37" s="279">
        <v>2592.833333333333</v>
      </c>
      <c r="F37" s="279">
        <v>2548.4166666666665</v>
      </c>
      <c r="G37" s="279">
        <v>2486.833333333333</v>
      </c>
      <c r="H37" s="279">
        <v>2698.833333333333</v>
      </c>
      <c r="I37" s="279">
        <v>2760.4166666666661</v>
      </c>
      <c r="J37" s="279">
        <v>2804.833333333333</v>
      </c>
      <c r="K37" s="277">
        <v>2716</v>
      </c>
      <c r="L37" s="277">
        <v>2610</v>
      </c>
      <c r="M37" s="277">
        <v>0.58958999999999995</v>
      </c>
    </row>
    <row r="38" spans="1:13">
      <c r="A38" s="301">
        <v>29</v>
      </c>
      <c r="B38" s="277" t="s">
        <v>60</v>
      </c>
      <c r="C38" s="277">
        <v>1251.75</v>
      </c>
      <c r="D38" s="279">
        <v>1254.3333333333333</v>
      </c>
      <c r="E38" s="279">
        <v>1234.4166666666665</v>
      </c>
      <c r="F38" s="279">
        <v>1217.0833333333333</v>
      </c>
      <c r="G38" s="279">
        <v>1197.1666666666665</v>
      </c>
      <c r="H38" s="279">
        <v>1271.6666666666665</v>
      </c>
      <c r="I38" s="279">
        <v>1291.583333333333</v>
      </c>
      <c r="J38" s="279">
        <v>1308.9166666666665</v>
      </c>
      <c r="K38" s="277">
        <v>1274.25</v>
      </c>
      <c r="L38" s="277">
        <v>1237</v>
      </c>
      <c r="M38" s="277">
        <v>6.3886799999999999</v>
      </c>
    </row>
    <row r="39" spans="1:13">
      <c r="A39" s="301">
        <v>30</v>
      </c>
      <c r="B39" s="277" t="s">
        <v>233</v>
      </c>
      <c r="C39" s="277">
        <v>352.4</v>
      </c>
      <c r="D39" s="279">
        <v>354.2</v>
      </c>
      <c r="E39" s="279">
        <v>341.9</v>
      </c>
      <c r="F39" s="279">
        <v>331.4</v>
      </c>
      <c r="G39" s="279">
        <v>319.09999999999997</v>
      </c>
      <c r="H39" s="279">
        <v>364.7</v>
      </c>
      <c r="I39" s="279">
        <v>377.00000000000006</v>
      </c>
      <c r="J39" s="279">
        <v>387.5</v>
      </c>
      <c r="K39" s="277">
        <v>366.5</v>
      </c>
      <c r="L39" s="277">
        <v>343.7</v>
      </c>
      <c r="M39" s="277">
        <v>170.20199</v>
      </c>
    </row>
    <row r="40" spans="1:13">
      <c r="A40" s="301">
        <v>31</v>
      </c>
      <c r="B40" s="277" t="s">
        <v>61</v>
      </c>
      <c r="C40" s="277">
        <v>49</v>
      </c>
      <c r="D40" s="279">
        <v>49.133333333333333</v>
      </c>
      <c r="E40" s="279">
        <v>47.966666666666669</v>
      </c>
      <c r="F40" s="279">
        <v>46.933333333333337</v>
      </c>
      <c r="G40" s="279">
        <v>45.766666666666673</v>
      </c>
      <c r="H40" s="279">
        <v>50.166666666666664</v>
      </c>
      <c r="I40" s="279">
        <v>51.333333333333336</v>
      </c>
      <c r="J40" s="279">
        <v>52.36666666666666</v>
      </c>
      <c r="K40" s="277">
        <v>50.3</v>
      </c>
      <c r="L40" s="277">
        <v>48.1</v>
      </c>
      <c r="M40" s="277">
        <v>352.13351999999998</v>
      </c>
    </row>
    <row r="41" spans="1:13">
      <c r="A41" s="301">
        <v>32</v>
      </c>
      <c r="B41" s="277" t="s">
        <v>62</v>
      </c>
      <c r="C41" s="277">
        <v>46.75</v>
      </c>
      <c r="D41" s="279">
        <v>47.15</v>
      </c>
      <c r="E41" s="279">
        <v>46.099999999999994</v>
      </c>
      <c r="F41" s="279">
        <v>45.449999999999996</v>
      </c>
      <c r="G41" s="279">
        <v>44.399999999999991</v>
      </c>
      <c r="H41" s="279">
        <v>47.8</v>
      </c>
      <c r="I41" s="279">
        <v>48.849999999999994</v>
      </c>
      <c r="J41" s="279">
        <v>49.5</v>
      </c>
      <c r="K41" s="277">
        <v>48.2</v>
      </c>
      <c r="L41" s="277">
        <v>46.5</v>
      </c>
      <c r="M41" s="277">
        <v>14.214230000000001</v>
      </c>
    </row>
    <row r="42" spans="1:13">
      <c r="A42" s="301">
        <v>33</v>
      </c>
      <c r="B42" s="277" t="s">
        <v>63</v>
      </c>
      <c r="C42" s="277">
        <v>1282.0999999999999</v>
      </c>
      <c r="D42" s="279">
        <v>1274.0999999999999</v>
      </c>
      <c r="E42" s="279">
        <v>1260.5999999999999</v>
      </c>
      <c r="F42" s="279">
        <v>1239.0999999999999</v>
      </c>
      <c r="G42" s="279">
        <v>1225.5999999999999</v>
      </c>
      <c r="H42" s="279">
        <v>1295.5999999999999</v>
      </c>
      <c r="I42" s="279">
        <v>1309.0999999999999</v>
      </c>
      <c r="J42" s="279">
        <v>1330.6</v>
      </c>
      <c r="K42" s="277">
        <v>1287.5999999999999</v>
      </c>
      <c r="L42" s="277">
        <v>1252.5999999999999</v>
      </c>
      <c r="M42" s="277">
        <v>16.043040000000001</v>
      </c>
    </row>
    <row r="43" spans="1:13">
      <c r="A43" s="301">
        <v>34</v>
      </c>
      <c r="B43" s="277" t="s">
        <v>66</v>
      </c>
      <c r="C43" s="277">
        <v>500.45</v>
      </c>
      <c r="D43" s="279">
        <v>498.63333333333338</v>
      </c>
      <c r="E43" s="279">
        <v>494.71666666666675</v>
      </c>
      <c r="F43" s="279">
        <v>488.98333333333335</v>
      </c>
      <c r="G43" s="279">
        <v>485.06666666666672</v>
      </c>
      <c r="H43" s="279">
        <v>504.36666666666679</v>
      </c>
      <c r="I43" s="279">
        <v>508.28333333333342</v>
      </c>
      <c r="J43" s="279">
        <v>514.01666666666688</v>
      </c>
      <c r="K43" s="277">
        <v>502.55</v>
      </c>
      <c r="L43" s="277">
        <v>492.9</v>
      </c>
      <c r="M43" s="277">
        <v>8.9574099999999994</v>
      </c>
    </row>
    <row r="44" spans="1:13">
      <c r="A44" s="301">
        <v>35</v>
      </c>
      <c r="B44" s="277" t="s">
        <v>65</v>
      </c>
      <c r="C44" s="277">
        <v>97.1</v>
      </c>
      <c r="D44" s="279">
        <v>97.600000000000009</v>
      </c>
      <c r="E44" s="279">
        <v>95.050000000000011</v>
      </c>
      <c r="F44" s="279">
        <v>93</v>
      </c>
      <c r="G44" s="279">
        <v>90.45</v>
      </c>
      <c r="H44" s="279">
        <v>99.65000000000002</v>
      </c>
      <c r="I44" s="279">
        <v>102.2</v>
      </c>
      <c r="J44" s="279">
        <v>104.25000000000003</v>
      </c>
      <c r="K44" s="277">
        <v>100.15</v>
      </c>
      <c r="L44" s="277">
        <v>95.55</v>
      </c>
      <c r="M44" s="277">
        <v>191.74007</v>
      </c>
    </row>
    <row r="45" spans="1:13">
      <c r="A45" s="301">
        <v>36</v>
      </c>
      <c r="B45" s="277" t="s">
        <v>67</v>
      </c>
      <c r="C45" s="277">
        <v>366.8</v>
      </c>
      <c r="D45" s="279">
        <v>368.26666666666665</v>
      </c>
      <c r="E45" s="279">
        <v>361.5333333333333</v>
      </c>
      <c r="F45" s="279">
        <v>356.26666666666665</v>
      </c>
      <c r="G45" s="279">
        <v>349.5333333333333</v>
      </c>
      <c r="H45" s="279">
        <v>373.5333333333333</v>
      </c>
      <c r="I45" s="279">
        <v>380.26666666666665</v>
      </c>
      <c r="J45" s="279">
        <v>385.5333333333333</v>
      </c>
      <c r="K45" s="277">
        <v>375</v>
      </c>
      <c r="L45" s="277">
        <v>363</v>
      </c>
      <c r="M45" s="277">
        <v>48.317900000000002</v>
      </c>
    </row>
    <row r="46" spans="1:13">
      <c r="A46" s="301">
        <v>37</v>
      </c>
      <c r="B46" s="277" t="s">
        <v>70</v>
      </c>
      <c r="C46" s="277">
        <v>38.9</v>
      </c>
      <c r="D46" s="279">
        <v>39.783333333333331</v>
      </c>
      <c r="E46" s="279">
        <v>37.61666666666666</v>
      </c>
      <c r="F46" s="279">
        <v>36.333333333333329</v>
      </c>
      <c r="G46" s="279">
        <v>34.166666666666657</v>
      </c>
      <c r="H46" s="279">
        <v>41.066666666666663</v>
      </c>
      <c r="I46" s="279">
        <v>43.233333333333334</v>
      </c>
      <c r="J46" s="279">
        <v>44.516666666666666</v>
      </c>
      <c r="K46" s="277">
        <v>41.95</v>
      </c>
      <c r="L46" s="277">
        <v>38.5</v>
      </c>
      <c r="M46" s="277">
        <v>1267.07194</v>
      </c>
    </row>
    <row r="47" spans="1:13">
      <c r="A47" s="301">
        <v>38</v>
      </c>
      <c r="B47" s="277" t="s">
        <v>74</v>
      </c>
      <c r="C47" s="277">
        <v>373.75</v>
      </c>
      <c r="D47" s="279">
        <v>377.25</v>
      </c>
      <c r="E47" s="279">
        <v>368.6</v>
      </c>
      <c r="F47" s="279">
        <v>363.45000000000005</v>
      </c>
      <c r="G47" s="279">
        <v>354.80000000000007</v>
      </c>
      <c r="H47" s="279">
        <v>382.4</v>
      </c>
      <c r="I47" s="279">
        <v>391.04999999999995</v>
      </c>
      <c r="J47" s="279">
        <v>396.19999999999993</v>
      </c>
      <c r="K47" s="277">
        <v>385.9</v>
      </c>
      <c r="L47" s="277">
        <v>372.1</v>
      </c>
      <c r="M47" s="277">
        <v>47.413440000000001</v>
      </c>
    </row>
    <row r="48" spans="1:13">
      <c r="A48" s="301">
        <v>39</v>
      </c>
      <c r="B48" s="277" t="s">
        <v>69</v>
      </c>
      <c r="C48" s="277">
        <v>589.35</v>
      </c>
      <c r="D48" s="279">
        <v>588.23333333333335</v>
      </c>
      <c r="E48" s="279">
        <v>579.66666666666674</v>
      </c>
      <c r="F48" s="279">
        <v>569.98333333333335</v>
      </c>
      <c r="G48" s="279">
        <v>561.41666666666674</v>
      </c>
      <c r="H48" s="279">
        <v>597.91666666666674</v>
      </c>
      <c r="I48" s="279">
        <v>606.48333333333335</v>
      </c>
      <c r="J48" s="279">
        <v>616.16666666666674</v>
      </c>
      <c r="K48" s="277">
        <v>596.79999999999995</v>
      </c>
      <c r="L48" s="277">
        <v>578.54999999999995</v>
      </c>
      <c r="M48" s="277">
        <v>323.29097999999999</v>
      </c>
    </row>
    <row r="49" spans="1:13">
      <c r="A49" s="301">
        <v>40</v>
      </c>
      <c r="B49" s="277" t="s">
        <v>125</v>
      </c>
      <c r="C49" s="277">
        <v>208.8</v>
      </c>
      <c r="D49" s="279">
        <v>210.58333333333334</v>
      </c>
      <c r="E49" s="279">
        <v>205.76666666666668</v>
      </c>
      <c r="F49" s="279">
        <v>202.73333333333335</v>
      </c>
      <c r="G49" s="279">
        <v>197.91666666666669</v>
      </c>
      <c r="H49" s="279">
        <v>213.61666666666667</v>
      </c>
      <c r="I49" s="279">
        <v>218.43333333333334</v>
      </c>
      <c r="J49" s="279">
        <v>221.46666666666667</v>
      </c>
      <c r="K49" s="277">
        <v>215.4</v>
      </c>
      <c r="L49" s="277">
        <v>207.55</v>
      </c>
      <c r="M49" s="277">
        <v>136.66354000000001</v>
      </c>
    </row>
    <row r="50" spans="1:13">
      <c r="A50" s="301">
        <v>41</v>
      </c>
      <c r="B50" s="277" t="s">
        <v>71</v>
      </c>
      <c r="C50" s="277">
        <v>437.6</v>
      </c>
      <c r="D50" s="279">
        <v>431.95</v>
      </c>
      <c r="E50" s="279">
        <v>422.65</v>
      </c>
      <c r="F50" s="279">
        <v>407.7</v>
      </c>
      <c r="G50" s="279">
        <v>398.4</v>
      </c>
      <c r="H50" s="279">
        <v>446.9</v>
      </c>
      <c r="I50" s="279">
        <v>456.20000000000005</v>
      </c>
      <c r="J50" s="279">
        <v>471.15</v>
      </c>
      <c r="K50" s="277">
        <v>441.25</v>
      </c>
      <c r="L50" s="277">
        <v>417</v>
      </c>
      <c r="M50" s="277">
        <v>260.86415</v>
      </c>
    </row>
    <row r="51" spans="1:13">
      <c r="A51" s="301">
        <v>42</v>
      </c>
      <c r="B51" s="277" t="s">
        <v>234</v>
      </c>
      <c r="C51" s="277">
        <v>1170.0999999999999</v>
      </c>
      <c r="D51" s="279">
        <v>1185.0166666666667</v>
      </c>
      <c r="E51" s="279">
        <v>1145.1333333333332</v>
      </c>
      <c r="F51" s="279">
        <v>1120.1666666666665</v>
      </c>
      <c r="G51" s="279">
        <v>1080.2833333333331</v>
      </c>
      <c r="H51" s="279">
        <v>1209.9833333333333</v>
      </c>
      <c r="I51" s="279">
        <v>1249.866666666667</v>
      </c>
      <c r="J51" s="279">
        <v>1274.8333333333335</v>
      </c>
      <c r="K51" s="277">
        <v>1224.9000000000001</v>
      </c>
      <c r="L51" s="277">
        <v>1160.05</v>
      </c>
      <c r="M51" s="277">
        <v>2.0215000000000001</v>
      </c>
    </row>
    <row r="52" spans="1:13">
      <c r="A52" s="301">
        <v>43</v>
      </c>
      <c r="B52" s="277" t="s">
        <v>72</v>
      </c>
      <c r="C52" s="277">
        <v>13246.2</v>
      </c>
      <c r="D52" s="279">
        <v>13404</v>
      </c>
      <c r="E52" s="279">
        <v>12943.2</v>
      </c>
      <c r="F52" s="279">
        <v>12640.2</v>
      </c>
      <c r="G52" s="279">
        <v>12179.400000000001</v>
      </c>
      <c r="H52" s="279">
        <v>13707</v>
      </c>
      <c r="I52" s="279">
        <v>14167.8</v>
      </c>
      <c r="J52" s="279">
        <v>14470.8</v>
      </c>
      <c r="K52" s="277">
        <v>13864.8</v>
      </c>
      <c r="L52" s="277">
        <v>13101</v>
      </c>
      <c r="M52" s="277">
        <v>0.64205999999999996</v>
      </c>
    </row>
    <row r="53" spans="1:13">
      <c r="A53" s="301">
        <v>44</v>
      </c>
      <c r="B53" s="277" t="s">
        <v>75</v>
      </c>
      <c r="C53" s="277">
        <v>3735.25</v>
      </c>
      <c r="D53" s="279">
        <v>3753.4</v>
      </c>
      <c r="E53" s="279">
        <v>3710.8500000000004</v>
      </c>
      <c r="F53" s="279">
        <v>3686.4500000000003</v>
      </c>
      <c r="G53" s="279">
        <v>3643.9000000000005</v>
      </c>
      <c r="H53" s="279">
        <v>3777.8</v>
      </c>
      <c r="I53" s="279">
        <v>3820.3500000000004</v>
      </c>
      <c r="J53" s="279">
        <v>3844.75</v>
      </c>
      <c r="K53" s="277">
        <v>3795.95</v>
      </c>
      <c r="L53" s="277">
        <v>3729</v>
      </c>
      <c r="M53" s="277">
        <v>3.9921000000000002</v>
      </c>
    </row>
    <row r="54" spans="1:13">
      <c r="A54" s="301">
        <v>45</v>
      </c>
      <c r="B54" s="277" t="s">
        <v>81</v>
      </c>
      <c r="C54" s="277">
        <v>631.04999999999995</v>
      </c>
      <c r="D54" s="279">
        <v>637.51666666666665</v>
      </c>
      <c r="E54" s="279">
        <v>620.5333333333333</v>
      </c>
      <c r="F54" s="279">
        <v>610.01666666666665</v>
      </c>
      <c r="G54" s="279">
        <v>593.0333333333333</v>
      </c>
      <c r="H54" s="279">
        <v>648.0333333333333</v>
      </c>
      <c r="I54" s="279">
        <v>665.01666666666665</v>
      </c>
      <c r="J54" s="279">
        <v>675.5333333333333</v>
      </c>
      <c r="K54" s="277">
        <v>654.5</v>
      </c>
      <c r="L54" s="277">
        <v>627</v>
      </c>
      <c r="M54" s="277">
        <v>2.63714</v>
      </c>
    </row>
    <row r="55" spans="1:13">
      <c r="A55" s="301">
        <v>46</v>
      </c>
      <c r="B55" s="277" t="s">
        <v>76</v>
      </c>
      <c r="C55" s="277">
        <v>353.8</v>
      </c>
      <c r="D55" s="279">
        <v>356.18333333333334</v>
      </c>
      <c r="E55" s="279">
        <v>350.36666666666667</v>
      </c>
      <c r="F55" s="279">
        <v>346.93333333333334</v>
      </c>
      <c r="G55" s="279">
        <v>341.11666666666667</v>
      </c>
      <c r="H55" s="279">
        <v>359.61666666666667</v>
      </c>
      <c r="I55" s="279">
        <v>365.43333333333339</v>
      </c>
      <c r="J55" s="279">
        <v>368.86666666666667</v>
      </c>
      <c r="K55" s="277">
        <v>362</v>
      </c>
      <c r="L55" s="277">
        <v>352.75</v>
      </c>
      <c r="M55" s="277">
        <v>25.960360000000001</v>
      </c>
    </row>
    <row r="56" spans="1:13">
      <c r="A56" s="301">
        <v>47</v>
      </c>
      <c r="B56" s="277" t="s">
        <v>77</v>
      </c>
      <c r="C56" s="277">
        <v>100.9</v>
      </c>
      <c r="D56" s="279">
        <v>101.33333333333333</v>
      </c>
      <c r="E56" s="279">
        <v>99.36666666666666</v>
      </c>
      <c r="F56" s="279">
        <v>97.833333333333329</v>
      </c>
      <c r="G56" s="279">
        <v>95.86666666666666</v>
      </c>
      <c r="H56" s="279">
        <v>102.86666666666666</v>
      </c>
      <c r="I56" s="279">
        <v>104.83333333333333</v>
      </c>
      <c r="J56" s="279">
        <v>106.36666666666666</v>
      </c>
      <c r="K56" s="277">
        <v>103.3</v>
      </c>
      <c r="L56" s="277">
        <v>99.8</v>
      </c>
      <c r="M56" s="277">
        <v>149.06702000000001</v>
      </c>
    </row>
    <row r="57" spans="1:13">
      <c r="A57" s="301">
        <v>48</v>
      </c>
      <c r="B57" s="277" t="s">
        <v>78</v>
      </c>
      <c r="C57" s="277">
        <v>122.6</v>
      </c>
      <c r="D57" s="279">
        <v>122.36666666666667</v>
      </c>
      <c r="E57" s="279">
        <v>120.98333333333335</v>
      </c>
      <c r="F57" s="279">
        <v>119.36666666666667</v>
      </c>
      <c r="G57" s="279">
        <v>117.98333333333335</v>
      </c>
      <c r="H57" s="279">
        <v>123.98333333333335</v>
      </c>
      <c r="I57" s="279">
        <v>125.36666666666667</v>
      </c>
      <c r="J57" s="279">
        <v>126.98333333333335</v>
      </c>
      <c r="K57" s="277">
        <v>123.75</v>
      </c>
      <c r="L57" s="277">
        <v>120.75</v>
      </c>
      <c r="M57" s="277">
        <v>14.72415</v>
      </c>
    </row>
    <row r="58" spans="1:13">
      <c r="A58" s="301">
        <v>49</v>
      </c>
      <c r="B58" s="277" t="s">
        <v>82</v>
      </c>
      <c r="C58" s="277">
        <v>199</v>
      </c>
      <c r="D58" s="279">
        <v>199.43333333333331</v>
      </c>
      <c r="E58" s="279">
        <v>195.36666666666662</v>
      </c>
      <c r="F58" s="279">
        <v>191.73333333333332</v>
      </c>
      <c r="G58" s="279">
        <v>187.66666666666663</v>
      </c>
      <c r="H58" s="279">
        <v>203.06666666666661</v>
      </c>
      <c r="I58" s="279">
        <v>207.13333333333327</v>
      </c>
      <c r="J58" s="279">
        <v>210.76666666666659</v>
      </c>
      <c r="K58" s="277">
        <v>203.5</v>
      </c>
      <c r="L58" s="277">
        <v>195.8</v>
      </c>
      <c r="M58" s="277">
        <v>73.884249999999994</v>
      </c>
    </row>
    <row r="59" spans="1:13">
      <c r="A59" s="301">
        <v>50</v>
      </c>
      <c r="B59" s="277" t="s">
        <v>83</v>
      </c>
      <c r="C59" s="277">
        <v>632.29999999999995</v>
      </c>
      <c r="D59" s="279">
        <v>635.85</v>
      </c>
      <c r="E59" s="279">
        <v>627.70000000000005</v>
      </c>
      <c r="F59" s="279">
        <v>623.1</v>
      </c>
      <c r="G59" s="279">
        <v>614.95000000000005</v>
      </c>
      <c r="H59" s="279">
        <v>640.45000000000005</v>
      </c>
      <c r="I59" s="279">
        <v>648.59999999999991</v>
      </c>
      <c r="J59" s="279">
        <v>653.20000000000005</v>
      </c>
      <c r="K59" s="277">
        <v>644</v>
      </c>
      <c r="L59" s="277">
        <v>631.25</v>
      </c>
      <c r="M59" s="277">
        <v>54.328209999999999</v>
      </c>
    </row>
    <row r="60" spans="1:13">
      <c r="A60" s="301">
        <v>51</v>
      </c>
      <c r="B60" s="277" t="s">
        <v>235</v>
      </c>
      <c r="C60" s="277">
        <v>124.75</v>
      </c>
      <c r="D60" s="279">
        <v>125.7</v>
      </c>
      <c r="E60" s="279">
        <v>122.55000000000001</v>
      </c>
      <c r="F60" s="279">
        <v>120.35000000000001</v>
      </c>
      <c r="G60" s="279">
        <v>117.20000000000002</v>
      </c>
      <c r="H60" s="279">
        <v>127.9</v>
      </c>
      <c r="I60" s="279">
        <v>131.05000000000001</v>
      </c>
      <c r="J60" s="279">
        <v>133.25</v>
      </c>
      <c r="K60" s="277">
        <v>128.85</v>
      </c>
      <c r="L60" s="277">
        <v>123.5</v>
      </c>
      <c r="M60" s="277">
        <v>18.337209999999999</v>
      </c>
    </row>
    <row r="61" spans="1:13">
      <c r="A61" s="301">
        <v>52</v>
      </c>
      <c r="B61" s="277" t="s">
        <v>84</v>
      </c>
      <c r="C61" s="277">
        <v>128.25</v>
      </c>
      <c r="D61" s="279">
        <v>128.88333333333333</v>
      </c>
      <c r="E61" s="279">
        <v>127.36666666666665</v>
      </c>
      <c r="F61" s="279">
        <v>126.48333333333332</v>
      </c>
      <c r="G61" s="279">
        <v>124.96666666666664</v>
      </c>
      <c r="H61" s="279">
        <v>129.76666666666665</v>
      </c>
      <c r="I61" s="279">
        <v>131.2833333333333</v>
      </c>
      <c r="J61" s="279">
        <v>132.16666666666666</v>
      </c>
      <c r="K61" s="277">
        <v>130.4</v>
      </c>
      <c r="L61" s="277">
        <v>128</v>
      </c>
      <c r="M61" s="277">
        <v>72.346630000000005</v>
      </c>
    </row>
    <row r="62" spans="1:13">
      <c r="A62" s="301">
        <v>53</v>
      </c>
      <c r="B62" s="277" t="s">
        <v>85</v>
      </c>
      <c r="C62" s="277">
        <v>1430</v>
      </c>
      <c r="D62" s="279">
        <v>1431.7833333333335</v>
      </c>
      <c r="E62" s="279">
        <v>1417.2166666666672</v>
      </c>
      <c r="F62" s="279">
        <v>1404.4333333333336</v>
      </c>
      <c r="G62" s="279">
        <v>1389.8666666666672</v>
      </c>
      <c r="H62" s="279">
        <v>1444.5666666666671</v>
      </c>
      <c r="I62" s="279">
        <v>1459.1333333333332</v>
      </c>
      <c r="J62" s="279">
        <v>1471.916666666667</v>
      </c>
      <c r="K62" s="277">
        <v>1446.35</v>
      </c>
      <c r="L62" s="277">
        <v>1419</v>
      </c>
      <c r="M62" s="277">
        <v>14.57855</v>
      </c>
    </row>
    <row r="63" spans="1:13">
      <c r="A63" s="301">
        <v>54</v>
      </c>
      <c r="B63" s="277" t="s">
        <v>86</v>
      </c>
      <c r="C63" s="277">
        <v>423.3</v>
      </c>
      <c r="D63" s="279">
        <v>422.93333333333334</v>
      </c>
      <c r="E63" s="279">
        <v>418.86666666666667</v>
      </c>
      <c r="F63" s="279">
        <v>414.43333333333334</v>
      </c>
      <c r="G63" s="279">
        <v>410.36666666666667</v>
      </c>
      <c r="H63" s="279">
        <v>427.36666666666667</v>
      </c>
      <c r="I63" s="279">
        <v>431.43333333333339</v>
      </c>
      <c r="J63" s="279">
        <v>435.86666666666667</v>
      </c>
      <c r="K63" s="277">
        <v>427</v>
      </c>
      <c r="L63" s="277">
        <v>418.5</v>
      </c>
      <c r="M63" s="277">
        <v>12.82535</v>
      </c>
    </row>
    <row r="64" spans="1:13">
      <c r="A64" s="301">
        <v>55</v>
      </c>
      <c r="B64" s="277" t="s">
        <v>236</v>
      </c>
      <c r="C64" s="277">
        <v>768.3</v>
      </c>
      <c r="D64" s="279">
        <v>762.58333333333337</v>
      </c>
      <c r="E64" s="279">
        <v>753.16666666666674</v>
      </c>
      <c r="F64" s="279">
        <v>738.03333333333342</v>
      </c>
      <c r="G64" s="279">
        <v>728.61666666666679</v>
      </c>
      <c r="H64" s="279">
        <v>777.7166666666667</v>
      </c>
      <c r="I64" s="279">
        <v>787.13333333333344</v>
      </c>
      <c r="J64" s="279">
        <v>802.26666666666665</v>
      </c>
      <c r="K64" s="277">
        <v>772</v>
      </c>
      <c r="L64" s="277">
        <v>747.45</v>
      </c>
      <c r="M64" s="277">
        <v>3.5566800000000001</v>
      </c>
    </row>
    <row r="65" spans="1:13">
      <c r="A65" s="301">
        <v>56</v>
      </c>
      <c r="B65" s="277" t="s">
        <v>237</v>
      </c>
      <c r="C65" s="277">
        <v>243.15</v>
      </c>
      <c r="D65" s="279">
        <v>242.61666666666667</v>
      </c>
      <c r="E65" s="279">
        <v>238.58333333333334</v>
      </c>
      <c r="F65" s="279">
        <v>234.01666666666668</v>
      </c>
      <c r="G65" s="279">
        <v>229.98333333333335</v>
      </c>
      <c r="H65" s="279">
        <v>247.18333333333334</v>
      </c>
      <c r="I65" s="279">
        <v>251.21666666666664</v>
      </c>
      <c r="J65" s="279">
        <v>255.78333333333333</v>
      </c>
      <c r="K65" s="277">
        <v>246.65</v>
      </c>
      <c r="L65" s="277">
        <v>238.05</v>
      </c>
      <c r="M65" s="277">
        <v>5.1048099999999996</v>
      </c>
    </row>
    <row r="66" spans="1:13">
      <c r="A66" s="301">
        <v>57</v>
      </c>
      <c r="B66" s="277" t="s">
        <v>87</v>
      </c>
      <c r="C66" s="277">
        <v>386.65</v>
      </c>
      <c r="D66" s="279">
        <v>384.86666666666662</v>
      </c>
      <c r="E66" s="279">
        <v>379.28333333333325</v>
      </c>
      <c r="F66" s="279">
        <v>371.91666666666663</v>
      </c>
      <c r="G66" s="279">
        <v>366.33333333333326</v>
      </c>
      <c r="H66" s="279">
        <v>392.23333333333323</v>
      </c>
      <c r="I66" s="279">
        <v>397.81666666666661</v>
      </c>
      <c r="J66" s="279">
        <v>405.18333333333322</v>
      </c>
      <c r="K66" s="277">
        <v>390.45</v>
      </c>
      <c r="L66" s="277">
        <v>377.5</v>
      </c>
      <c r="M66" s="277">
        <v>11.50765</v>
      </c>
    </row>
    <row r="67" spans="1:13">
      <c r="A67" s="301">
        <v>58</v>
      </c>
      <c r="B67" s="277" t="s">
        <v>93</v>
      </c>
      <c r="C67" s="277">
        <v>139.9</v>
      </c>
      <c r="D67" s="279">
        <v>141.38333333333335</v>
      </c>
      <c r="E67" s="279">
        <v>137.81666666666672</v>
      </c>
      <c r="F67" s="279">
        <v>135.73333333333338</v>
      </c>
      <c r="G67" s="279">
        <v>132.16666666666674</v>
      </c>
      <c r="H67" s="279">
        <v>143.4666666666667</v>
      </c>
      <c r="I67" s="279">
        <v>147.03333333333336</v>
      </c>
      <c r="J67" s="279">
        <v>149.11666666666667</v>
      </c>
      <c r="K67" s="277">
        <v>144.94999999999999</v>
      </c>
      <c r="L67" s="277">
        <v>139.30000000000001</v>
      </c>
      <c r="M67" s="277">
        <v>130.82473999999999</v>
      </c>
    </row>
    <row r="68" spans="1:13">
      <c r="A68" s="301">
        <v>59</v>
      </c>
      <c r="B68" s="277" t="s">
        <v>88</v>
      </c>
      <c r="C68" s="277">
        <v>479.45</v>
      </c>
      <c r="D68" s="279">
        <v>480.89999999999992</v>
      </c>
      <c r="E68" s="279">
        <v>474.39999999999986</v>
      </c>
      <c r="F68" s="279">
        <v>469.34999999999997</v>
      </c>
      <c r="G68" s="279">
        <v>462.84999999999991</v>
      </c>
      <c r="H68" s="279">
        <v>485.94999999999982</v>
      </c>
      <c r="I68" s="279">
        <v>492.44999999999993</v>
      </c>
      <c r="J68" s="279">
        <v>497.49999999999977</v>
      </c>
      <c r="K68" s="277">
        <v>487.4</v>
      </c>
      <c r="L68" s="277">
        <v>475.85</v>
      </c>
      <c r="M68" s="277">
        <v>32.097729999999999</v>
      </c>
    </row>
    <row r="69" spans="1:13">
      <c r="A69" s="301">
        <v>60</v>
      </c>
      <c r="B69" s="277" t="s">
        <v>238</v>
      </c>
      <c r="C69" s="277">
        <v>698.75</v>
      </c>
      <c r="D69" s="279">
        <v>693.31666666666661</v>
      </c>
      <c r="E69" s="279">
        <v>686.63333333333321</v>
      </c>
      <c r="F69" s="279">
        <v>674.51666666666665</v>
      </c>
      <c r="G69" s="279">
        <v>667.83333333333326</v>
      </c>
      <c r="H69" s="279">
        <v>705.43333333333317</v>
      </c>
      <c r="I69" s="279">
        <v>712.11666666666656</v>
      </c>
      <c r="J69" s="279">
        <v>724.23333333333312</v>
      </c>
      <c r="K69" s="277">
        <v>700</v>
      </c>
      <c r="L69" s="277">
        <v>681.2</v>
      </c>
      <c r="M69" s="277">
        <v>0.97204000000000002</v>
      </c>
    </row>
    <row r="70" spans="1:13">
      <c r="A70" s="301">
        <v>61</v>
      </c>
      <c r="B70" s="277" t="s">
        <v>91</v>
      </c>
      <c r="C70" s="277">
        <v>2218.15</v>
      </c>
      <c r="D70" s="279">
        <v>2228.6833333333334</v>
      </c>
      <c r="E70" s="279">
        <v>2200.7666666666669</v>
      </c>
      <c r="F70" s="279">
        <v>2183.3833333333337</v>
      </c>
      <c r="G70" s="279">
        <v>2155.4666666666672</v>
      </c>
      <c r="H70" s="279">
        <v>2246.0666666666666</v>
      </c>
      <c r="I70" s="279">
        <v>2273.9833333333327</v>
      </c>
      <c r="J70" s="279">
        <v>2291.3666666666663</v>
      </c>
      <c r="K70" s="277">
        <v>2256.6</v>
      </c>
      <c r="L70" s="277">
        <v>2211.3000000000002</v>
      </c>
      <c r="M70" s="277">
        <v>8.1109200000000001</v>
      </c>
    </row>
    <row r="71" spans="1:13">
      <c r="A71" s="301">
        <v>62</v>
      </c>
      <c r="B71" s="277" t="s">
        <v>94</v>
      </c>
      <c r="C71" s="277">
        <v>3983.15</v>
      </c>
      <c r="D71" s="279">
        <v>3951.0666666666671</v>
      </c>
      <c r="E71" s="279">
        <v>3906.0833333333339</v>
      </c>
      <c r="F71" s="279">
        <v>3829.0166666666669</v>
      </c>
      <c r="G71" s="279">
        <v>3784.0333333333338</v>
      </c>
      <c r="H71" s="279">
        <v>4028.1333333333341</v>
      </c>
      <c r="I71" s="279">
        <v>4073.1166666666668</v>
      </c>
      <c r="J71" s="279">
        <v>4150.1833333333343</v>
      </c>
      <c r="K71" s="277">
        <v>3996.05</v>
      </c>
      <c r="L71" s="277">
        <v>3874</v>
      </c>
      <c r="M71" s="277">
        <v>12.089449999999999</v>
      </c>
    </row>
    <row r="72" spans="1:13">
      <c r="A72" s="301">
        <v>63</v>
      </c>
      <c r="B72" s="277" t="s">
        <v>239</v>
      </c>
      <c r="C72" s="277">
        <v>56.6</v>
      </c>
      <c r="D72" s="279">
        <v>56.266666666666673</v>
      </c>
      <c r="E72" s="279">
        <v>55.533333333333346</v>
      </c>
      <c r="F72" s="279">
        <v>54.466666666666676</v>
      </c>
      <c r="G72" s="279">
        <v>53.733333333333348</v>
      </c>
      <c r="H72" s="279">
        <v>57.333333333333343</v>
      </c>
      <c r="I72" s="279">
        <v>58.066666666666677</v>
      </c>
      <c r="J72" s="279">
        <v>59.13333333333334</v>
      </c>
      <c r="K72" s="277">
        <v>57</v>
      </c>
      <c r="L72" s="277">
        <v>55.2</v>
      </c>
      <c r="M72" s="277">
        <v>11.388719999999999</v>
      </c>
    </row>
    <row r="73" spans="1:13">
      <c r="A73" s="301">
        <v>64</v>
      </c>
      <c r="B73" s="277" t="s">
        <v>95</v>
      </c>
      <c r="C73" s="277">
        <v>18850.150000000001</v>
      </c>
      <c r="D73" s="279">
        <v>19068.100000000002</v>
      </c>
      <c r="E73" s="279">
        <v>18476.600000000006</v>
      </c>
      <c r="F73" s="279">
        <v>18103.050000000003</v>
      </c>
      <c r="G73" s="279">
        <v>17511.550000000007</v>
      </c>
      <c r="H73" s="279">
        <v>19441.650000000005</v>
      </c>
      <c r="I73" s="279">
        <v>20033.149999999998</v>
      </c>
      <c r="J73" s="279">
        <v>20406.700000000004</v>
      </c>
      <c r="K73" s="277">
        <v>19659.599999999999</v>
      </c>
      <c r="L73" s="277">
        <v>18694.55</v>
      </c>
      <c r="M73" s="277">
        <v>2.4750700000000001</v>
      </c>
    </row>
    <row r="74" spans="1:13">
      <c r="A74" s="301">
        <v>65</v>
      </c>
      <c r="B74" s="277" t="s">
        <v>240</v>
      </c>
      <c r="C74" s="277">
        <v>245.9</v>
      </c>
      <c r="D74" s="279">
        <v>245.01666666666665</v>
      </c>
      <c r="E74" s="279">
        <v>239.58333333333331</v>
      </c>
      <c r="F74" s="279">
        <v>233.26666666666665</v>
      </c>
      <c r="G74" s="279">
        <v>227.83333333333331</v>
      </c>
      <c r="H74" s="279">
        <v>251.33333333333331</v>
      </c>
      <c r="I74" s="279">
        <v>256.76666666666665</v>
      </c>
      <c r="J74" s="279">
        <v>263.08333333333331</v>
      </c>
      <c r="K74" s="277">
        <v>250.45</v>
      </c>
      <c r="L74" s="277">
        <v>238.7</v>
      </c>
      <c r="M74" s="277">
        <v>17.713100000000001</v>
      </c>
    </row>
    <row r="75" spans="1:13">
      <c r="A75" s="301">
        <v>66</v>
      </c>
      <c r="B75" s="277" t="s">
        <v>241</v>
      </c>
      <c r="C75" s="277">
        <v>884</v>
      </c>
      <c r="D75" s="279">
        <v>896.33333333333337</v>
      </c>
      <c r="E75" s="279">
        <v>867.76666666666677</v>
      </c>
      <c r="F75" s="279">
        <v>851.53333333333342</v>
      </c>
      <c r="G75" s="279">
        <v>822.96666666666681</v>
      </c>
      <c r="H75" s="279">
        <v>912.56666666666672</v>
      </c>
      <c r="I75" s="279">
        <v>941.13333333333333</v>
      </c>
      <c r="J75" s="279">
        <v>957.36666666666667</v>
      </c>
      <c r="K75" s="277">
        <v>924.9</v>
      </c>
      <c r="L75" s="277">
        <v>880.1</v>
      </c>
      <c r="M75" s="277">
        <v>1.2952399999999999</v>
      </c>
    </row>
    <row r="76" spans="1:13">
      <c r="A76" s="301">
        <v>67</v>
      </c>
      <c r="B76" s="277" t="s">
        <v>242</v>
      </c>
      <c r="C76" s="277">
        <v>70.849999999999994</v>
      </c>
      <c r="D76" s="279">
        <v>71.216666666666654</v>
      </c>
      <c r="E76" s="279">
        <v>69.633333333333312</v>
      </c>
      <c r="F76" s="279">
        <v>68.416666666666657</v>
      </c>
      <c r="G76" s="279">
        <v>66.833333333333314</v>
      </c>
      <c r="H76" s="279">
        <v>72.433333333333309</v>
      </c>
      <c r="I76" s="279">
        <v>74.016666666666652</v>
      </c>
      <c r="J76" s="279">
        <v>75.233333333333306</v>
      </c>
      <c r="K76" s="277">
        <v>72.8</v>
      </c>
      <c r="L76" s="277">
        <v>70</v>
      </c>
      <c r="M76" s="277">
        <v>12.580880000000001</v>
      </c>
    </row>
    <row r="77" spans="1:13">
      <c r="A77" s="301">
        <v>68</v>
      </c>
      <c r="B77" s="277" t="s">
        <v>97</v>
      </c>
      <c r="C77" s="277">
        <v>1080.05</v>
      </c>
      <c r="D77" s="279">
        <v>1093.0166666666667</v>
      </c>
      <c r="E77" s="279">
        <v>1061.0333333333333</v>
      </c>
      <c r="F77" s="279">
        <v>1042.0166666666667</v>
      </c>
      <c r="G77" s="279">
        <v>1010.0333333333333</v>
      </c>
      <c r="H77" s="279">
        <v>1112.0333333333333</v>
      </c>
      <c r="I77" s="279">
        <v>1144.0166666666664</v>
      </c>
      <c r="J77" s="279">
        <v>1163.0333333333333</v>
      </c>
      <c r="K77" s="277">
        <v>1125</v>
      </c>
      <c r="L77" s="277">
        <v>1074</v>
      </c>
      <c r="M77" s="277">
        <v>14.533759999999999</v>
      </c>
    </row>
    <row r="78" spans="1:13">
      <c r="A78" s="301">
        <v>69</v>
      </c>
      <c r="B78" s="277" t="s">
        <v>98</v>
      </c>
      <c r="C78" s="277">
        <v>153.44999999999999</v>
      </c>
      <c r="D78" s="279">
        <v>154.43333333333331</v>
      </c>
      <c r="E78" s="279">
        <v>151.41666666666663</v>
      </c>
      <c r="F78" s="279">
        <v>149.38333333333333</v>
      </c>
      <c r="G78" s="279">
        <v>146.36666666666665</v>
      </c>
      <c r="H78" s="279">
        <v>156.46666666666661</v>
      </c>
      <c r="I78" s="279">
        <v>159.48333333333332</v>
      </c>
      <c r="J78" s="279">
        <v>161.51666666666659</v>
      </c>
      <c r="K78" s="277">
        <v>157.44999999999999</v>
      </c>
      <c r="L78" s="277">
        <v>152.4</v>
      </c>
      <c r="M78" s="277">
        <v>19.995999999999999</v>
      </c>
    </row>
    <row r="79" spans="1:13">
      <c r="A79" s="301">
        <v>70</v>
      </c>
      <c r="B79" s="277" t="s">
        <v>99</v>
      </c>
      <c r="C79" s="277">
        <v>51.1</v>
      </c>
      <c r="D79" s="279">
        <v>51.583333333333336</v>
      </c>
      <c r="E79" s="279">
        <v>50.166666666666671</v>
      </c>
      <c r="F79" s="279">
        <v>49.233333333333334</v>
      </c>
      <c r="G79" s="279">
        <v>47.81666666666667</v>
      </c>
      <c r="H79" s="279">
        <v>52.516666666666673</v>
      </c>
      <c r="I79" s="279">
        <v>53.933333333333344</v>
      </c>
      <c r="J79" s="279">
        <v>54.866666666666674</v>
      </c>
      <c r="K79" s="277">
        <v>53</v>
      </c>
      <c r="L79" s="277">
        <v>50.65</v>
      </c>
      <c r="M79" s="277">
        <v>222.11465999999999</v>
      </c>
    </row>
    <row r="80" spans="1:13">
      <c r="A80" s="301">
        <v>71</v>
      </c>
      <c r="B80" s="277" t="s">
        <v>370</v>
      </c>
      <c r="C80" s="277">
        <v>127.4</v>
      </c>
      <c r="D80" s="279">
        <v>127.28333333333335</v>
      </c>
      <c r="E80" s="279">
        <v>123.66666666666669</v>
      </c>
      <c r="F80" s="279">
        <v>119.93333333333334</v>
      </c>
      <c r="G80" s="279">
        <v>116.31666666666668</v>
      </c>
      <c r="H80" s="279">
        <v>131.01666666666671</v>
      </c>
      <c r="I80" s="279">
        <v>134.63333333333333</v>
      </c>
      <c r="J80" s="279">
        <v>138.3666666666667</v>
      </c>
      <c r="K80" s="277">
        <v>130.9</v>
      </c>
      <c r="L80" s="277">
        <v>123.55</v>
      </c>
      <c r="M80" s="277">
        <v>65.431700000000006</v>
      </c>
    </row>
    <row r="81" spans="1:13">
      <c r="A81" s="301">
        <v>72</v>
      </c>
      <c r="B81" s="277" t="s">
        <v>243</v>
      </c>
      <c r="C81" s="277">
        <v>11.25</v>
      </c>
      <c r="D81" s="279">
        <v>11.5</v>
      </c>
      <c r="E81" s="279">
        <v>10.95</v>
      </c>
      <c r="F81" s="279">
        <v>10.649999999999999</v>
      </c>
      <c r="G81" s="279">
        <v>10.099999999999998</v>
      </c>
      <c r="H81" s="279">
        <v>11.8</v>
      </c>
      <c r="I81" s="279">
        <v>12.350000000000001</v>
      </c>
      <c r="J81" s="279">
        <v>12.650000000000002</v>
      </c>
      <c r="K81" s="277">
        <v>12.05</v>
      </c>
      <c r="L81" s="277">
        <v>11.2</v>
      </c>
      <c r="M81" s="277">
        <v>293.35104000000001</v>
      </c>
    </row>
    <row r="82" spans="1:13">
      <c r="A82" s="301">
        <v>73</v>
      </c>
      <c r="B82" s="277" t="s">
        <v>244</v>
      </c>
      <c r="C82" s="277">
        <v>116.6</v>
      </c>
      <c r="D82" s="279">
        <v>115.5</v>
      </c>
      <c r="E82" s="279">
        <v>114.4</v>
      </c>
      <c r="F82" s="279">
        <v>112.2</v>
      </c>
      <c r="G82" s="279">
        <v>111.10000000000001</v>
      </c>
      <c r="H82" s="279">
        <v>117.7</v>
      </c>
      <c r="I82" s="279">
        <v>118.8</v>
      </c>
      <c r="J82" s="279">
        <v>121</v>
      </c>
      <c r="K82" s="277">
        <v>116.6</v>
      </c>
      <c r="L82" s="277">
        <v>113.3</v>
      </c>
      <c r="M82" s="277">
        <v>55.223739999999999</v>
      </c>
    </row>
    <row r="83" spans="1:13">
      <c r="A83" s="301">
        <v>74</v>
      </c>
      <c r="B83" s="277" t="s">
        <v>100</v>
      </c>
      <c r="C83" s="277">
        <v>99.05</v>
      </c>
      <c r="D83" s="279">
        <v>99.850000000000009</v>
      </c>
      <c r="E83" s="279">
        <v>97.500000000000014</v>
      </c>
      <c r="F83" s="279">
        <v>95.95</v>
      </c>
      <c r="G83" s="279">
        <v>93.600000000000009</v>
      </c>
      <c r="H83" s="279">
        <v>101.40000000000002</v>
      </c>
      <c r="I83" s="279">
        <v>103.75000000000001</v>
      </c>
      <c r="J83" s="279">
        <v>105.30000000000003</v>
      </c>
      <c r="K83" s="277">
        <v>102.2</v>
      </c>
      <c r="L83" s="277">
        <v>98.3</v>
      </c>
      <c r="M83" s="277">
        <v>94.25282</v>
      </c>
    </row>
    <row r="84" spans="1:13">
      <c r="A84" s="301">
        <v>75</v>
      </c>
      <c r="B84" s="277" t="s">
        <v>103</v>
      </c>
      <c r="C84" s="277">
        <v>19.899999999999999</v>
      </c>
      <c r="D84" s="279">
        <v>19.8</v>
      </c>
      <c r="E84" s="279">
        <v>19.350000000000001</v>
      </c>
      <c r="F84" s="279">
        <v>18.8</v>
      </c>
      <c r="G84" s="279">
        <v>18.350000000000001</v>
      </c>
      <c r="H84" s="279">
        <v>20.350000000000001</v>
      </c>
      <c r="I84" s="279">
        <v>20.799999999999997</v>
      </c>
      <c r="J84" s="279">
        <v>21.35</v>
      </c>
      <c r="K84" s="277">
        <v>20.25</v>
      </c>
      <c r="L84" s="277">
        <v>19.25</v>
      </c>
      <c r="M84" s="277">
        <v>186.88371000000001</v>
      </c>
    </row>
    <row r="85" spans="1:13">
      <c r="A85" s="301">
        <v>76</v>
      </c>
      <c r="B85" s="277" t="s">
        <v>245</v>
      </c>
      <c r="C85" s="277">
        <v>152.5</v>
      </c>
      <c r="D85" s="279">
        <v>153.29999999999998</v>
      </c>
      <c r="E85" s="279">
        <v>150.79999999999995</v>
      </c>
      <c r="F85" s="279">
        <v>149.09999999999997</v>
      </c>
      <c r="G85" s="279">
        <v>146.59999999999994</v>
      </c>
      <c r="H85" s="279">
        <v>154.99999999999997</v>
      </c>
      <c r="I85" s="279">
        <v>157.50000000000003</v>
      </c>
      <c r="J85" s="279">
        <v>159.19999999999999</v>
      </c>
      <c r="K85" s="277">
        <v>155.80000000000001</v>
      </c>
      <c r="L85" s="277">
        <v>151.6</v>
      </c>
      <c r="M85" s="277">
        <v>2.5023200000000001</v>
      </c>
    </row>
    <row r="86" spans="1:13">
      <c r="A86" s="301">
        <v>77</v>
      </c>
      <c r="B86" s="277" t="s">
        <v>101</v>
      </c>
      <c r="C86" s="277">
        <v>407.1</v>
      </c>
      <c r="D86" s="279">
        <v>410.7833333333333</v>
      </c>
      <c r="E86" s="279">
        <v>401.31666666666661</v>
      </c>
      <c r="F86" s="279">
        <v>395.5333333333333</v>
      </c>
      <c r="G86" s="279">
        <v>386.06666666666661</v>
      </c>
      <c r="H86" s="279">
        <v>416.56666666666661</v>
      </c>
      <c r="I86" s="279">
        <v>426.0333333333333</v>
      </c>
      <c r="J86" s="279">
        <v>431.81666666666661</v>
      </c>
      <c r="K86" s="277">
        <v>420.25</v>
      </c>
      <c r="L86" s="277">
        <v>405</v>
      </c>
      <c r="M86" s="277">
        <v>44.633360000000003</v>
      </c>
    </row>
    <row r="87" spans="1:13">
      <c r="A87" s="301">
        <v>78</v>
      </c>
      <c r="B87" s="277" t="s">
        <v>246</v>
      </c>
      <c r="C87" s="277">
        <v>441.05</v>
      </c>
      <c r="D87" s="279">
        <v>442.84999999999997</v>
      </c>
      <c r="E87" s="279">
        <v>433.24999999999994</v>
      </c>
      <c r="F87" s="279">
        <v>425.45</v>
      </c>
      <c r="G87" s="279">
        <v>415.84999999999997</v>
      </c>
      <c r="H87" s="279">
        <v>450.64999999999992</v>
      </c>
      <c r="I87" s="279">
        <v>460.24999999999994</v>
      </c>
      <c r="J87" s="279">
        <v>468.0499999999999</v>
      </c>
      <c r="K87" s="277">
        <v>452.45</v>
      </c>
      <c r="L87" s="277">
        <v>435.05</v>
      </c>
      <c r="M87" s="277">
        <v>1.25221</v>
      </c>
    </row>
    <row r="88" spans="1:13">
      <c r="A88" s="301">
        <v>79</v>
      </c>
      <c r="B88" s="277" t="s">
        <v>104</v>
      </c>
      <c r="C88" s="277">
        <v>694.6</v>
      </c>
      <c r="D88" s="279">
        <v>696.23333333333323</v>
      </c>
      <c r="E88" s="279">
        <v>688.96666666666647</v>
      </c>
      <c r="F88" s="279">
        <v>683.33333333333326</v>
      </c>
      <c r="G88" s="279">
        <v>676.06666666666649</v>
      </c>
      <c r="H88" s="279">
        <v>701.86666666666645</v>
      </c>
      <c r="I88" s="279">
        <v>709.1333333333331</v>
      </c>
      <c r="J88" s="279">
        <v>714.76666666666642</v>
      </c>
      <c r="K88" s="277">
        <v>703.5</v>
      </c>
      <c r="L88" s="277">
        <v>690.6</v>
      </c>
      <c r="M88" s="277">
        <v>6.6340000000000003</v>
      </c>
    </row>
    <row r="89" spans="1:13">
      <c r="A89" s="301">
        <v>80</v>
      </c>
      <c r="B89" s="277" t="s">
        <v>247</v>
      </c>
      <c r="C89" s="277">
        <v>360.1</v>
      </c>
      <c r="D89" s="279">
        <v>362.73333333333335</v>
      </c>
      <c r="E89" s="279">
        <v>352.56666666666672</v>
      </c>
      <c r="F89" s="279">
        <v>345.03333333333336</v>
      </c>
      <c r="G89" s="279">
        <v>334.86666666666673</v>
      </c>
      <c r="H89" s="279">
        <v>370.26666666666671</v>
      </c>
      <c r="I89" s="279">
        <v>380.43333333333334</v>
      </c>
      <c r="J89" s="279">
        <v>387.9666666666667</v>
      </c>
      <c r="K89" s="277">
        <v>372.9</v>
      </c>
      <c r="L89" s="277">
        <v>355.2</v>
      </c>
      <c r="M89" s="277">
        <v>1.2956099999999999</v>
      </c>
    </row>
    <row r="90" spans="1:13">
      <c r="A90" s="301">
        <v>81</v>
      </c>
      <c r="B90" s="277" t="s">
        <v>248</v>
      </c>
      <c r="C90" s="277">
        <v>894.8</v>
      </c>
      <c r="D90" s="279">
        <v>893.56666666666661</v>
      </c>
      <c r="E90" s="279">
        <v>883.48333333333323</v>
      </c>
      <c r="F90" s="279">
        <v>872.16666666666663</v>
      </c>
      <c r="G90" s="279">
        <v>862.08333333333326</v>
      </c>
      <c r="H90" s="279">
        <v>904.88333333333321</v>
      </c>
      <c r="I90" s="279">
        <v>914.9666666666667</v>
      </c>
      <c r="J90" s="279">
        <v>926.28333333333319</v>
      </c>
      <c r="K90" s="277">
        <v>903.65</v>
      </c>
      <c r="L90" s="277">
        <v>882.25</v>
      </c>
      <c r="M90" s="277">
        <v>4.2418199999999997</v>
      </c>
    </row>
    <row r="91" spans="1:13">
      <c r="A91" s="301">
        <v>82</v>
      </c>
      <c r="B91" s="277" t="s">
        <v>249</v>
      </c>
      <c r="C91" s="277">
        <v>171.35</v>
      </c>
      <c r="D91" s="279">
        <v>172.81666666666669</v>
      </c>
      <c r="E91" s="279">
        <v>168.63333333333338</v>
      </c>
      <c r="F91" s="279">
        <v>165.91666666666669</v>
      </c>
      <c r="G91" s="279">
        <v>161.73333333333338</v>
      </c>
      <c r="H91" s="279">
        <v>175.53333333333339</v>
      </c>
      <c r="I91" s="279">
        <v>179.71666666666673</v>
      </c>
      <c r="J91" s="279">
        <v>182.43333333333339</v>
      </c>
      <c r="K91" s="277">
        <v>177</v>
      </c>
      <c r="L91" s="277">
        <v>170.1</v>
      </c>
      <c r="M91" s="277">
        <v>4.4436900000000001</v>
      </c>
    </row>
    <row r="92" spans="1:13">
      <c r="A92" s="301">
        <v>83</v>
      </c>
      <c r="B92" s="277" t="s">
        <v>105</v>
      </c>
      <c r="C92" s="277">
        <v>596.70000000000005</v>
      </c>
      <c r="D92" s="279">
        <v>601.4666666666667</v>
      </c>
      <c r="E92" s="279">
        <v>589.08333333333337</v>
      </c>
      <c r="F92" s="279">
        <v>581.4666666666667</v>
      </c>
      <c r="G92" s="279">
        <v>569.08333333333337</v>
      </c>
      <c r="H92" s="279">
        <v>609.08333333333337</v>
      </c>
      <c r="I92" s="279">
        <v>621.46666666666658</v>
      </c>
      <c r="J92" s="279">
        <v>629.08333333333337</v>
      </c>
      <c r="K92" s="277">
        <v>613.85</v>
      </c>
      <c r="L92" s="277">
        <v>593.85</v>
      </c>
      <c r="M92" s="277">
        <v>17.51163</v>
      </c>
    </row>
    <row r="93" spans="1:13">
      <c r="A93" s="301">
        <v>84</v>
      </c>
      <c r="B93" s="277" t="s">
        <v>250</v>
      </c>
      <c r="C93" s="277">
        <v>209.1</v>
      </c>
      <c r="D93" s="279">
        <v>210.35</v>
      </c>
      <c r="E93" s="279">
        <v>205.79999999999998</v>
      </c>
      <c r="F93" s="279">
        <v>202.5</v>
      </c>
      <c r="G93" s="279">
        <v>197.95</v>
      </c>
      <c r="H93" s="279">
        <v>213.64999999999998</v>
      </c>
      <c r="I93" s="279">
        <v>218.2</v>
      </c>
      <c r="J93" s="279">
        <v>221.49999999999997</v>
      </c>
      <c r="K93" s="277">
        <v>214.9</v>
      </c>
      <c r="L93" s="277">
        <v>207.05</v>
      </c>
      <c r="M93" s="277">
        <v>7.4567300000000003</v>
      </c>
    </row>
    <row r="94" spans="1:13">
      <c r="A94" s="301">
        <v>85</v>
      </c>
      <c r="B94" s="277" t="s">
        <v>251</v>
      </c>
      <c r="C94" s="277">
        <v>746.1</v>
      </c>
      <c r="D94" s="279">
        <v>754.68333333333339</v>
      </c>
      <c r="E94" s="279">
        <v>734.41666666666674</v>
      </c>
      <c r="F94" s="279">
        <v>722.73333333333335</v>
      </c>
      <c r="G94" s="279">
        <v>702.4666666666667</v>
      </c>
      <c r="H94" s="279">
        <v>766.36666666666679</v>
      </c>
      <c r="I94" s="279">
        <v>786.63333333333344</v>
      </c>
      <c r="J94" s="279">
        <v>798.31666666666683</v>
      </c>
      <c r="K94" s="277">
        <v>774.95</v>
      </c>
      <c r="L94" s="277">
        <v>743</v>
      </c>
      <c r="M94" s="277">
        <v>1.8988</v>
      </c>
    </row>
    <row r="95" spans="1:13">
      <c r="A95" s="301">
        <v>86</v>
      </c>
      <c r="B95" s="277" t="s">
        <v>108</v>
      </c>
      <c r="C95" s="277">
        <v>591.35</v>
      </c>
      <c r="D95" s="279">
        <v>597.73333333333323</v>
      </c>
      <c r="E95" s="279">
        <v>581.71666666666647</v>
      </c>
      <c r="F95" s="279">
        <v>572.08333333333326</v>
      </c>
      <c r="G95" s="279">
        <v>556.06666666666649</v>
      </c>
      <c r="H95" s="279">
        <v>607.36666666666645</v>
      </c>
      <c r="I95" s="279">
        <v>623.3833333333331</v>
      </c>
      <c r="J95" s="279">
        <v>633.01666666666642</v>
      </c>
      <c r="K95" s="277">
        <v>613.75</v>
      </c>
      <c r="L95" s="277">
        <v>588.1</v>
      </c>
      <c r="M95" s="277">
        <v>62.127180000000003</v>
      </c>
    </row>
    <row r="96" spans="1:13">
      <c r="A96" s="301">
        <v>87</v>
      </c>
      <c r="B96" s="277" t="s">
        <v>252</v>
      </c>
      <c r="C96" s="277">
        <v>2441.3000000000002</v>
      </c>
      <c r="D96" s="279">
        <v>2441.2666666666669</v>
      </c>
      <c r="E96" s="279">
        <v>2420.5333333333338</v>
      </c>
      <c r="F96" s="279">
        <v>2399.7666666666669</v>
      </c>
      <c r="G96" s="279">
        <v>2379.0333333333338</v>
      </c>
      <c r="H96" s="279">
        <v>2462.0333333333338</v>
      </c>
      <c r="I96" s="279">
        <v>2482.7666666666664</v>
      </c>
      <c r="J96" s="279">
        <v>2503.5333333333338</v>
      </c>
      <c r="K96" s="277">
        <v>2462</v>
      </c>
      <c r="L96" s="277">
        <v>2420.5</v>
      </c>
      <c r="M96" s="277">
        <v>3.8023699999999998</v>
      </c>
    </row>
    <row r="97" spans="1:13">
      <c r="A97" s="301">
        <v>88</v>
      </c>
      <c r="B97" s="277" t="s">
        <v>110</v>
      </c>
      <c r="C97" s="277">
        <v>1058.8499999999999</v>
      </c>
      <c r="D97" s="279">
        <v>1059.25</v>
      </c>
      <c r="E97" s="279">
        <v>1049.5999999999999</v>
      </c>
      <c r="F97" s="279">
        <v>1040.3499999999999</v>
      </c>
      <c r="G97" s="279">
        <v>1030.6999999999998</v>
      </c>
      <c r="H97" s="279">
        <v>1068.5</v>
      </c>
      <c r="I97" s="279">
        <v>1078.1500000000001</v>
      </c>
      <c r="J97" s="279">
        <v>1087.4000000000001</v>
      </c>
      <c r="K97" s="277">
        <v>1068.9000000000001</v>
      </c>
      <c r="L97" s="277">
        <v>1050</v>
      </c>
      <c r="M97" s="277">
        <v>133.06511</v>
      </c>
    </row>
    <row r="98" spans="1:13">
      <c r="A98" s="301">
        <v>89</v>
      </c>
      <c r="B98" s="277" t="s">
        <v>253</v>
      </c>
      <c r="C98" s="277">
        <v>598.45000000000005</v>
      </c>
      <c r="D98" s="279">
        <v>599.98333333333335</v>
      </c>
      <c r="E98" s="279">
        <v>590.9666666666667</v>
      </c>
      <c r="F98" s="279">
        <v>583.48333333333335</v>
      </c>
      <c r="G98" s="279">
        <v>574.4666666666667</v>
      </c>
      <c r="H98" s="279">
        <v>607.4666666666667</v>
      </c>
      <c r="I98" s="279">
        <v>616.48333333333335</v>
      </c>
      <c r="J98" s="279">
        <v>623.9666666666667</v>
      </c>
      <c r="K98" s="277">
        <v>609</v>
      </c>
      <c r="L98" s="277">
        <v>592.5</v>
      </c>
      <c r="M98" s="277">
        <v>36.458840000000002</v>
      </c>
    </row>
    <row r="99" spans="1:13">
      <c r="A99" s="301">
        <v>90</v>
      </c>
      <c r="B99" s="277" t="s">
        <v>106</v>
      </c>
      <c r="C99" s="277">
        <v>580.25</v>
      </c>
      <c r="D99" s="279">
        <v>578.33333333333337</v>
      </c>
      <c r="E99" s="279">
        <v>571.16666666666674</v>
      </c>
      <c r="F99" s="279">
        <v>562.08333333333337</v>
      </c>
      <c r="G99" s="279">
        <v>554.91666666666674</v>
      </c>
      <c r="H99" s="279">
        <v>587.41666666666674</v>
      </c>
      <c r="I99" s="279">
        <v>594.58333333333348</v>
      </c>
      <c r="J99" s="279">
        <v>603.66666666666674</v>
      </c>
      <c r="K99" s="277">
        <v>585.5</v>
      </c>
      <c r="L99" s="277">
        <v>569.25</v>
      </c>
      <c r="M99" s="277">
        <v>21.034579999999998</v>
      </c>
    </row>
    <row r="100" spans="1:13">
      <c r="A100" s="301">
        <v>91</v>
      </c>
      <c r="B100" s="277" t="s">
        <v>111</v>
      </c>
      <c r="C100" s="277">
        <v>2611.85</v>
      </c>
      <c r="D100" s="279">
        <v>2632.5</v>
      </c>
      <c r="E100" s="279">
        <v>2583.35</v>
      </c>
      <c r="F100" s="279">
        <v>2554.85</v>
      </c>
      <c r="G100" s="279">
        <v>2505.6999999999998</v>
      </c>
      <c r="H100" s="279">
        <v>2661</v>
      </c>
      <c r="I100" s="279">
        <v>2710.1499999999996</v>
      </c>
      <c r="J100" s="279">
        <v>2738.65</v>
      </c>
      <c r="K100" s="277">
        <v>2681.65</v>
      </c>
      <c r="L100" s="277">
        <v>2604</v>
      </c>
      <c r="M100" s="277">
        <v>9.2172099999999997</v>
      </c>
    </row>
    <row r="101" spans="1:13">
      <c r="A101" s="301">
        <v>92</v>
      </c>
      <c r="B101" s="277" t="s">
        <v>112</v>
      </c>
      <c r="C101" s="277">
        <v>353.9</v>
      </c>
      <c r="D101" s="279">
        <v>352.89999999999992</v>
      </c>
      <c r="E101" s="279">
        <v>347.09999999999985</v>
      </c>
      <c r="F101" s="279">
        <v>340.29999999999995</v>
      </c>
      <c r="G101" s="279">
        <v>334.49999999999989</v>
      </c>
      <c r="H101" s="279">
        <v>359.69999999999982</v>
      </c>
      <c r="I101" s="279">
        <v>365.49999999999989</v>
      </c>
      <c r="J101" s="279">
        <v>372.29999999999978</v>
      </c>
      <c r="K101" s="277">
        <v>358.7</v>
      </c>
      <c r="L101" s="277">
        <v>346.1</v>
      </c>
      <c r="M101" s="277">
        <v>13.09572</v>
      </c>
    </row>
    <row r="102" spans="1:13">
      <c r="A102" s="301">
        <v>93</v>
      </c>
      <c r="B102" s="277" t="s">
        <v>114</v>
      </c>
      <c r="C102" s="277">
        <v>163.80000000000001</v>
      </c>
      <c r="D102" s="279">
        <v>164.81666666666666</v>
      </c>
      <c r="E102" s="279">
        <v>160.93333333333334</v>
      </c>
      <c r="F102" s="279">
        <v>158.06666666666666</v>
      </c>
      <c r="G102" s="279">
        <v>154.18333333333334</v>
      </c>
      <c r="H102" s="279">
        <v>167.68333333333334</v>
      </c>
      <c r="I102" s="279">
        <v>171.56666666666666</v>
      </c>
      <c r="J102" s="279">
        <v>174.43333333333334</v>
      </c>
      <c r="K102" s="277">
        <v>168.7</v>
      </c>
      <c r="L102" s="277">
        <v>161.94999999999999</v>
      </c>
      <c r="M102" s="277">
        <v>163.96527</v>
      </c>
    </row>
    <row r="103" spans="1:13">
      <c r="A103" s="301">
        <v>94</v>
      </c>
      <c r="B103" s="277" t="s">
        <v>115</v>
      </c>
      <c r="C103" s="277">
        <v>210.45</v>
      </c>
      <c r="D103" s="279">
        <v>211.48333333333335</v>
      </c>
      <c r="E103" s="279">
        <v>208.4666666666667</v>
      </c>
      <c r="F103" s="279">
        <v>206.48333333333335</v>
      </c>
      <c r="G103" s="279">
        <v>203.4666666666667</v>
      </c>
      <c r="H103" s="279">
        <v>213.4666666666667</v>
      </c>
      <c r="I103" s="279">
        <v>216.48333333333335</v>
      </c>
      <c r="J103" s="279">
        <v>218.4666666666667</v>
      </c>
      <c r="K103" s="277">
        <v>214.5</v>
      </c>
      <c r="L103" s="277">
        <v>209.5</v>
      </c>
      <c r="M103" s="277">
        <v>53.231789999999997</v>
      </c>
    </row>
    <row r="104" spans="1:13">
      <c r="A104" s="301">
        <v>95</v>
      </c>
      <c r="B104" s="277" t="s">
        <v>116</v>
      </c>
      <c r="C104" s="277">
        <v>2234.75</v>
      </c>
      <c r="D104" s="279">
        <v>2243.7666666666664</v>
      </c>
      <c r="E104" s="279">
        <v>2217.583333333333</v>
      </c>
      <c r="F104" s="279">
        <v>2200.4166666666665</v>
      </c>
      <c r="G104" s="279">
        <v>2174.2333333333331</v>
      </c>
      <c r="H104" s="279">
        <v>2260.9333333333329</v>
      </c>
      <c r="I104" s="279">
        <v>2287.1166666666663</v>
      </c>
      <c r="J104" s="279">
        <v>2304.2833333333328</v>
      </c>
      <c r="K104" s="277">
        <v>2269.9499999999998</v>
      </c>
      <c r="L104" s="277">
        <v>2226.6</v>
      </c>
      <c r="M104" s="277">
        <v>24.03257</v>
      </c>
    </row>
    <row r="105" spans="1:13">
      <c r="A105" s="301">
        <v>96</v>
      </c>
      <c r="B105" s="277" t="s">
        <v>254</v>
      </c>
      <c r="C105" s="277">
        <v>191.6</v>
      </c>
      <c r="D105" s="279">
        <v>192.71666666666667</v>
      </c>
      <c r="E105" s="279">
        <v>189.13333333333333</v>
      </c>
      <c r="F105" s="279">
        <v>186.66666666666666</v>
      </c>
      <c r="G105" s="279">
        <v>183.08333333333331</v>
      </c>
      <c r="H105" s="279">
        <v>195.18333333333334</v>
      </c>
      <c r="I105" s="279">
        <v>198.76666666666665</v>
      </c>
      <c r="J105" s="279">
        <v>201.23333333333335</v>
      </c>
      <c r="K105" s="277">
        <v>196.3</v>
      </c>
      <c r="L105" s="277">
        <v>190.25</v>
      </c>
      <c r="M105" s="277">
        <v>7.1394099999999998</v>
      </c>
    </row>
    <row r="106" spans="1:13">
      <c r="A106" s="301">
        <v>97</v>
      </c>
      <c r="B106" s="277" t="s">
        <v>255</v>
      </c>
      <c r="C106" s="277">
        <v>34.950000000000003</v>
      </c>
      <c r="D106" s="279">
        <v>35.266666666666666</v>
      </c>
      <c r="E106" s="279">
        <v>34.383333333333333</v>
      </c>
      <c r="F106" s="279">
        <v>33.81666666666667</v>
      </c>
      <c r="G106" s="279">
        <v>32.933333333333337</v>
      </c>
      <c r="H106" s="279">
        <v>35.833333333333329</v>
      </c>
      <c r="I106" s="279">
        <v>36.716666666666654</v>
      </c>
      <c r="J106" s="279">
        <v>37.283333333333324</v>
      </c>
      <c r="K106" s="277">
        <v>36.15</v>
      </c>
      <c r="L106" s="277">
        <v>34.700000000000003</v>
      </c>
      <c r="M106" s="277">
        <v>21.776140000000002</v>
      </c>
    </row>
    <row r="107" spans="1:13">
      <c r="A107" s="301">
        <v>98</v>
      </c>
      <c r="B107" s="277" t="s">
        <v>109</v>
      </c>
      <c r="C107" s="277">
        <v>1791.6</v>
      </c>
      <c r="D107" s="279">
        <v>1795.8</v>
      </c>
      <c r="E107" s="279">
        <v>1766.3</v>
      </c>
      <c r="F107" s="279">
        <v>1741</v>
      </c>
      <c r="G107" s="279">
        <v>1711.5</v>
      </c>
      <c r="H107" s="279">
        <v>1821.1</v>
      </c>
      <c r="I107" s="279">
        <v>1850.6</v>
      </c>
      <c r="J107" s="279">
        <v>1875.8999999999999</v>
      </c>
      <c r="K107" s="277">
        <v>1825.3</v>
      </c>
      <c r="L107" s="277">
        <v>1770.5</v>
      </c>
      <c r="M107" s="277">
        <v>55.297930000000001</v>
      </c>
    </row>
    <row r="108" spans="1:13">
      <c r="A108" s="301">
        <v>99</v>
      </c>
      <c r="B108" s="277" t="s">
        <v>118</v>
      </c>
      <c r="C108" s="277">
        <v>345.55</v>
      </c>
      <c r="D108" s="279">
        <v>346.2</v>
      </c>
      <c r="E108" s="279">
        <v>339.95</v>
      </c>
      <c r="F108" s="279">
        <v>334.35</v>
      </c>
      <c r="G108" s="279">
        <v>328.1</v>
      </c>
      <c r="H108" s="279">
        <v>351.79999999999995</v>
      </c>
      <c r="I108" s="279">
        <v>358.04999999999995</v>
      </c>
      <c r="J108" s="279">
        <v>363.64999999999992</v>
      </c>
      <c r="K108" s="277">
        <v>352.45</v>
      </c>
      <c r="L108" s="277">
        <v>340.6</v>
      </c>
      <c r="M108" s="277">
        <v>340.33233000000001</v>
      </c>
    </row>
    <row r="109" spans="1:13">
      <c r="A109" s="301">
        <v>100</v>
      </c>
      <c r="B109" s="277" t="s">
        <v>256</v>
      </c>
      <c r="C109" s="277">
        <v>1260.45</v>
      </c>
      <c r="D109" s="279">
        <v>1258.9833333333333</v>
      </c>
      <c r="E109" s="279">
        <v>1239.4666666666667</v>
      </c>
      <c r="F109" s="279">
        <v>1218.4833333333333</v>
      </c>
      <c r="G109" s="279">
        <v>1198.9666666666667</v>
      </c>
      <c r="H109" s="279">
        <v>1279.9666666666667</v>
      </c>
      <c r="I109" s="279">
        <v>1299.4833333333336</v>
      </c>
      <c r="J109" s="279">
        <v>1320.4666666666667</v>
      </c>
      <c r="K109" s="277">
        <v>1278.5</v>
      </c>
      <c r="L109" s="277">
        <v>1238</v>
      </c>
      <c r="M109" s="277">
        <v>4.3768700000000003</v>
      </c>
    </row>
    <row r="110" spans="1:13">
      <c r="A110" s="301">
        <v>101</v>
      </c>
      <c r="B110" s="277" t="s">
        <v>119</v>
      </c>
      <c r="C110" s="277">
        <v>422.05</v>
      </c>
      <c r="D110" s="279">
        <v>426.10000000000008</v>
      </c>
      <c r="E110" s="279">
        <v>415.30000000000018</v>
      </c>
      <c r="F110" s="279">
        <v>408.55000000000013</v>
      </c>
      <c r="G110" s="279">
        <v>397.75000000000023</v>
      </c>
      <c r="H110" s="279">
        <v>432.85000000000014</v>
      </c>
      <c r="I110" s="279">
        <v>443.65</v>
      </c>
      <c r="J110" s="279">
        <v>450.40000000000009</v>
      </c>
      <c r="K110" s="277">
        <v>436.9</v>
      </c>
      <c r="L110" s="277">
        <v>419.35</v>
      </c>
      <c r="M110" s="277">
        <v>38.683349999999997</v>
      </c>
    </row>
    <row r="111" spans="1:13">
      <c r="A111" s="301">
        <v>102</v>
      </c>
      <c r="B111" s="277" t="s">
        <v>257</v>
      </c>
      <c r="C111" s="277">
        <v>39.5</v>
      </c>
      <c r="D111" s="279">
        <v>39.5</v>
      </c>
      <c r="E111" s="279">
        <v>39.5</v>
      </c>
      <c r="F111" s="279">
        <v>39.5</v>
      </c>
      <c r="G111" s="279">
        <v>39.5</v>
      </c>
      <c r="H111" s="279">
        <v>39.5</v>
      </c>
      <c r="I111" s="279">
        <v>39.5</v>
      </c>
      <c r="J111" s="279">
        <v>39.5</v>
      </c>
      <c r="K111" s="277">
        <v>39.5</v>
      </c>
      <c r="L111" s="277">
        <v>39.5</v>
      </c>
      <c r="M111" s="277">
        <v>2.9671500000000002</v>
      </c>
    </row>
    <row r="112" spans="1:13">
      <c r="A112" s="301">
        <v>103</v>
      </c>
      <c r="B112" s="277" t="s">
        <v>121</v>
      </c>
      <c r="C112" s="277">
        <v>25.9</v>
      </c>
      <c r="D112" s="279">
        <v>26.05</v>
      </c>
      <c r="E112" s="279">
        <v>25.450000000000003</v>
      </c>
      <c r="F112" s="279">
        <v>25.000000000000004</v>
      </c>
      <c r="G112" s="279">
        <v>24.400000000000006</v>
      </c>
      <c r="H112" s="279">
        <v>26.5</v>
      </c>
      <c r="I112" s="279">
        <v>27.1</v>
      </c>
      <c r="J112" s="279">
        <v>27.549999999999997</v>
      </c>
      <c r="K112" s="277">
        <v>26.65</v>
      </c>
      <c r="L112" s="277">
        <v>25.6</v>
      </c>
      <c r="M112" s="277">
        <v>387.28636</v>
      </c>
    </row>
    <row r="113" spans="1:13">
      <c r="A113" s="301">
        <v>104</v>
      </c>
      <c r="B113" s="277" t="s">
        <v>128</v>
      </c>
      <c r="C113" s="277">
        <v>195.9</v>
      </c>
      <c r="D113" s="279">
        <v>196.04999999999998</v>
      </c>
      <c r="E113" s="279">
        <v>192.59999999999997</v>
      </c>
      <c r="F113" s="279">
        <v>189.29999999999998</v>
      </c>
      <c r="G113" s="279">
        <v>185.84999999999997</v>
      </c>
      <c r="H113" s="279">
        <v>199.34999999999997</v>
      </c>
      <c r="I113" s="279">
        <v>202.79999999999995</v>
      </c>
      <c r="J113" s="279">
        <v>206.09999999999997</v>
      </c>
      <c r="K113" s="277">
        <v>199.5</v>
      </c>
      <c r="L113" s="277">
        <v>192.75</v>
      </c>
      <c r="M113" s="277">
        <v>184.76312999999999</v>
      </c>
    </row>
    <row r="114" spans="1:13">
      <c r="A114" s="301">
        <v>105</v>
      </c>
      <c r="B114" s="277" t="s">
        <v>117</v>
      </c>
      <c r="C114" s="277">
        <v>223.45</v>
      </c>
      <c r="D114" s="279">
        <v>226.65</v>
      </c>
      <c r="E114" s="279">
        <v>217.35000000000002</v>
      </c>
      <c r="F114" s="279">
        <v>211.25000000000003</v>
      </c>
      <c r="G114" s="279">
        <v>201.95000000000005</v>
      </c>
      <c r="H114" s="279">
        <v>232.75</v>
      </c>
      <c r="I114" s="279">
        <v>242.05</v>
      </c>
      <c r="J114" s="279">
        <v>248.14999999999998</v>
      </c>
      <c r="K114" s="277">
        <v>235.95</v>
      </c>
      <c r="L114" s="277">
        <v>220.55</v>
      </c>
      <c r="M114" s="277">
        <v>259.52834000000001</v>
      </c>
    </row>
    <row r="115" spans="1:13">
      <c r="A115" s="301">
        <v>106</v>
      </c>
      <c r="B115" s="277" t="s">
        <v>258</v>
      </c>
      <c r="C115" s="277">
        <v>121.8</v>
      </c>
      <c r="D115" s="279">
        <v>123.86666666666667</v>
      </c>
      <c r="E115" s="279">
        <v>119.73333333333335</v>
      </c>
      <c r="F115" s="279">
        <v>117.66666666666667</v>
      </c>
      <c r="G115" s="279">
        <v>113.53333333333335</v>
      </c>
      <c r="H115" s="279">
        <v>125.93333333333335</v>
      </c>
      <c r="I115" s="279">
        <v>130.06666666666666</v>
      </c>
      <c r="J115" s="279">
        <v>132.13333333333335</v>
      </c>
      <c r="K115" s="277">
        <v>128</v>
      </c>
      <c r="L115" s="277">
        <v>121.8</v>
      </c>
      <c r="M115" s="277">
        <v>9.5794800000000002</v>
      </c>
    </row>
    <row r="116" spans="1:13">
      <c r="A116" s="301">
        <v>107</v>
      </c>
      <c r="B116" s="277" t="s">
        <v>259</v>
      </c>
      <c r="C116" s="277">
        <v>61</v>
      </c>
      <c r="D116" s="279">
        <v>61.20000000000001</v>
      </c>
      <c r="E116" s="279">
        <v>60.000000000000021</v>
      </c>
      <c r="F116" s="279">
        <v>59.000000000000014</v>
      </c>
      <c r="G116" s="279">
        <v>57.800000000000026</v>
      </c>
      <c r="H116" s="279">
        <v>62.200000000000017</v>
      </c>
      <c r="I116" s="279">
        <v>63.400000000000006</v>
      </c>
      <c r="J116" s="279">
        <v>64.400000000000006</v>
      </c>
      <c r="K116" s="277">
        <v>62.4</v>
      </c>
      <c r="L116" s="277">
        <v>60.2</v>
      </c>
      <c r="M116" s="277">
        <v>23.318460000000002</v>
      </c>
    </row>
    <row r="117" spans="1:13">
      <c r="A117" s="301">
        <v>108</v>
      </c>
      <c r="B117" s="277" t="s">
        <v>260</v>
      </c>
      <c r="C117" s="277">
        <v>79.7</v>
      </c>
      <c r="D117" s="279">
        <v>79.866666666666674</v>
      </c>
      <c r="E117" s="279">
        <v>77.833333333333343</v>
      </c>
      <c r="F117" s="279">
        <v>75.966666666666669</v>
      </c>
      <c r="G117" s="279">
        <v>73.933333333333337</v>
      </c>
      <c r="H117" s="279">
        <v>81.733333333333348</v>
      </c>
      <c r="I117" s="279">
        <v>83.76666666666668</v>
      </c>
      <c r="J117" s="279">
        <v>85.633333333333354</v>
      </c>
      <c r="K117" s="277">
        <v>81.900000000000006</v>
      </c>
      <c r="L117" s="277">
        <v>78</v>
      </c>
      <c r="M117" s="277">
        <v>14.317489999999999</v>
      </c>
    </row>
    <row r="118" spans="1:13">
      <c r="A118" s="301">
        <v>109</v>
      </c>
      <c r="B118" s="277" t="s">
        <v>127</v>
      </c>
      <c r="C118" s="277">
        <v>86.4</v>
      </c>
      <c r="D118" s="279">
        <v>86.7</v>
      </c>
      <c r="E118" s="279">
        <v>85.600000000000009</v>
      </c>
      <c r="F118" s="279">
        <v>84.800000000000011</v>
      </c>
      <c r="G118" s="279">
        <v>83.700000000000017</v>
      </c>
      <c r="H118" s="279">
        <v>87.5</v>
      </c>
      <c r="I118" s="279">
        <v>88.6</v>
      </c>
      <c r="J118" s="279">
        <v>89.399999999999991</v>
      </c>
      <c r="K118" s="277">
        <v>87.8</v>
      </c>
      <c r="L118" s="277">
        <v>85.9</v>
      </c>
      <c r="M118" s="277">
        <v>153.45708999999999</v>
      </c>
    </row>
    <row r="119" spans="1:13">
      <c r="A119" s="301">
        <v>110</v>
      </c>
      <c r="B119" s="277" t="s">
        <v>122</v>
      </c>
      <c r="C119" s="277">
        <v>414.75</v>
      </c>
      <c r="D119" s="279">
        <v>412.61666666666662</v>
      </c>
      <c r="E119" s="279">
        <v>407.23333333333323</v>
      </c>
      <c r="F119" s="279">
        <v>399.71666666666664</v>
      </c>
      <c r="G119" s="279">
        <v>394.33333333333326</v>
      </c>
      <c r="H119" s="279">
        <v>420.13333333333321</v>
      </c>
      <c r="I119" s="279">
        <v>425.51666666666654</v>
      </c>
      <c r="J119" s="279">
        <v>433.03333333333319</v>
      </c>
      <c r="K119" s="277">
        <v>418</v>
      </c>
      <c r="L119" s="277">
        <v>405.1</v>
      </c>
      <c r="M119" s="277">
        <v>68.091269999999994</v>
      </c>
    </row>
    <row r="120" spans="1:13">
      <c r="A120" s="301">
        <v>111</v>
      </c>
      <c r="B120" s="277" t="s">
        <v>124</v>
      </c>
      <c r="C120" s="277">
        <v>510.8</v>
      </c>
      <c r="D120" s="279">
        <v>516.94999999999993</v>
      </c>
      <c r="E120" s="279">
        <v>498.89999999999986</v>
      </c>
      <c r="F120" s="279">
        <v>486.99999999999994</v>
      </c>
      <c r="G120" s="279">
        <v>468.94999999999987</v>
      </c>
      <c r="H120" s="279">
        <v>528.84999999999991</v>
      </c>
      <c r="I120" s="279">
        <v>546.89999999999986</v>
      </c>
      <c r="J120" s="279">
        <v>558.79999999999984</v>
      </c>
      <c r="K120" s="277">
        <v>535</v>
      </c>
      <c r="L120" s="277">
        <v>505.05</v>
      </c>
      <c r="M120" s="277">
        <v>222.2159</v>
      </c>
    </row>
    <row r="121" spans="1:13">
      <c r="A121" s="301">
        <v>112</v>
      </c>
      <c r="B121" s="277" t="s">
        <v>261</v>
      </c>
      <c r="C121" s="277">
        <v>2895.7</v>
      </c>
      <c r="D121" s="279">
        <v>2872.4833333333336</v>
      </c>
      <c r="E121" s="279">
        <v>2838.166666666667</v>
      </c>
      <c r="F121" s="279">
        <v>2780.6333333333332</v>
      </c>
      <c r="G121" s="279">
        <v>2746.3166666666666</v>
      </c>
      <c r="H121" s="279">
        <v>2930.0166666666673</v>
      </c>
      <c r="I121" s="279">
        <v>2964.3333333333339</v>
      </c>
      <c r="J121" s="279">
        <v>3021.8666666666677</v>
      </c>
      <c r="K121" s="277">
        <v>2906.8</v>
      </c>
      <c r="L121" s="277">
        <v>2814.95</v>
      </c>
      <c r="M121" s="277">
        <v>2.2620300000000002</v>
      </c>
    </row>
    <row r="122" spans="1:13">
      <c r="A122" s="301">
        <v>113</v>
      </c>
      <c r="B122" s="277" t="s">
        <v>126</v>
      </c>
      <c r="C122" s="277">
        <v>783.25</v>
      </c>
      <c r="D122" s="279">
        <v>790.33333333333337</v>
      </c>
      <c r="E122" s="279">
        <v>774.26666666666677</v>
      </c>
      <c r="F122" s="279">
        <v>765.28333333333342</v>
      </c>
      <c r="G122" s="279">
        <v>749.21666666666681</v>
      </c>
      <c r="H122" s="279">
        <v>799.31666666666672</v>
      </c>
      <c r="I122" s="279">
        <v>815.38333333333333</v>
      </c>
      <c r="J122" s="279">
        <v>824.36666666666667</v>
      </c>
      <c r="K122" s="277">
        <v>806.4</v>
      </c>
      <c r="L122" s="277">
        <v>781.35</v>
      </c>
      <c r="M122" s="277">
        <v>89.618219999999994</v>
      </c>
    </row>
    <row r="123" spans="1:13">
      <c r="A123" s="301">
        <v>114</v>
      </c>
      <c r="B123" s="277" t="s">
        <v>123</v>
      </c>
      <c r="C123" s="277">
        <v>955.3</v>
      </c>
      <c r="D123" s="279">
        <v>965.18333333333339</v>
      </c>
      <c r="E123" s="279">
        <v>931.36666666666679</v>
      </c>
      <c r="F123" s="279">
        <v>907.43333333333339</v>
      </c>
      <c r="G123" s="279">
        <v>873.61666666666679</v>
      </c>
      <c r="H123" s="279">
        <v>989.11666666666679</v>
      </c>
      <c r="I123" s="279">
        <v>1022.9333333333334</v>
      </c>
      <c r="J123" s="279">
        <v>1046.8666666666668</v>
      </c>
      <c r="K123" s="277">
        <v>999</v>
      </c>
      <c r="L123" s="277">
        <v>941.25</v>
      </c>
      <c r="M123" s="277">
        <v>32.987900000000003</v>
      </c>
    </row>
    <row r="124" spans="1:13">
      <c r="A124" s="301">
        <v>115</v>
      </c>
      <c r="B124" s="277" t="s">
        <v>262</v>
      </c>
      <c r="C124" s="277">
        <v>1657.5</v>
      </c>
      <c r="D124" s="279">
        <v>1653.8499999999997</v>
      </c>
      <c r="E124" s="279">
        <v>1643.7499999999993</v>
      </c>
      <c r="F124" s="279">
        <v>1629.9999999999995</v>
      </c>
      <c r="G124" s="279">
        <v>1619.8999999999992</v>
      </c>
      <c r="H124" s="279">
        <v>1667.5999999999995</v>
      </c>
      <c r="I124" s="279">
        <v>1677.6999999999998</v>
      </c>
      <c r="J124" s="279">
        <v>1691.4499999999996</v>
      </c>
      <c r="K124" s="277">
        <v>1663.95</v>
      </c>
      <c r="L124" s="277">
        <v>1640.1</v>
      </c>
      <c r="M124" s="277">
        <v>1.6632</v>
      </c>
    </row>
    <row r="125" spans="1:13">
      <c r="A125" s="301">
        <v>116</v>
      </c>
      <c r="B125" s="277" t="s">
        <v>263</v>
      </c>
      <c r="C125" s="277">
        <v>44.5</v>
      </c>
      <c r="D125" s="279">
        <v>44.683333333333337</v>
      </c>
      <c r="E125" s="279">
        <v>43.866666666666674</v>
      </c>
      <c r="F125" s="279">
        <v>43.233333333333334</v>
      </c>
      <c r="G125" s="279">
        <v>42.416666666666671</v>
      </c>
      <c r="H125" s="279">
        <v>45.316666666666677</v>
      </c>
      <c r="I125" s="279">
        <v>46.13333333333334</v>
      </c>
      <c r="J125" s="279">
        <v>46.76666666666668</v>
      </c>
      <c r="K125" s="277">
        <v>45.5</v>
      </c>
      <c r="L125" s="277">
        <v>44.05</v>
      </c>
      <c r="M125" s="277">
        <v>8.1928999999999998</v>
      </c>
    </row>
    <row r="126" spans="1:13">
      <c r="A126" s="301">
        <v>117</v>
      </c>
      <c r="B126" s="277" t="s">
        <v>130</v>
      </c>
      <c r="C126" s="277">
        <v>194.05</v>
      </c>
      <c r="D126" s="279">
        <v>194.70000000000002</v>
      </c>
      <c r="E126" s="279">
        <v>191.00000000000003</v>
      </c>
      <c r="F126" s="279">
        <v>187.95000000000002</v>
      </c>
      <c r="G126" s="279">
        <v>184.25000000000003</v>
      </c>
      <c r="H126" s="279">
        <v>197.75000000000003</v>
      </c>
      <c r="I126" s="279">
        <v>201.45000000000002</v>
      </c>
      <c r="J126" s="279">
        <v>204.50000000000003</v>
      </c>
      <c r="K126" s="277">
        <v>198.4</v>
      </c>
      <c r="L126" s="277">
        <v>191.65</v>
      </c>
      <c r="M126" s="277">
        <v>72.332909999999998</v>
      </c>
    </row>
    <row r="127" spans="1:13">
      <c r="A127" s="301">
        <v>118</v>
      </c>
      <c r="B127" s="277" t="s">
        <v>129</v>
      </c>
      <c r="C127" s="277">
        <v>165.7</v>
      </c>
      <c r="D127" s="279">
        <v>166.3</v>
      </c>
      <c r="E127" s="279">
        <v>163.70000000000002</v>
      </c>
      <c r="F127" s="279">
        <v>161.70000000000002</v>
      </c>
      <c r="G127" s="279">
        <v>159.10000000000002</v>
      </c>
      <c r="H127" s="279">
        <v>168.3</v>
      </c>
      <c r="I127" s="279">
        <v>170.90000000000003</v>
      </c>
      <c r="J127" s="279">
        <v>172.9</v>
      </c>
      <c r="K127" s="277">
        <v>168.9</v>
      </c>
      <c r="L127" s="277">
        <v>164.3</v>
      </c>
      <c r="M127" s="277">
        <v>99.317830000000001</v>
      </c>
    </row>
    <row r="128" spans="1:13">
      <c r="A128" s="301">
        <v>119</v>
      </c>
      <c r="B128" s="277" t="s">
        <v>131</v>
      </c>
      <c r="C128" s="277">
        <v>1652.3</v>
      </c>
      <c r="D128" s="279">
        <v>1645.5</v>
      </c>
      <c r="E128" s="279">
        <v>1625.45</v>
      </c>
      <c r="F128" s="279">
        <v>1598.6000000000001</v>
      </c>
      <c r="G128" s="279">
        <v>1578.5500000000002</v>
      </c>
      <c r="H128" s="279">
        <v>1672.35</v>
      </c>
      <c r="I128" s="279">
        <v>1692.4</v>
      </c>
      <c r="J128" s="279">
        <v>1719.2499999999998</v>
      </c>
      <c r="K128" s="277">
        <v>1665.55</v>
      </c>
      <c r="L128" s="277">
        <v>1618.65</v>
      </c>
      <c r="M128" s="277">
        <v>9.4368200000000009</v>
      </c>
    </row>
    <row r="129" spans="1:13">
      <c r="A129" s="301">
        <v>120</v>
      </c>
      <c r="B129" s="277" t="s">
        <v>264</v>
      </c>
      <c r="C129" s="277">
        <v>688.95</v>
      </c>
      <c r="D129" s="279">
        <v>693.65</v>
      </c>
      <c r="E129" s="279">
        <v>676.3</v>
      </c>
      <c r="F129" s="279">
        <v>663.65</v>
      </c>
      <c r="G129" s="279">
        <v>646.29999999999995</v>
      </c>
      <c r="H129" s="279">
        <v>706.3</v>
      </c>
      <c r="I129" s="279">
        <v>723.65000000000009</v>
      </c>
      <c r="J129" s="279">
        <v>736.3</v>
      </c>
      <c r="K129" s="277">
        <v>711</v>
      </c>
      <c r="L129" s="277">
        <v>681</v>
      </c>
      <c r="M129" s="277">
        <v>3.6931099999999999</v>
      </c>
    </row>
    <row r="130" spans="1:13">
      <c r="A130" s="301">
        <v>121</v>
      </c>
      <c r="B130" s="277" t="s">
        <v>133</v>
      </c>
      <c r="C130" s="277">
        <v>1298.3</v>
      </c>
      <c r="D130" s="279">
        <v>1307.6666666666667</v>
      </c>
      <c r="E130" s="279">
        <v>1283.9333333333334</v>
      </c>
      <c r="F130" s="279">
        <v>1269.5666666666666</v>
      </c>
      <c r="G130" s="279">
        <v>1245.8333333333333</v>
      </c>
      <c r="H130" s="279">
        <v>1322.0333333333335</v>
      </c>
      <c r="I130" s="279">
        <v>1345.7666666666667</v>
      </c>
      <c r="J130" s="279">
        <v>1360.1333333333337</v>
      </c>
      <c r="K130" s="277">
        <v>1331.4</v>
      </c>
      <c r="L130" s="277">
        <v>1293.3</v>
      </c>
      <c r="M130" s="277">
        <v>29.151530000000001</v>
      </c>
    </row>
    <row r="131" spans="1:13">
      <c r="A131" s="301">
        <v>122</v>
      </c>
      <c r="B131" s="277" t="s">
        <v>134</v>
      </c>
      <c r="C131" s="277">
        <v>64.25</v>
      </c>
      <c r="D131" s="279">
        <v>65.25</v>
      </c>
      <c r="E131" s="279">
        <v>62.5</v>
      </c>
      <c r="F131" s="279">
        <v>60.75</v>
      </c>
      <c r="G131" s="279">
        <v>58</v>
      </c>
      <c r="H131" s="279">
        <v>67</v>
      </c>
      <c r="I131" s="279">
        <v>69.75</v>
      </c>
      <c r="J131" s="279">
        <v>71.5</v>
      </c>
      <c r="K131" s="277">
        <v>68</v>
      </c>
      <c r="L131" s="277">
        <v>63.5</v>
      </c>
      <c r="M131" s="277">
        <v>293.99716999999998</v>
      </c>
    </row>
    <row r="132" spans="1:13">
      <c r="A132" s="301">
        <v>123</v>
      </c>
      <c r="B132" s="277" t="s">
        <v>265</v>
      </c>
      <c r="C132" s="277">
        <v>1439.25</v>
      </c>
      <c r="D132" s="279">
        <v>1443.9166666666667</v>
      </c>
      <c r="E132" s="279">
        <v>1420.3333333333335</v>
      </c>
      <c r="F132" s="279">
        <v>1401.4166666666667</v>
      </c>
      <c r="G132" s="279">
        <v>1377.8333333333335</v>
      </c>
      <c r="H132" s="279">
        <v>1462.8333333333335</v>
      </c>
      <c r="I132" s="279">
        <v>1486.416666666667</v>
      </c>
      <c r="J132" s="279">
        <v>1505.3333333333335</v>
      </c>
      <c r="K132" s="277">
        <v>1467.5</v>
      </c>
      <c r="L132" s="277">
        <v>1425</v>
      </c>
      <c r="M132" s="277">
        <v>1.7787900000000001</v>
      </c>
    </row>
    <row r="133" spans="1:13">
      <c r="A133" s="301">
        <v>124</v>
      </c>
      <c r="B133" s="277" t="s">
        <v>135</v>
      </c>
      <c r="C133" s="277">
        <v>263.60000000000002</v>
      </c>
      <c r="D133" s="279">
        <v>266.45</v>
      </c>
      <c r="E133" s="279">
        <v>259.39999999999998</v>
      </c>
      <c r="F133" s="279">
        <v>255.2</v>
      </c>
      <c r="G133" s="279">
        <v>248.14999999999998</v>
      </c>
      <c r="H133" s="279">
        <v>270.64999999999998</v>
      </c>
      <c r="I133" s="279">
        <v>277.70000000000005</v>
      </c>
      <c r="J133" s="279">
        <v>281.89999999999998</v>
      </c>
      <c r="K133" s="277">
        <v>273.5</v>
      </c>
      <c r="L133" s="277">
        <v>262.25</v>
      </c>
      <c r="M133" s="277">
        <v>49.212040000000002</v>
      </c>
    </row>
    <row r="134" spans="1:13">
      <c r="A134" s="301">
        <v>125</v>
      </c>
      <c r="B134" s="277" t="s">
        <v>266</v>
      </c>
      <c r="C134" s="277">
        <v>2240.6</v>
      </c>
      <c r="D134" s="279">
        <v>2221.3833333333332</v>
      </c>
      <c r="E134" s="279">
        <v>2189.2166666666662</v>
      </c>
      <c r="F134" s="279">
        <v>2137.833333333333</v>
      </c>
      <c r="G134" s="279">
        <v>2105.6666666666661</v>
      </c>
      <c r="H134" s="279">
        <v>2272.7666666666664</v>
      </c>
      <c r="I134" s="279">
        <v>2304.9333333333334</v>
      </c>
      <c r="J134" s="279">
        <v>2356.3166666666666</v>
      </c>
      <c r="K134" s="277">
        <v>2253.5500000000002</v>
      </c>
      <c r="L134" s="277">
        <v>2170</v>
      </c>
      <c r="M134" s="277">
        <v>2.6699099999999998</v>
      </c>
    </row>
    <row r="135" spans="1:13">
      <c r="A135" s="301">
        <v>126</v>
      </c>
      <c r="B135" s="277" t="s">
        <v>136</v>
      </c>
      <c r="C135" s="277">
        <v>912.9</v>
      </c>
      <c r="D135" s="279">
        <v>917.9</v>
      </c>
      <c r="E135" s="279">
        <v>900.84999999999991</v>
      </c>
      <c r="F135" s="279">
        <v>888.8</v>
      </c>
      <c r="G135" s="279">
        <v>871.74999999999989</v>
      </c>
      <c r="H135" s="279">
        <v>929.94999999999993</v>
      </c>
      <c r="I135" s="279">
        <v>946.99999999999989</v>
      </c>
      <c r="J135" s="279">
        <v>959.05</v>
      </c>
      <c r="K135" s="277">
        <v>934.95</v>
      </c>
      <c r="L135" s="277">
        <v>905.85</v>
      </c>
      <c r="M135" s="277">
        <v>36.463810000000002</v>
      </c>
    </row>
    <row r="136" spans="1:13">
      <c r="A136" s="301">
        <v>127</v>
      </c>
      <c r="B136" s="277" t="s">
        <v>137</v>
      </c>
      <c r="C136" s="277">
        <v>873</v>
      </c>
      <c r="D136" s="279">
        <v>874.94999999999993</v>
      </c>
      <c r="E136" s="279">
        <v>866.59999999999991</v>
      </c>
      <c r="F136" s="279">
        <v>860.19999999999993</v>
      </c>
      <c r="G136" s="279">
        <v>851.84999999999991</v>
      </c>
      <c r="H136" s="279">
        <v>881.34999999999991</v>
      </c>
      <c r="I136" s="279">
        <v>889.7</v>
      </c>
      <c r="J136" s="279">
        <v>896.09999999999991</v>
      </c>
      <c r="K136" s="277">
        <v>883.3</v>
      </c>
      <c r="L136" s="277">
        <v>868.55</v>
      </c>
      <c r="M136" s="277">
        <v>25.42417</v>
      </c>
    </row>
    <row r="137" spans="1:13">
      <c r="A137" s="301">
        <v>128</v>
      </c>
      <c r="B137" s="277" t="s">
        <v>148</v>
      </c>
      <c r="C137" s="277">
        <v>64396</v>
      </c>
      <c r="D137" s="279">
        <v>64298.716666666667</v>
      </c>
      <c r="E137" s="279">
        <v>63707.433333333334</v>
      </c>
      <c r="F137" s="279">
        <v>63018.866666666669</v>
      </c>
      <c r="G137" s="279">
        <v>62427.583333333336</v>
      </c>
      <c r="H137" s="279">
        <v>64987.283333333333</v>
      </c>
      <c r="I137" s="279">
        <v>65578.56666666668</v>
      </c>
      <c r="J137" s="279">
        <v>66267.133333333331</v>
      </c>
      <c r="K137" s="277">
        <v>64890</v>
      </c>
      <c r="L137" s="277">
        <v>63610.15</v>
      </c>
      <c r="M137" s="277">
        <v>0.10421999999999999</v>
      </c>
    </row>
    <row r="138" spans="1:13">
      <c r="A138" s="301">
        <v>129</v>
      </c>
      <c r="B138" s="277" t="s">
        <v>145</v>
      </c>
      <c r="C138" s="277">
        <v>989.5</v>
      </c>
      <c r="D138" s="279">
        <v>982.86666666666667</v>
      </c>
      <c r="E138" s="279">
        <v>973.73333333333335</v>
      </c>
      <c r="F138" s="279">
        <v>957.9666666666667</v>
      </c>
      <c r="G138" s="279">
        <v>948.83333333333337</v>
      </c>
      <c r="H138" s="279">
        <v>998.63333333333333</v>
      </c>
      <c r="I138" s="279">
        <v>1007.7666666666668</v>
      </c>
      <c r="J138" s="279">
        <v>1023.5333333333333</v>
      </c>
      <c r="K138" s="277">
        <v>992</v>
      </c>
      <c r="L138" s="277">
        <v>967.1</v>
      </c>
      <c r="M138" s="277">
        <v>14.31269</v>
      </c>
    </row>
    <row r="139" spans="1:13">
      <c r="A139" s="301">
        <v>130</v>
      </c>
      <c r="B139" s="277" t="s">
        <v>139</v>
      </c>
      <c r="C139" s="277">
        <v>195.1</v>
      </c>
      <c r="D139" s="279">
        <v>196.28333333333333</v>
      </c>
      <c r="E139" s="279">
        <v>189.81666666666666</v>
      </c>
      <c r="F139" s="279">
        <v>184.53333333333333</v>
      </c>
      <c r="G139" s="279">
        <v>178.06666666666666</v>
      </c>
      <c r="H139" s="279">
        <v>201.56666666666666</v>
      </c>
      <c r="I139" s="279">
        <v>208.0333333333333</v>
      </c>
      <c r="J139" s="279">
        <v>213.31666666666666</v>
      </c>
      <c r="K139" s="277">
        <v>202.75</v>
      </c>
      <c r="L139" s="277">
        <v>191</v>
      </c>
      <c r="M139" s="277">
        <v>131.21179000000001</v>
      </c>
    </row>
    <row r="140" spans="1:13">
      <c r="A140" s="301">
        <v>131</v>
      </c>
      <c r="B140" s="277" t="s">
        <v>138</v>
      </c>
      <c r="C140" s="277">
        <v>545.20000000000005</v>
      </c>
      <c r="D140" s="279">
        <v>545.7166666666667</v>
      </c>
      <c r="E140" s="279">
        <v>537.48333333333335</v>
      </c>
      <c r="F140" s="279">
        <v>529.76666666666665</v>
      </c>
      <c r="G140" s="279">
        <v>521.5333333333333</v>
      </c>
      <c r="H140" s="279">
        <v>553.43333333333339</v>
      </c>
      <c r="I140" s="279">
        <v>561.66666666666674</v>
      </c>
      <c r="J140" s="279">
        <v>569.38333333333344</v>
      </c>
      <c r="K140" s="277">
        <v>553.95000000000005</v>
      </c>
      <c r="L140" s="277">
        <v>538</v>
      </c>
      <c r="M140" s="277">
        <v>30.973199999999999</v>
      </c>
    </row>
    <row r="141" spans="1:13">
      <c r="A141" s="301">
        <v>132</v>
      </c>
      <c r="B141" s="277" t="s">
        <v>140</v>
      </c>
      <c r="C141" s="277">
        <v>157</v>
      </c>
      <c r="D141" s="279">
        <v>156.73333333333332</v>
      </c>
      <c r="E141" s="279">
        <v>155.06666666666663</v>
      </c>
      <c r="F141" s="279">
        <v>153.13333333333333</v>
      </c>
      <c r="G141" s="279">
        <v>151.46666666666664</v>
      </c>
      <c r="H141" s="279">
        <v>158.66666666666663</v>
      </c>
      <c r="I141" s="279">
        <v>160.33333333333331</v>
      </c>
      <c r="J141" s="279">
        <v>162.26666666666662</v>
      </c>
      <c r="K141" s="277">
        <v>158.4</v>
      </c>
      <c r="L141" s="277">
        <v>154.80000000000001</v>
      </c>
      <c r="M141" s="277">
        <v>39.99765</v>
      </c>
    </row>
    <row r="142" spans="1:13">
      <c r="A142" s="301">
        <v>133</v>
      </c>
      <c r="B142" s="277" t="s">
        <v>267</v>
      </c>
      <c r="C142" s="277">
        <v>34.85</v>
      </c>
      <c r="D142" s="279">
        <v>35.083333333333336</v>
      </c>
      <c r="E142" s="279">
        <v>34.31666666666667</v>
      </c>
      <c r="F142" s="279">
        <v>33.783333333333331</v>
      </c>
      <c r="G142" s="279">
        <v>33.016666666666666</v>
      </c>
      <c r="H142" s="279">
        <v>35.616666666666674</v>
      </c>
      <c r="I142" s="279">
        <v>36.38333333333334</v>
      </c>
      <c r="J142" s="279">
        <v>36.916666666666679</v>
      </c>
      <c r="K142" s="277">
        <v>35.85</v>
      </c>
      <c r="L142" s="277">
        <v>34.549999999999997</v>
      </c>
      <c r="M142" s="277">
        <v>5.2450999999999999</v>
      </c>
    </row>
    <row r="143" spans="1:13">
      <c r="A143" s="301">
        <v>134</v>
      </c>
      <c r="B143" s="277" t="s">
        <v>141</v>
      </c>
      <c r="C143" s="277">
        <v>348.65</v>
      </c>
      <c r="D143" s="279">
        <v>348.26666666666665</v>
      </c>
      <c r="E143" s="279">
        <v>345.7833333333333</v>
      </c>
      <c r="F143" s="279">
        <v>342.91666666666663</v>
      </c>
      <c r="G143" s="279">
        <v>340.43333333333328</v>
      </c>
      <c r="H143" s="279">
        <v>351.13333333333333</v>
      </c>
      <c r="I143" s="279">
        <v>353.61666666666667</v>
      </c>
      <c r="J143" s="279">
        <v>356.48333333333335</v>
      </c>
      <c r="K143" s="277">
        <v>350.75</v>
      </c>
      <c r="L143" s="277">
        <v>345.4</v>
      </c>
      <c r="M143" s="277">
        <v>15.63592</v>
      </c>
    </row>
    <row r="144" spans="1:13">
      <c r="A144" s="301">
        <v>135</v>
      </c>
      <c r="B144" s="277" t="s">
        <v>142</v>
      </c>
      <c r="C144" s="277">
        <v>5771.75</v>
      </c>
      <c r="D144" s="279">
        <v>5826.833333333333</v>
      </c>
      <c r="E144" s="279">
        <v>5694.9166666666661</v>
      </c>
      <c r="F144" s="279">
        <v>5618.083333333333</v>
      </c>
      <c r="G144" s="279">
        <v>5486.1666666666661</v>
      </c>
      <c r="H144" s="279">
        <v>5903.6666666666661</v>
      </c>
      <c r="I144" s="279">
        <v>6035.5833333333321</v>
      </c>
      <c r="J144" s="279">
        <v>6112.4166666666661</v>
      </c>
      <c r="K144" s="277">
        <v>5958.75</v>
      </c>
      <c r="L144" s="277">
        <v>5750</v>
      </c>
      <c r="M144" s="277">
        <v>16.029389999999999</v>
      </c>
    </row>
    <row r="145" spans="1:13">
      <c r="A145" s="301">
        <v>136</v>
      </c>
      <c r="B145" s="277" t="s">
        <v>144</v>
      </c>
      <c r="C145" s="277">
        <v>553.9</v>
      </c>
      <c r="D145" s="279">
        <v>553.11666666666667</v>
      </c>
      <c r="E145" s="279">
        <v>546.5333333333333</v>
      </c>
      <c r="F145" s="279">
        <v>539.16666666666663</v>
      </c>
      <c r="G145" s="279">
        <v>532.58333333333326</v>
      </c>
      <c r="H145" s="279">
        <v>560.48333333333335</v>
      </c>
      <c r="I145" s="279">
        <v>567.06666666666661</v>
      </c>
      <c r="J145" s="279">
        <v>574.43333333333339</v>
      </c>
      <c r="K145" s="277">
        <v>559.70000000000005</v>
      </c>
      <c r="L145" s="277">
        <v>545.75</v>
      </c>
      <c r="M145" s="277">
        <v>5.4292999999999996</v>
      </c>
    </row>
    <row r="146" spans="1:13">
      <c r="A146" s="301">
        <v>137</v>
      </c>
      <c r="B146" s="277" t="s">
        <v>146</v>
      </c>
      <c r="C146" s="277">
        <v>978.15</v>
      </c>
      <c r="D146" s="279">
        <v>988.91666666666663</v>
      </c>
      <c r="E146" s="279">
        <v>954.68333333333328</v>
      </c>
      <c r="F146" s="279">
        <v>931.2166666666667</v>
      </c>
      <c r="G146" s="279">
        <v>896.98333333333335</v>
      </c>
      <c r="H146" s="279">
        <v>1012.3833333333332</v>
      </c>
      <c r="I146" s="279">
        <v>1046.6166666666666</v>
      </c>
      <c r="J146" s="279">
        <v>1070.083333333333</v>
      </c>
      <c r="K146" s="277">
        <v>1023.15</v>
      </c>
      <c r="L146" s="277">
        <v>965.45</v>
      </c>
      <c r="M146" s="277">
        <v>32.690770000000001</v>
      </c>
    </row>
    <row r="147" spans="1:13">
      <c r="A147" s="301">
        <v>138</v>
      </c>
      <c r="B147" s="277" t="s">
        <v>147</v>
      </c>
      <c r="C147" s="277">
        <v>93.9</v>
      </c>
      <c r="D147" s="279">
        <v>93.866666666666674</v>
      </c>
      <c r="E147" s="279">
        <v>92.483333333333348</v>
      </c>
      <c r="F147" s="279">
        <v>91.066666666666677</v>
      </c>
      <c r="G147" s="279">
        <v>89.683333333333351</v>
      </c>
      <c r="H147" s="279">
        <v>95.283333333333346</v>
      </c>
      <c r="I147" s="279">
        <v>96.666666666666671</v>
      </c>
      <c r="J147" s="279">
        <v>98.083333333333343</v>
      </c>
      <c r="K147" s="277">
        <v>95.25</v>
      </c>
      <c r="L147" s="277">
        <v>92.45</v>
      </c>
      <c r="M147" s="277">
        <v>86.728530000000006</v>
      </c>
    </row>
    <row r="148" spans="1:13">
      <c r="A148" s="301">
        <v>139</v>
      </c>
      <c r="B148" s="277" t="s">
        <v>268</v>
      </c>
      <c r="C148" s="277">
        <v>933.55</v>
      </c>
      <c r="D148" s="279">
        <v>932.05000000000007</v>
      </c>
      <c r="E148" s="279">
        <v>917.65000000000009</v>
      </c>
      <c r="F148" s="279">
        <v>901.75</v>
      </c>
      <c r="G148" s="279">
        <v>887.35</v>
      </c>
      <c r="H148" s="279">
        <v>947.95000000000016</v>
      </c>
      <c r="I148" s="279">
        <v>962.35</v>
      </c>
      <c r="J148" s="279">
        <v>978.25000000000023</v>
      </c>
      <c r="K148" s="277">
        <v>946.45</v>
      </c>
      <c r="L148" s="277">
        <v>916.15</v>
      </c>
      <c r="M148" s="277">
        <v>2.1372300000000002</v>
      </c>
    </row>
    <row r="149" spans="1:13">
      <c r="A149" s="301">
        <v>140</v>
      </c>
      <c r="B149" s="277" t="s">
        <v>149</v>
      </c>
      <c r="C149" s="277">
        <v>1082.05</v>
      </c>
      <c r="D149" s="279">
        <v>1088.0333333333333</v>
      </c>
      <c r="E149" s="279">
        <v>1064.0166666666667</v>
      </c>
      <c r="F149" s="279">
        <v>1045.9833333333333</v>
      </c>
      <c r="G149" s="279">
        <v>1021.9666666666667</v>
      </c>
      <c r="H149" s="279">
        <v>1106.0666666666666</v>
      </c>
      <c r="I149" s="279">
        <v>1130.083333333333</v>
      </c>
      <c r="J149" s="279">
        <v>1148.1166666666666</v>
      </c>
      <c r="K149" s="277">
        <v>1112.05</v>
      </c>
      <c r="L149" s="277">
        <v>1070</v>
      </c>
      <c r="M149" s="277">
        <v>11.35947</v>
      </c>
    </row>
    <row r="150" spans="1:13">
      <c r="A150" s="301">
        <v>141</v>
      </c>
      <c r="B150" s="277" t="s">
        <v>269</v>
      </c>
      <c r="C150" s="277">
        <v>673.35</v>
      </c>
      <c r="D150" s="279">
        <v>674.16666666666663</v>
      </c>
      <c r="E150" s="279">
        <v>664.33333333333326</v>
      </c>
      <c r="F150" s="279">
        <v>655.31666666666661</v>
      </c>
      <c r="G150" s="279">
        <v>645.48333333333323</v>
      </c>
      <c r="H150" s="279">
        <v>683.18333333333328</v>
      </c>
      <c r="I150" s="279">
        <v>693.01666666666654</v>
      </c>
      <c r="J150" s="279">
        <v>702.0333333333333</v>
      </c>
      <c r="K150" s="277">
        <v>684</v>
      </c>
      <c r="L150" s="277">
        <v>665.15</v>
      </c>
      <c r="M150" s="277">
        <v>1.24126</v>
      </c>
    </row>
    <row r="151" spans="1:13">
      <c r="A151" s="301">
        <v>142</v>
      </c>
      <c r="B151" s="277" t="s">
        <v>151</v>
      </c>
      <c r="C151" s="277">
        <v>24.2</v>
      </c>
      <c r="D151" s="279">
        <v>24.366666666666664</v>
      </c>
      <c r="E151" s="279">
        <v>23.833333333333329</v>
      </c>
      <c r="F151" s="279">
        <v>23.466666666666665</v>
      </c>
      <c r="G151" s="279">
        <v>22.93333333333333</v>
      </c>
      <c r="H151" s="279">
        <v>24.733333333333327</v>
      </c>
      <c r="I151" s="279">
        <v>25.266666666666666</v>
      </c>
      <c r="J151" s="279">
        <v>25.633333333333326</v>
      </c>
      <c r="K151" s="277">
        <v>24.9</v>
      </c>
      <c r="L151" s="277">
        <v>24</v>
      </c>
      <c r="M151" s="277">
        <v>91.74812</v>
      </c>
    </row>
    <row r="152" spans="1:13">
      <c r="A152" s="301">
        <v>143</v>
      </c>
      <c r="B152" s="277" t="s">
        <v>270</v>
      </c>
      <c r="C152" s="277">
        <v>20.05</v>
      </c>
      <c r="D152" s="279">
        <v>20.133333333333336</v>
      </c>
      <c r="E152" s="279">
        <v>19.916666666666671</v>
      </c>
      <c r="F152" s="279">
        <v>19.783333333333335</v>
      </c>
      <c r="G152" s="279">
        <v>19.56666666666667</v>
      </c>
      <c r="H152" s="279">
        <v>20.266666666666673</v>
      </c>
      <c r="I152" s="279">
        <v>20.483333333333334</v>
      </c>
      <c r="J152" s="279">
        <v>20.616666666666674</v>
      </c>
      <c r="K152" s="277">
        <v>20.350000000000001</v>
      </c>
      <c r="L152" s="277">
        <v>20</v>
      </c>
      <c r="M152" s="277">
        <v>38.33137</v>
      </c>
    </row>
    <row r="153" spans="1:13">
      <c r="A153" s="301">
        <v>144</v>
      </c>
      <c r="B153" s="277" t="s">
        <v>155</v>
      </c>
      <c r="C153" s="277">
        <v>82.55</v>
      </c>
      <c r="D153" s="279">
        <v>83.483333333333334</v>
      </c>
      <c r="E153" s="279">
        <v>81.466666666666669</v>
      </c>
      <c r="F153" s="279">
        <v>80.38333333333334</v>
      </c>
      <c r="G153" s="279">
        <v>78.366666666666674</v>
      </c>
      <c r="H153" s="279">
        <v>84.566666666666663</v>
      </c>
      <c r="I153" s="279">
        <v>86.583333333333343</v>
      </c>
      <c r="J153" s="279">
        <v>87.666666666666657</v>
      </c>
      <c r="K153" s="277">
        <v>85.5</v>
      </c>
      <c r="L153" s="277">
        <v>82.4</v>
      </c>
      <c r="M153" s="277">
        <v>44.991190000000003</v>
      </c>
    </row>
    <row r="154" spans="1:13">
      <c r="A154" s="301">
        <v>145</v>
      </c>
      <c r="B154" s="277" t="s">
        <v>156</v>
      </c>
      <c r="C154" s="277">
        <v>87.65</v>
      </c>
      <c r="D154" s="279">
        <v>88.316666666666677</v>
      </c>
      <c r="E154" s="279">
        <v>86.733333333333348</v>
      </c>
      <c r="F154" s="279">
        <v>85.816666666666677</v>
      </c>
      <c r="G154" s="279">
        <v>84.233333333333348</v>
      </c>
      <c r="H154" s="279">
        <v>89.233333333333348</v>
      </c>
      <c r="I154" s="279">
        <v>90.816666666666691</v>
      </c>
      <c r="J154" s="279">
        <v>91.733333333333348</v>
      </c>
      <c r="K154" s="277">
        <v>89.9</v>
      </c>
      <c r="L154" s="277">
        <v>87.4</v>
      </c>
      <c r="M154" s="277">
        <v>142.42250999999999</v>
      </c>
    </row>
    <row r="155" spans="1:13">
      <c r="A155" s="301">
        <v>146</v>
      </c>
      <c r="B155" s="277" t="s">
        <v>150</v>
      </c>
      <c r="C155" s="277">
        <v>34</v>
      </c>
      <c r="D155" s="279">
        <v>34.5</v>
      </c>
      <c r="E155" s="279">
        <v>33.299999999999997</v>
      </c>
      <c r="F155" s="279">
        <v>32.599999999999994</v>
      </c>
      <c r="G155" s="279">
        <v>31.399999999999991</v>
      </c>
      <c r="H155" s="279">
        <v>35.200000000000003</v>
      </c>
      <c r="I155" s="279">
        <v>36.400000000000006</v>
      </c>
      <c r="J155" s="279">
        <v>37.100000000000009</v>
      </c>
      <c r="K155" s="277">
        <v>35.700000000000003</v>
      </c>
      <c r="L155" s="277">
        <v>33.799999999999997</v>
      </c>
      <c r="M155" s="277">
        <v>139.95246</v>
      </c>
    </row>
    <row r="156" spans="1:13">
      <c r="A156" s="301">
        <v>147</v>
      </c>
      <c r="B156" s="277" t="s">
        <v>153</v>
      </c>
      <c r="C156" s="277">
        <v>16895.8</v>
      </c>
      <c r="D156" s="279">
        <v>16954.316666666666</v>
      </c>
      <c r="E156" s="279">
        <v>16793.48333333333</v>
      </c>
      <c r="F156" s="279">
        <v>16691.166666666664</v>
      </c>
      <c r="G156" s="279">
        <v>16530.333333333328</v>
      </c>
      <c r="H156" s="279">
        <v>17056.633333333331</v>
      </c>
      <c r="I156" s="279">
        <v>17217.466666666667</v>
      </c>
      <c r="J156" s="279">
        <v>17319.783333333333</v>
      </c>
      <c r="K156" s="277">
        <v>17115.150000000001</v>
      </c>
      <c r="L156" s="277">
        <v>16852</v>
      </c>
      <c r="M156" s="277">
        <v>0.75853000000000004</v>
      </c>
    </row>
    <row r="157" spans="1:13">
      <c r="A157" s="301">
        <v>148</v>
      </c>
      <c r="B157" s="277" t="s">
        <v>3162</v>
      </c>
      <c r="C157" s="277">
        <v>288.35000000000002</v>
      </c>
      <c r="D157" s="279">
        <v>288.61666666666667</v>
      </c>
      <c r="E157" s="279">
        <v>280.73333333333335</v>
      </c>
      <c r="F157" s="279">
        <v>273.11666666666667</v>
      </c>
      <c r="G157" s="279">
        <v>265.23333333333335</v>
      </c>
      <c r="H157" s="279">
        <v>296.23333333333335</v>
      </c>
      <c r="I157" s="279">
        <v>304.11666666666667</v>
      </c>
      <c r="J157" s="279">
        <v>311.73333333333335</v>
      </c>
      <c r="K157" s="277">
        <v>296.5</v>
      </c>
      <c r="L157" s="277">
        <v>281</v>
      </c>
      <c r="M157" s="277">
        <v>11.49586</v>
      </c>
    </row>
    <row r="158" spans="1:13">
      <c r="A158" s="301">
        <v>149</v>
      </c>
      <c r="B158" s="277" t="s">
        <v>271</v>
      </c>
      <c r="C158" s="277">
        <v>368.55</v>
      </c>
      <c r="D158" s="279">
        <v>369.18333333333334</v>
      </c>
      <c r="E158" s="279">
        <v>365.36666666666667</v>
      </c>
      <c r="F158" s="279">
        <v>362.18333333333334</v>
      </c>
      <c r="G158" s="279">
        <v>358.36666666666667</v>
      </c>
      <c r="H158" s="279">
        <v>372.36666666666667</v>
      </c>
      <c r="I158" s="279">
        <v>376.18333333333339</v>
      </c>
      <c r="J158" s="279">
        <v>379.36666666666667</v>
      </c>
      <c r="K158" s="277">
        <v>373</v>
      </c>
      <c r="L158" s="277">
        <v>366</v>
      </c>
      <c r="M158" s="277">
        <v>1.1672199999999999</v>
      </c>
    </row>
    <row r="159" spans="1:13">
      <c r="A159" s="301">
        <v>150</v>
      </c>
      <c r="B159" s="277" t="s">
        <v>158</v>
      </c>
      <c r="C159" s="277">
        <v>77.349999999999994</v>
      </c>
      <c r="D159" s="279">
        <v>77.816666666666677</v>
      </c>
      <c r="E159" s="279">
        <v>76.683333333333351</v>
      </c>
      <c r="F159" s="279">
        <v>76.01666666666668</v>
      </c>
      <c r="G159" s="279">
        <v>74.883333333333354</v>
      </c>
      <c r="H159" s="279">
        <v>78.483333333333348</v>
      </c>
      <c r="I159" s="279">
        <v>79.616666666666674</v>
      </c>
      <c r="J159" s="279">
        <v>80.283333333333346</v>
      </c>
      <c r="K159" s="277">
        <v>78.95</v>
      </c>
      <c r="L159" s="277">
        <v>77.150000000000006</v>
      </c>
      <c r="M159" s="277">
        <v>93.038839999999993</v>
      </c>
    </row>
    <row r="160" spans="1:13">
      <c r="A160" s="301">
        <v>151</v>
      </c>
      <c r="B160" s="277" t="s">
        <v>157</v>
      </c>
      <c r="C160" s="277">
        <v>95.15</v>
      </c>
      <c r="D160" s="279">
        <v>96.133333333333326</v>
      </c>
      <c r="E160" s="279">
        <v>94.016666666666652</v>
      </c>
      <c r="F160" s="279">
        <v>92.883333333333326</v>
      </c>
      <c r="G160" s="279">
        <v>90.766666666666652</v>
      </c>
      <c r="H160" s="279">
        <v>97.266666666666652</v>
      </c>
      <c r="I160" s="279">
        <v>99.383333333333326</v>
      </c>
      <c r="J160" s="279">
        <v>100.51666666666665</v>
      </c>
      <c r="K160" s="277">
        <v>98.25</v>
      </c>
      <c r="L160" s="277">
        <v>95</v>
      </c>
      <c r="M160" s="277">
        <v>6.8945600000000002</v>
      </c>
    </row>
    <row r="161" spans="1:13">
      <c r="A161" s="301">
        <v>152</v>
      </c>
      <c r="B161" s="277" t="s">
        <v>272</v>
      </c>
      <c r="C161" s="277">
        <v>2903.2</v>
      </c>
      <c r="D161" s="279">
        <v>2869.4</v>
      </c>
      <c r="E161" s="279">
        <v>2818.8</v>
      </c>
      <c r="F161" s="279">
        <v>2734.4</v>
      </c>
      <c r="G161" s="279">
        <v>2683.8</v>
      </c>
      <c r="H161" s="279">
        <v>2953.8</v>
      </c>
      <c r="I161" s="279">
        <v>3004.3999999999996</v>
      </c>
      <c r="J161" s="279">
        <v>3088.8</v>
      </c>
      <c r="K161" s="277">
        <v>2920</v>
      </c>
      <c r="L161" s="277">
        <v>2785</v>
      </c>
      <c r="M161" s="277">
        <v>0.63778999999999997</v>
      </c>
    </row>
    <row r="162" spans="1:13">
      <c r="A162" s="301">
        <v>153</v>
      </c>
      <c r="B162" s="277" t="s">
        <v>273</v>
      </c>
      <c r="C162" s="277">
        <v>1728.65</v>
      </c>
      <c r="D162" s="279">
        <v>1715.8333333333333</v>
      </c>
      <c r="E162" s="279">
        <v>1684.8166666666666</v>
      </c>
      <c r="F162" s="279">
        <v>1640.9833333333333</v>
      </c>
      <c r="G162" s="279">
        <v>1609.9666666666667</v>
      </c>
      <c r="H162" s="279">
        <v>1759.6666666666665</v>
      </c>
      <c r="I162" s="279">
        <v>1790.6833333333334</v>
      </c>
      <c r="J162" s="279">
        <v>1834.5166666666664</v>
      </c>
      <c r="K162" s="277">
        <v>1746.85</v>
      </c>
      <c r="L162" s="277">
        <v>1672</v>
      </c>
      <c r="M162" s="277">
        <v>2.5771700000000002</v>
      </c>
    </row>
    <row r="163" spans="1:13">
      <c r="A163" s="301">
        <v>154</v>
      </c>
      <c r="B163" s="277" t="s">
        <v>274</v>
      </c>
      <c r="C163" s="277">
        <v>203.1</v>
      </c>
      <c r="D163" s="279">
        <v>204.55000000000004</v>
      </c>
      <c r="E163" s="279">
        <v>200.10000000000008</v>
      </c>
      <c r="F163" s="279">
        <v>197.10000000000005</v>
      </c>
      <c r="G163" s="279">
        <v>192.65000000000009</v>
      </c>
      <c r="H163" s="279">
        <v>207.55000000000007</v>
      </c>
      <c r="I163" s="279">
        <v>212.00000000000006</v>
      </c>
      <c r="J163" s="279">
        <v>215.00000000000006</v>
      </c>
      <c r="K163" s="277">
        <v>209</v>
      </c>
      <c r="L163" s="277">
        <v>201.55</v>
      </c>
      <c r="M163" s="277">
        <v>2.85155</v>
      </c>
    </row>
    <row r="164" spans="1:13">
      <c r="A164" s="301">
        <v>155</v>
      </c>
      <c r="B164" s="277" t="s">
        <v>159</v>
      </c>
      <c r="C164" s="277">
        <v>19502.099999999999</v>
      </c>
      <c r="D164" s="279">
        <v>19574.333333333332</v>
      </c>
      <c r="E164" s="279">
        <v>19198.766666666663</v>
      </c>
      <c r="F164" s="279">
        <v>18895.433333333331</v>
      </c>
      <c r="G164" s="279">
        <v>18519.866666666661</v>
      </c>
      <c r="H164" s="279">
        <v>19877.666666666664</v>
      </c>
      <c r="I164" s="279">
        <v>20253.233333333337</v>
      </c>
      <c r="J164" s="279">
        <v>20556.566666666666</v>
      </c>
      <c r="K164" s="277">
        <v>19949.900000000001</v>
      </c>
      <c r="L164" s="277">
        <v>19271</v>
      </c>
      <c r="M164" s="277">
        <v>0.38362000000000002</v>
      </c>
    </row>
    <row r="165" spans="1:13">
      <c r="A165" s="301">
        <v>156</v>
      </c>
      <c r="B165" s="277" t="s">
        <v>161</v>
      </c>
      <c r="C165" s="277">
        <v>266</v>
      </c>
      <c r="D165" s="279">
        <v>266.51666666666665</v>
      </c>
      <c r="E165" s="279">
        <v>262.68333333333328</v>
      </c>
      <c r="F165" s="279">
        <v>259.36666666666662</v>
      </c>
      <c r="G165" s="279">
        <v>255.53333333333325</v>
      </c>
      <c r="H165" s="279">
        <v>269.83333333333331</v>
      </c>
      <c r="I165" s="279">
        <v>273.66666666666669</v>
      </c>
      <c r="J165" s="279">
        <v>276.98333333333335</v>
      </c>
      <c r="K165" s="277">
        <v>270.35000000000002</v>
      </c>
      <c r="L165" s="277">
        <v>263.2</v>
      </c>
      <c r="M165" s="277">
        <v>31.92812</v>
      </c>
    </row>
    <row r="166" spans="1:13">
      <c r="A166" s="301">
        <v>157</v>
      </c>
      <c r="B166" s="277" t="s">
        <v>275</v>
      </c>
      <c r="C166" s="277">
        <v>4179.8999999999996</v>
      </c>
      <c r="D166" s="279">
        <v>4195.6500000000005</v>
      </c>
      <c r="E166" s="279">
        <v>4155.3000000000011</v>
      </c>
      <c r="F166" s="279">
        <v>4130.7000000000007</v>
      </c>
      <c r="G166" s="279">
        <v>4090.3500000000013</v>
      </c>
      <c r="H166" s="279">
        <v>4220.2500000000009</v>
      </c>
      <c r="I166" s="279">
        <v>4260.6000000000013</v>
      </c>
      <c r="J166" s="279">
        <v>4285.2000000000007</v>
      </c>
      <c r="K166" s="277">
        <v>4236</v>
      </c>
      <c r="L166" s="277">
        <v>4171.05</v>
      </c>
      <c r="M166" s="277">
        <v>1.2694099999999999</v>
      </c>
    </row>
    <row r="167" spans="1:13">
      <c r="A167" s="301">
        <v>158</v>
      </c>
      <c r="B167" s="277" t="s">
        <v>163</v>
      </c>
      <c r="C167" s="277">
        <v>1380.6</v>
      </c>
      <c r="D167" s="279">
        <v>1384.4000000000003</v>
      </c>
      <c r="E167" s="279">
        <v>1373.8500000000006</v>
      </c>
      <c r="F167" s="279">
        <v>1367.1000000000004</v>
      </c>
      <c r="G167" s="279">
        <v>1356.5500000000006</v>
      </c>
      <c r="H167" s="279">
        <v>1391.1500000000005</v>
      </c>
      <c r="I167" s="279">
        <v>1401.7000000000003</v>
      </c>
      <c r="J167" s="279">
        <v>1408.4500000000005</v>
      </c>
      <c r="K167" s="277">
        <v>1394.95</v>
      </c>
      <c r="L167" s="277">
        <v>1377.65</v>
      </c>
      <c r="M167" s="277">
        <v>4.4184700000000001</v>
      </c>
    </row>
    <row r="168" spans="1:13">
      <c r="A168" s="301">
        <v>159</v>
      </c>
      <c r="B168" s="277" t="s">
        <v>160</v>
      </c>
      <c r="C168" s="277">
        <v>1390.2</v>
      </c>
      <c r="D168" s="279">
        <v>1397.8500000000001</v>
      </c>
      <c r="E168" s="279">
        <v>1359.0000000000002</v>
      </c>
      <c r="F168" s="279">
        <v>1327.8000000000002</v>
      </c>
      <c r="G168" s="279">
        <v>1288.9500000000003</v>
      </c>
      <c r="H168" s="279">
        <v>1429.0500000000002</v>
      </c>
      <c r="I168" s="279">
        <v>1467.9</v>
      </c>
      <c r="J168" s="279">
        <v>1499.1000000000001</v>
      </c>
      <c r="K168" s="277">
        <v>1436.7</v>
      </c>
      <c r="L168" s="277">
        <v>1366.65</v>
      </c>
      <c r="M168" s="277">
        <v>15.080500000000001</v>
      </c>
    </row>
    <row r="169" spans="1:13">
      <c r="A169" s="301">
        <v>160</v>
      </c>
      <c r="B169" s="277" t="s">
        <v>162</v>
      </c>
      <c r="C169" s="277">
        <v>80.55</v>
      </c>
      <c r="D169" s="279">
        <v>81.583333333333329</v>
      </c>
      <c r="E169" s="279">
        <v>79.216666666666654</v>
      </c>
      <c r="F169" s="279">
        <v>77.883333333333326</v>
      </c>
      <c r="G169" s="279">
        <v>75.516666666666652</v>
      </c>
      <c r="H169" s="279">
        <v>82.916666666666657</v>
      </c>
      <c r="I169" s="279">
        <v>85.283333333333331</v>
      </c>
      <c r="J169" s="279">
        <v>86.61666666666666</v>
      </c>
      <c r="K169" s="277">
        <v>83.95</v>
      </c>
      <c r="L169" s="277">
        <v>80.25</v>
      </c>
      <c r="M169" s="277">
        <v>98.748109999999997</v>
      </c>
    </row>
    <row r="170" spans="1:13">
      <c r="A170" s="301">
        <v>161</v>
      </c>
      <c r="B170" s="277" t="s">
        <v>165</v>
      </c>
      <c r="C170" s="277">
        <v>163.35</v>
      </c>
      <c r="D170" s="279">
        <v>165.04999999999998</v>
      </c>
      <c r="E170" s="279">
        <v>161.29999999999995</v>
      </c>
      <c r="F170" s="279">
        <v>159.24999999999997</v>
      </c>
      <c r="G170" s="279">
        <v>155.49999999999994</v>
      </c>
      <c r="H170" s="279">
        <v>167.09999999999997</v>
      </c>
      <c r="I170" s="279">
        <v>170.85000000000002</v>
      </c>
      <c r="J170" s="279">
        <v>172.89999999999998</v>
      </c>
      <c r="K170" s="277">
        <v>168.8</v>
      </c>
      <c r="L170" s="277">
        <v>163</v>
      </c>
      <c r="M170" s="277">
        <v>91.627219999999994</v>
      </c>
    </row>
    <row r="171" spans="1:13">
      <c r="A171" s="301">
        <v>162</v>
      </c>
      <c r="B171" s="277" t="s">
        <v>276</v>
      </c>
      <c r="C171" s="277">
        <v>185.5</v>
      </c>
      <c r="D171" s="279">
        <v>186.20000000000002</v>
      </c>
      <c r="E171" s="279">
        <v>180.80000000000004</v>
      </c>
      <c r="F171" s="279">
        <v>176.10000000000002</v>
      </c>
      <c r="G171" s="279">
        <v>170.70000000000005</v>
      </c>
      <c r="H171" s="279">
        <v>190.90000000000003</v>
      </c>
      <c r="I171" s="279">
        <v>196.3</v>
      </c>
      <c r="J171" s="279">
        <v>201.00000000000003</v>
      </c>
      <c r="K171" s="277">
        <v>191.6</v>
      </c>
      <c r="L171" s="277">
        <v>181.5</v>
      </c>
      <c r="M171" s="277">
        <v>5.1576500000000003</v>
      </c>
    </row>
    <row r="172" spans="1:13">
      <c r="A172" s="301">
        <v>163</v>
      </c>
      <c r="B172" s="277" t="s">
        <v>277</v>
      </c>
      <c r="C172" s="277">
        <v>10150.799999999999</v>
      </c>
      <c r="D172" s="279">
        <v>10258.6</v>
      </c>
      <c r="E172" s="279">
        <v>9992.2000000000007</v>
      </c>
      <c r="F172" s="279">
        <v>9833.6</v>
      </c>
      <c r="G172" s="279">
        <v>9567.2000000000007</v>
      </c>
      <c r="H172" s="279">
        <v>10417.200000000001</v>
      </c>
      <c r="I172" s="279">
        <v>10683.599999999999</v>
      </c>
      <c r="J172" s="279">
        <v>10842.2</v>
      </c>
      <c r="K172" s="277">
        <v>10525</v>
      </c>
      <c r="L172" s="277">
        <v>10100</v>
      </c>
      <c r="M172" s="277">
        <v>6.7970000000000003E-2</v>
      </c>
    </row>
    <row r="173" spans="1:13">
      <c r="A173" s="301">
        <v>164</v>
      </c>
      <c r="B173" s="277" t="s">
        <v>164</v>
      </c>
      <c r="C173" s="277">
        <v>33.549999999999997</v>
      </c>
      <c r="D173" s="279">
        <v>33.800000000000004</v>
      </c>
      <c r="E173" s="279">
        <v>33.150000000000006</v>
      </c>
      <c r="F173" s="279">
        <v>32.75</v>
      </c>
      <c r="G173" s="279">
        <v>32.1</v>
      </c>
      <c r="H173" s="279">
        <v>34.20000000000001</v>
      </c>
      <c r="I173" s="279">
        <v>34.85</v>
      </c>
      <c r="J173" s="279">
        <v>35.250000000000014</v>
      </c>
      <c r="K173" s="277">
        <v>34.450000000000003</v>
      </c>
      <c r="L173" s="277">
        <v>33.4</v>
      </c>
      <c r="M173" s="277">
        <v>220.89308</v>
      </c>
    </row>
    <row r="174" spans="1:13">
      <c r="A174" s="301">
        <v>165</v>
      </c>
      <c r="B174" s="277" t="s">
        <v>278</v>
      </c>
      <c r="C174" s="277">
        <v>318.39999999999998</v>
      </c>
      <c r="D174" s="279">
        <v>322.09999999999997</v>
      </c>
      <c r="E174" s="279">
        <v>312.69999999999993</v>
      </c>
      <c r="F174" s="279">
        <v>306.99999999999994</v>
      </c>
      <c r="G174" s="279">
        <v>297.59999999999991</v>
      </c>
      <c r="H174" s="279">
        <v>327.79999999999995</v>
      </c>
      <c r="I174" s="279">
        <v>337.19999999999993</v>
      </c>
      <c r="J174" s="279">
        <v>342.9</v>
      </c>
      <c r="K174" s="277">
        <v>331.5</v>
      </c>
      <c r="L174" s="277">
        <v>316.39999999999998</v>
      </c>
      <c r="M174" s="277">
        <v>2.42022</v>
      </c>
    </row>
    <row r="175" spans="1:13">
      <c r="A175" s="301">
        <v>166</v>
      </c>
      <c r="B175" s="277" t="s">
        <v>168</v>
      </c>
      <c r="C175" s="277">
        <v>165</v>
      </c>
      <c r="D175" s="279">
        <v>167.20000000000002</v>
      </c>
      <c r="E175" s="279">
        <v>160.40000000000003</v>
      </c>
      <c r="F175" s="279">
        <v>155.80000000000001</v>
      </c>
      <c r="G175" s="279">
        <v>149.00000000000003</v>
      </c>
      <c r="H175" s="279">
        <v>171.80000000000004</v>
      </c>
      <c r="I175" s="279">
        <v>178.60000000000005</v>
      </c>
      <c r="J175" s="279">
        <v>183.20000000000005</v>
      </c>
      <c r="K175" s="277">
        <v>174</v>
      </c>
      <c r="L175" s="277">
        <v>162.6</v>
      </c>
      <c r="M175" s="277">
        <v>428.30160999999998</v>
      </c>
    </row>
    <row r="176" spans="1:13">
      <c r="A176" s="301">
        <v>167</v>
      </c>
      <c r="B176" s="277" t="s">
        <v>169</v>
      </c>
      <c r="C176" s="277">
        <v>103.3</v>
      </c>
      <c r="D176" s="279">
        <v>103.46666666666665</v>
      </c>
      <c r="E176" s="279">
        <v>102.13333333333331</v>
      </c>
      <c r="F176" s="279">
        <v>100.96666666666665</v>
      </c>
      <c r="G176" s="279">
        <v>99.633333333333312</v>
      </c>
      <c r="H176" s="279">
        <v>104.63333333333331</v>
      </c>
      <c r="I176" s="279">
        <v>105.96666666666665</v>
      </c>
      <c r="J176" s="279">
        <v>107.13333333333331</v>
      </c>
      <c r="K176" s="277">
        <v>104.8</v>
      </c>
      <c r="L176" s="277">
        <v>102.3</v>
      </c>
      <c r="M176" s="277">
        <v>46.869970000000002</v>
      </c>
    </row>
    <row r="177" spans="1:13">
      <c r="A177" s="301">
        <v>168</v>
      </c>
      <c r="B177" s="277" t="s">
        <v>279</v>
      </c>
      <c r="C177" s="277">
        <v>467.4</v>
      </c>
      <c r="D177" s="279">
        <v>469.08333333333331</v>
      </c>
      <c r="E177" s="279">
        <v>464.31666666666661</v>
      </c>
      <c r="F177" s="279">
        <v>461.23333333333329</v>
      </c>
      <c r="G177" s="279">
        <v>456.46666666666658</v>
      </c>
      <c r="H177" s="279">
        <v>472.16666666666663</v>
      </c>
      <c r="I177" s="279">
        <v>476.93333333333339</v>
      </c>
      <c r="J177" s="279">
        <v>480.01666666666665</v>
      </c>
      <c r="K177" s="277">
        <v>473.85</v>
      </c>
      <c r="L177" s="277">
        <v>466</v>
      </c>
      <c r="M177" s="277">
        <v>0.81477999999999995</v>
      </c>
    </row>
    <row r="178" spans="1:13">
      <c r="A178" s="301">
        <v>169</v>
      </c>
      <c r="B178" s="277" t="s">
        <v>170</v>
      </c>
      <c r="C178" s="277">
        <v>1917</v>
      </c>
      <c r="D178" s="279">
        <v>1915.3333333333333</v>
      </c>
      <c r="E178" s="279">
        <v>1888.9666666666665</v>
      </c>
      <c r="F178" s="279">
        <v>1860.9333333333332</v>
      </c>
      <c r="G178" s="279">
        <v>1834.5666666666664</v>
      </c>
      <c r="H178" s="279">
        <v>1943.3666666666666</v>
      </c>
      <c r="I178" s="279">
        <v>1969.7333333333333</v>
      </c>
      <c r="J178" s="279">
        <v>1997.7666666666667</v>
      </c>
      <c r="K178" s="277">
        <v>1941.7</v>
      </c>
      <c r="L178" s="277">
        <v>1887.3</v>
      </c>
      <c r="M178" s="277">
        <v>310.73590999999999</v>
      </c>
    </row>
    <row r="179" spans="1:13">
      <c r="A179" s="301">
        <v>170</v>
      </c>
      <c r="B179" s="277" t="s">
        <v>280</v>
      </c>
      <c r="C179" s="277">
        <v>859.75</v>
      </c>
      <c r="D179" s="279">
        <v>867.44999999999993</v>
      </c>
      <c r="E179" s="279">
        <v>848.39999999999986</v>
      </c>
      <c r="F179" s="279">
        <v>837.05</v>
      </c>
      <c r="G179" s="279">
        <v>817.99999999999989</v>
      </c>
      <c r="H179" s="279">
        <v>878.79999999999984</v>
      </c>
      <c r="I179" s="279">
        <v>897.8499999999998</v>
      </c>
      <c r="J179" s="279">
        <v>909.19999999999982</v>
      </c>
      <c r="K179" s="277">
        <v>886.5</v>
      </c>
      <c r="L179" s="277">
        <v>856.1</v>
      </c>
      <c r="M179" s="277">
        <v>15.35948</v>
      </c>
    </row>
    <row r="180" spans="1:13">
      <c r="A180" s="301">
        <v>171</v>
      </c>
      <c r="B180" s="277" t="s">
        <v>175</v>
      </c>
      <c r="C180" s="277">
        <v>3804.05</v>
      </c>
      <c r="D180" s="279">
        <v>3829.3333333333335</v>
      </c>
      <c r="E180" s="279">
        <v>3764.7166666666672</v>
      </c>
      <c r="F180" s="279">
        <v>3725.3833333333337</v>
      </c>
      <c r="G180" s="279">
        <v>3660.7666666666673</v>
      </c>
      <c r="H180" s="279">
        <v>3868.666666666667</v>
      </c>
      <c r="I180" s="279">
        <v>3933.2833333333328</v>
      </c>
      <c r="J180" s="279">
        <v>3972.6166666666668</v>
      </c>
      <c r="K180" s="277">
        <v>3893.95</v>
      </c>
      <c r="L180" s="277">
        <v>3790</v>
      </c>
      <c r="M180" s="277">
        <v>2.08161</v>
      </c>
    </row>
    <row r="181" spans="1:13">
      <c r="A181" s="301">
        <v>172</v>
      </c>
      <c r="B181" s="277" t="s">
        <v>173</v>
      </c>
      <c r="C181" s="277">
        <v>22085.75</v>
      </c>
      <c r="D181" s="279">
        <v>22063.666666666668</v>
      </c>
      <c r="E181" s="279">
        <v>21732.533333333336</v>
      </c>
      <c r="F181" s="279">
        <v>21379.316666666669</v>
      </c>
      <c r="G181" s="279">
        <v>21048.183333333338</v>
      </c>
      <c r="H181" s="279">
        <v>22416.883333333335</v>
      </c>
      <c r="I181" s="279">
        <v>22748.016666666666</v>
      </c>
      <c r="J181" s="279">
        <v>23101.233333333334</v>
      </c>
      <c r="K181" s="277">
        <v>22394.799999999999</v>
      </c>
      <c r="L181" s="277">
        <v>21710.45</v>
      </c>
      <c r="M181" s="277">
        <v>0.61251</v>
      </c>
    </row>
    <row r="182" spans="1:13">
      <c r="A182" s="301">
        <v>173</v>
      </c>
      <c r="B182" s="277" t="s">
        <v>176</v>
      </c>
      <c r="C182" s="277">
        <v>674.95</v>
      </c>
      <c r="D182" s="279">
        <v>676.76666666666677</v>
      </c>
      <c r="E182" s="279">
        <v>655.68333333333351</v>
      </c>
      <c r="F182" s="279">
        <v>636.41666666666674</v>
      </c>
      <c r="G182" s="279">
        <v>615.33333333333348</v>
      </c>
      <c r="H182" s="279">
        <v>696.03333333333353</v>
      </c>
      <c r="I182" s="279">
        <v>717.11666666666679</v>
      </c>
      <c r="J182" s="279">
        <v>736.38333333333355</v>
      </c>
      <c r="K182" s="277">
        <v>697.85</v>
      </c>
      <c r="L182" s="277">
        <v>657.5</v>
      </c>
      <c r="M182" s="277">
        <v>45.801560000000002</v>
      </c>
    </row>
    <row r="183" spans="1:13">
      <c r="A183" s="301">
        <v>174</v>
      </c>
      <c r="B183" s="277" t="s">
        <v>174</v>
      </c>
      <c r="C183" s="277">
        <v>1130.8</v>
      </c>
      <c r="D183" s="279">
        <v>1140.2666666666667</v>
      </c>
      <c r="E183" s="279">
        <v>1115.5333333333333</v>
      </c>
      <c r="F183" s="279">
        <v>1100.2666666666667</v>
      </c>
      <c r="G183" s="279">
        <v>1075.5333333333333</v>
      </c>
      <c r="H183" s="279">
        <v>1155.5333333333333</v>
      </c>
      <c r="I183" s="279">
        <v>1180.2666666666664</v>
      </c>
      <c r="J183" s="279">
        <v>1195.5333333333333</v>
      </c>
      <c r="K183" s="277">
        <v>1165</v>
      </c>
      <c r="L183" s="277">
        <v>1125</v>
      </c>
      <c r="M183" s="277">
        <v>8.1815300000000004</v>
      </c>
    </row>
    <row r="184" spans="1:13">
      <c r="A184" s="301">
        <v>175</v>
      </c>
      <c r="B184" s="277" t="s">
        <v>172</v>
      </c>
      <c r="C184" s="277">
        <v>186.05</v>
      </c>
      <c r="D184" s="279">
        <v>187.65</v>
      </c>
      <c r="E184" s="279">
        <v>183</v>
      </c>
      <c r="F184" s="279">
        <v>179.95</v>
      </c>
      <c r="G184" s="279">
        <v>175.29999999999998</v>
      </c>
      <c r="H184" s="279">
        <v>190.70000000000002</v>
      </c>
      <c r="I184" s="279">
        <v>195.35000000000005</v>
      </c>
      <c r="J184" s="279">
        <v>198.40000000000003</v>
      </c>
      <c r="K184" s="277">
        <v>192.3</v>
      </c>
      <c r="L184" s="277">
        <v>184.6</v>
      </c>
      <c r="M184" s="277">
        <v>622.43325000000004</v>
      </c>
    </row>
    <row r="185" spans="1:13">
      <c r="A185" s="301">
        <v>176</v>
      </c>
      <c r="B185" s="277" t="s">
        <v>171</v>
      </c>
      <c r="C185" s="277">
        <v>34.200000000000003</v>
      </c>
      <c r="D185" s="279">
        <v>34.616666666666667</v>
      </c>
      <c r="E185" s="279">
        <v>33.633333333333333</v>
      </c>
      <c r="F185" s="279">
        <v>33.066666666666663</v>
      </c>
      <c r="G185" s="279">
        <v>32.083333333333329</v>
      </c>
      <c r="H185" s="279">
        <v>35.183333333333337</v>
      </c>
      <c r="I185" s="279">
        <v>36.166666666666671</v>
      </c>
      <c r="J185" s="279">
        <v>36.733333333333341</v>
      </c>
      <c r="K185" s="277">
        <v>35.6</v>
      </c>
      <c r="L185" s="277">
        <v>34.049999999999997</v>
      </c>
      <c r="M185" s="277">
        <v>305.97467</v>
      </c>
    </row>
    <row r="186" spans="1:13">
      <c r="A186" s="301">
        <v>177</v>
      </c>
      <c r="B186" s="277" t="s">
        <v>281</v>
      </c>
      <c r="C186" s="277">
        <v>134.6</v>
      </c>
      <c r="D186" s="279">
        <v>134.6</v>
      </c>
      <c r="E186" s="279">
        <v>131.79999999999998</v>
      </c>
      <c r="F186" s="279">
        <v>129</v>
      </c>
      <c r="G186" s="279">
        <v>126.19999999999999</v>
      </c>
      <c r="H186" s="279">
        <v>137.39999999999998</v>
      </c>
      <c r="I186" s="279">
        <v>140.19999999999999</v>
      </c>
      <c r="J186" s="279">
        <v>142.99999999999997</v>
      </c>
      <c r="K186" s="277">
        <v>137.4</v>
      </c>
      <c r="L186" s="277">
        <v>131.80000000000001</v>
      </c>
      <c r="M186" s="277">
        <v>12.31663</v>
      </c>
    </row>
    <row r="187" spans="1:13">
      <c r="A187" s="301">
        <v>178</v>
      </c>
      <c r="B187" s="277" t="s">
        <v>178</v>
      </c>
      <c r="C187" s="277">
        <v>492.1</v>
      </c>
      <c r="D187" s="279">
        <v>495.36666666666662</v>
      </c>
      <c r="E187" s="279">
        <v>486.83333333333326</v>
      </c>
      <c r="F187" s="279">
        <v>481.56666666666666</v>
      </c>
      <c r="G187" s="279">
        <v>473.0333333333333</v>
      </c>
      <c r="H187" s="279">
        <v>500.63333333333321</v>
      </c>
      <c r="I187" s="279">
        <v>509.16666666666663</v>
      </c>
      <c r="J187" s="279">
        <v>514.43333333333317</v>
      </c>
      <c r="K187" s="277">
        <v>503.9</v>
      </c>
      <c r="L187" s="277">
        <v>490.1</v>
      </c>
      <c r="M187" s="277">
        <v>69.973029999999994</v>
      </c>
    </row>
    <row r="188" spans="1:13">
      <c r="A188" s="301">
        <v>179</v>
      </c>
      <c r="B188" s="277" t="s">
        <v>179</v>
      </c>
      <c r="C188" s="277">
        <v>391</v>
      </c>
      <c r="D188" s="279">
        <v>392.0333333333333</v>
      </c>
      <c r="E188" s="279">
        <v>386.06666666666661</v>
      </c>
      <c r="F188" s="279">
        <v>381.13333333333333</v>
      </c>
      <c r="G188" s="279">
        <v>375.16666666666663</v>
      </c>
      <c r="H188" s="279">
        <v>396.96666666666658</v>
      </c>
      <c r="I188" s="279">
        <v>402.93333333333328</v>
      </c>
      <c r="J188" s="279">
        <v>407.86666666666656</v>
      </c>
      <c r="K188" s="277">
        <v>398</v>
      </c>
      <c r="L188" s="277">
        <v>387.1</v>
      </c>
      <c r="M188" s="277">
        <v>30.959859999999999</v>
      </c>
    </row>
    <row r="189" spans="1:13">
      <c r="A189" s="301">
        <v>180</v>
      </c>
      <c r="B189" s="277" t="s">
        <v>282</v>
      </c>
      <c r="C189" s="277">
        <v>422.15</v>
      </c>
      <c r="D189" s="279">
        <v>425.68333333333334</v>
      </c>
      <c r="E189" s="279">
        <v>413.76666666666665</v>
      </c>
      <c r="F189" s="279">
        <v>405.38333333333333</v>
      </c>
      <c r="G189" s="279">
        <v>393.46666666666664</v>
      </c>
      <c r="H189" s="279">
        <v>434.06666666666666</v>
      </c>
      <c r="I189" s="279">
        <v>445.98333333333329</v>
      </c>
      <c r="J189" s="279">
        <v>454.36666666666667</v>
      </c>
      <c r="K189" s="277">
        <v>437.6</v>
      </c>
      <c r="L189" s="277">
        <v>417.3</v>
      </c>
      <c r="M189" s="277">
        <v>7.72255</v>
      </c>
    </row>
    <row r="190" spans="1:13">
      <c r="A190" s="301">
        <v>181</v>
      </c>
      <c r="B190" s="277" t="s">
        <v>192</v>
      </c>
      <c r="C190" s="277">
        <v>382.5</v>
      </c>
      <c r="D190" s="279">
        <v>382.88333333333338</v>
      </c>
      <c r="E190" s="279">
        <v>376.61666666666679</v>
      </c>
      <c r="F190" s="279">
        <v>370.73333333333341</v>
      </c>
      <c r="G190" s="279">
        <v>364.46666666666681</v>
      </c>
      <c r="H190" s="279">
        <v>388.76666666666677</v>
      </c>
      <c r="I190" s="279">
        <v>395.0333333333333</v>
      </c>
      <c r="J190" s="279">
        <v>400.91666666666674</v>
      </c>
      <c r="K190" s="277">
        <v>389.15</v>
      </c>
      <c r="L190" s="277">
        <v>377</v>
      </c>
      <c r="M190" s="277">
        <v>18.594110000000001</v>
      </c>
    </row>
    <row r="191" spans="1:13">
      <c r="A191" s="301">
        <v>182</v>
      </c>
      <c r="B191" s="277" t="s">
        <v>187</v>
      </c>
      <c r="C191" s="277">
        <v>2171.9499999999998</v>
      </c>
      <c r="D191" s="279">
        <v>2191.9833333333331</v>
      </c>
      <c r="E191" s="279">
        <v>2144.9666666666662</v>
      </c>
      <c r="F191" s="279">
        <v>2117.9833333333331</v>
      </c>
      <c r="G191" s="279">
        <v>2070.9666666666662</v>
      </c>
      <c r="H191" s="279">
        <v>2218.9666666666662</v>
      </c>
      <c r="I191" s="279">
        <v>2265.9833333333336</v>
      </c>
      <c r="J191" s="279">
        <v>2292.9666666666662</v>
      </c>
      <c r="K191" s="277">
        <v>2239</v>
      </c>
      <c r="L191" s="277">
        <v>2165</v>
      </c>
      <c r="M191" s="277">
        <v>29.767489999999999</v>
      </c>
    </row>
    <row r="192" spans="1:13">
      <c r="A192" s="301">
        <v>183</v>
      </c>
      <c r="B192" s="277" t="s">
        <v>3465</v>
      </c>
      <c r="C192" s="277">
        <v>419.35</v>
      </c>
      <c r="D192" s="279">
        <v>421.09999999999997</v>
      </c>
      <c r="E192" s="279">
        <v>415.74999999999994</v>
      </c>
      <c r="F192" s="279">
        <v>412.15</v>
      </c>
      <c r="G192" s="279">
        <v>406.79999999999995</v>
      </c>
      <c r="H192" s="279">
        <v>424.69999999999993</v>
      </c>
      <c r="I192" s="279">
        <v>430.04999999999995</v>
      </c>
      <c r="J192" s="279">
        <v>433.64999999999992</v>
      </c>
      <c r="K192" s="277">
        <v>426.45</v>
      </c>
      <c r="L192" s="277">
        <v>417.5</v>
      </c>
      <c r="M192" s="277">
        <v>32.32206</v>
      </c>
    </row>
    <row r="193" spans="1:13">
      <c r="A193" s="301">
        <v>184</v>
      </c>
      <c r="B193" s="277" t="s">
        <v>184</v>
      </c>
      <c r="C193" s="277">
        <v>41</v>
      </c>
      <c r="D193" s="279">
        <v>41.25</v>
      </c>
      <c r="E193" s="279">
        <v>40.299999999999997</v>
      </c>
      <c r="F193" s="279">
        <v>39.599999999999994</v>
      </c>
      <c r="G193" s="279">
        <v>38.649999999999991</v>
      </c>
      <c r="H193" s="279">
        <v>41.95</v>
      </c>
      <c r="I193" s="279">
        <v>42.900000000000006</v>
      </c>
      <c r="J193" s="279">
        <v>43.600000000000009</v>
      </c>
      <c r="K193" s="277">
        <v>42.2</v>
      </c>
      <c r="L193" s="277">
        <v>40.549999999999997</v>
      </c>
      <c r="M193" s="277">
        <v>35.42427</v>
      </c>
    </row>
    <row r="194" spans="1:13">
      <c r="A194" s="301">
        <v>185</v>
      </c>
      <c r="B194" s="277" t="s">
        <v>183</v>
      </c>
      <c r="C194" s="277">
        <v>105.15</v>
      </c>
      <c r="D194" s="279">
        <v>105.59999999999998</v>
      </c>
      <c r="E194" s="279">
        <v>103.64999999999996</v>
      </c>
      <c r="F194" s="279">
        <v>102.14999999999998</v>
      </c>
      <c r="G194" s="279">
        <v>100.19999999999996</v>
      </c>
      <c r="H194" s="279">
        <v>107.09999999999997</v>
      </c>
      <c r="I194" s="279">
        <v>109.04999999999998</v>
      </c>
      <c r="J194" s="279">
        <v>110.54999999999997</v>
      </c>
      <c r="K194" s="277">
        <v>107.55</v>
      </c>
      <c r="L194" s="277">
        <v>104.1</v>
      </c>
      <c r="M194" s="277">
        <v>469.26242000000002</v>
      </c>
    </row>
    <row r="195" spans="1:13">
      <c r="A195" s="301">
        <v>186</v>
      </c>
      <c r="B195" s="277" t="s">
        <v>185</v>
      </c>
      <c r="C195" s="277">
        <v>48.15</v>
      </c>
      <c r="D195" s="279">
        <v>48.050000000000004</v>
      </c>
      <c r="E195" s="279">
        <v>47.000000000000007</v>
      </c>
      <c r="F195" s="279">
        <v>45.85</v>
      </c>
      <c r="G195" s="279">
        <v>44.800000000000004</v>
      </c>
      <c r="H195" s="279">
        <v>49.20000000000001</v>
      </c>
      <c r="I195" s="279">
        <v>50.250000000000007</v>
      </c>
      <c r="J195" s="279">
        <v>51.400000000000013</v>
      </c>
      <c r="K195" s="277">
        <v>49.1</v>
      </c>
      <c r="L195" s="277">
        <v>46.9</v>
      </c>
      <c r="M195" s="277">
        <v>290.76742000000002</v>
      </c>
    </row>
    <row r="196" spans="1:13">
      <c r="A196" s="301">
        <v>187</v>
      </c>
      <c r="B196" s="277" t="s">
        <v>186</v>
      </c>
      <c r="C196" s="277">
        <v>336.65</v>
      </c>
      <c r="D196" s="279">
        <v>336.08333333333331</v>
      </c>
      <c r="E196" s="279">
        <v>333.16666666666663</v>
      </c>
      <c r="F196" s="279">
        <v>329.68333333333334</v>
      </c>
      <c r="G196" s="279">
        <v>326.76666666666665</v>
      </c>
      <c r="H196" s="279">
        <v>339.56666666666661</v>
      </c>
      <c r="I196" s="279">
        <v>342.48333333333323</v>
      </c>
      <c r="J196" s="279">
        <v>345.96666666666658</v>
      </c>
      <c r="K196" s="277">
        <v>339</v>
      </c>
      <c r="L196" s="277">
        <v>332.6</v>
      </c>
      <c r="M196" s="277">
        <v>83.070890000000006</v>
      </c>
    </row>
    <row r="197" spans="1:13">
      <c r="A197" s="301">
        <v>188</v>
      </c>
      <c r="B197" s="268" t="s">
        <v>188</v>
      </c>
      <c r="C197" s="268">
        <v>598.29999999999995</v>
      </c>
      <c r="D197" s="308">
        <v>598.21666666666658</v>
      </c>
      <c r="E197" s="308">
        <v>592.63333333333321</v>
      </c>
      <c r="F197" s="308">
        <v>586.96666666666658</v>
      </c>
      <c r="G197" s="308">
        <v>581.38333333333321</v>
      </c>
      <c r="H197" s="308">
        <v>603.88333333333321</v>
      </c>
      <c r="I197" s="308">
        <v>609.46666666666647</v>
      </c>
      <c r="J197" s="308">
        <v>615.13333333333321</v>
      </c>
      <c r="K197" s="268">
        <v>603.79999999999995</v>
      </c>
      <c r="L197" s="268">
        <v>592.54999999999995</v>
      </c>
      <c r="M197" s="268">
        <v>55.256480000000003</v>
      </c>
    </row>
    <row r="198" spans="1:13">
      <c r="A198" s="301">
        <v>189</v>
      </c>
      <c r="B198" s="268" t="s">
        <v>283</v>
      </c>
      <c r="C198" s="268">
        <v>111.95</v>
      </c>
      <c r="D198" s="308">
        <v>112.91666666666667</v>
      </c>
      <c r="E198" s="308">
        <v>110.33333333333334</v>
      </c>
      <c r="F198" s="308">
        <v>108.71666666666667</v>
      </c>
      <c r="G198" s="308">
        <v>106.13333333333334</v>
      </c>
      <c r="H198" s="308">
        <v>114.53333333333335</v>
      </c>
      <c r="I198" s="308">
        <v>117.11666666666669</v>
      </c>
      <c r="J198" s="308">
        <v>118.73333333333335</v>
      </c>
      <c r="K198" s="268">
        <v>115.5</v>
      </c>
      <c r="L198" s="268">
        <v>111.3</v>
      </c>
      <c r="M198" s="268">
        <v>2.5238999999999998</v>
      </c>
    </row>
    <row r="199" spans="1:13">
      <c r="A199" s="301">
        <v>190</v>
      </c>
      <c r="B199" s="268" t="s">
        <v>167</v>
      </c>
      <c r="C199" s="268">
        <v>659.3</v>
      </c>
      <c r="D199" s="308">
        <v>663.61666666666667</v>
      </c>
      <c r="E199" s="308">
        <v>650.73333333333335</v>
      </c>
      <c r="F199" s="308">
        <v>642.16666666666663</v>
      </c>
      <c r="G199" s="308">
        <v>629.2833333333333</v>
      </c>
      <c r="H199" s="308">
        <v>672.18333333333339</v>
      </c>
      <c r="I199" s="308">
        <v>685.06666666666683</v>
      </c>
      <c r="J199" s="308">
        <v>693.63333333333344</v>
      </c>
      <c r="K199" s="268">
        <v>676.5</v>
      </c>
      <c r="L199" s="268">
        <v>655.04999999999995</v>
      </c>
      <c r="M199" s="268">
        <v>15.181150000000001</v>
      </c>
    </row>
    <row r="200" spans="1:13">
      <c r="A200" s="301">
        <v>191</v>
      </c>
      <c r="B200" s="268" t="s">
        <v>189</v>
      </c>
      <c r="C200" s="268">
        <v>973.8</v>
      </c>
      <c r="D200" s="308">
        <v>968.9</v>
      </c>
      <c r="E200" s="308">
        <v>959.9</v>
      </c>
      <c r="F200" s="308">
        <v>946</v>
      </c>
      <c r="G200" s="308">
        <v>937</v>
      </c>
      <c r="H200" s="308">
        <v>982.8</v>
      </c>
      <c r="I200" s="308">
        <v>991.8</v>
      </c>
      <c r="J200" s="308">
        <v>1005.6999999999999</v>
      </c>
      <c r="K200" s="268">
        <v>977.9</v>
      </c>
      <c r="L200" s="268">
        <v>955</v>
      </c>
      <c r="M200" s="268">
        <v>36.429819999999999</v>
      </c>
    </row>
    <row r="201" spans="1:13">
      <c r="A201" s="301">
        <v>192</v>
      </c>
      <c r="B201" s="268" t="s">
        <v>190</v>
      </c>
      <c r="C201" s="268">
        <v>2421.3000000000002</v>
      </c>
      <c r="D201" s="308">
        <v>2401.0833333333335</v>
      </c>
      <c r="E201" s="308">
        <v>2372.2166666666672</v>
      </c>
      <c r="F201" s="308">
        <v>2323.1333333333337</v>
      </c>
      <c r="G201" s="308">
        <v>2294.2666666666673</v>
      </c>
      <c r="H201" s="308">
        <v>2450.166666666667</v>
      </c>
      <c r="I201" s="308">
        <v>2479.0333333333328</v>
      </c>
      <c r="J201" s="308">
        <v>2528.1166666666668</v>
      </c>
      <c r="K201" s="268">
        <v>2429.9499999999998</v>
      </c>
      <c r="L201" s="268">
        <v>2352</v>
      </c>
      <c r="M201" s="268">
        <v>5.6816599999999999</v>
      </c>
    </row>
    <row r="202" spans="1:13">
      <c r="A202" s="301">
        <v>193</v>
      </c>
      <c r="B202" s="268" t="s">
        <v>191</v>
      </c>
      <c r="C202" s="268">
        <v>324.75</v>
      </c>
      <c r="D202" s="308">
        <v>327.05</v>
      </c>
      <c r="E202" s="308">
        <v>321.70000000000005</v>
      </c>
      <c r="F202" s="308">
        <v>318.65000000000003</v>
      </c>
      <c r="G202" s="308">
        <v>313.30000000000007</v>
      </c>
      <c r="H202" s="308">
        <v>330.1</v>
      </c>
      <c r="I202" s="308">
        <v>335.45000000000005</v>
      </c>
      <c r="J202" s="308">
        <v>338.5</v>
      </c>
      <c r="K202" s="268">
        <v>332.4</v>
      </c>
      <c r="L202" s="268">
        <v>324</v>
      </c>
      <c r="M202" s="268">
        <v>3.8712</v>
      </c>
    </row>
    <row r="203" spans="1:13">
      <c r="A203" s="301">
        <v>194</v>
      </c>
      <c r="B203" s="268" t="s">
        <v>197</v>
      </c>
      <c r="C203" s="268">
        <v>437.5</v>
      </c>
      <c r="D203" s="308">
        <v>437.0333333333333</v>
      </c>
      <c r="E203" s="308">
        <v>429.56666666666661</v>
      </c>
      <c r="F203" s="308">
        <v>421.63333333333333</v>
      </c>
      <c r="G203" s="308">
        <v>414.16666666666663</v>
      </c>
      <c r="H203" s="308">
        <v>444.96666666666658</v>
      </c>
      <c r="I203" s="308">
        <v>452.43333333333328</v>
      </c>
      <c r="J203" s="308">
        <v>460.36666666666656</v>
      </c>
      <c r="K203" s="268">
        <v>444.5</v>
      </c>
      <c r="L203" s="268">
        <v>429.1</v>
      </c>
      <c r="M203" s="268">
        <v>42.142429999999997</v>
      </c>
    </row>
    <row r="204" spans="1:13">
      <c r="A204" s="301">
        <v>195</v>
      </c>
      <c r="B204" s="268" t="s">
        <v>195</v>
      </c>
      <c r="C204" s="268">
        <v>3770.9</v>
      </c>
      <c r="D204" s="308">
        <v>3778.5666666666671</v>
      </c>
      <c r="E204" s="308">
        <v>3736.3333333333339</v>
      </c>
      <c r="F204" s="308">
        <v>3701.7666666666669</v>
      </c>
      <c r="G204" s="308">
        <v>3659.5333333333338</v>
      </c>
      <c r="H204" s="308">
        <v>3813.1333333333341</v>
      </c>
      <c r="I204" s="308">
        <v>3855.3666666666668</v>
      </c>
      <c r="J204" s="308">
        <v>3889.9333333333343</v>
      </c>
      <c r="K204" s="268">
        <v>3820.8</v>
      </c>
      <c r="L204" s="268">
        <v>3744</v>
      </c>
      <c r="M204" s="268">
        <v>3.5171999999999999</v>
      </c>
    </row>
    <row r="205" spans="1:13">
      <c r="A205" s="301">
        <v>196</v>
      </c>
      <c r="B205" s="268" t="s">
        <v>196</v>
      </c>
      <c r="C205" s="268">
        <v>30.45</v>
      </c>
      <c r="D205" s="308">
        <v>30.7</v>
      </c>
      <c r="E205" s="308">
        <v>30</v>
      </c>
      <c r="F205" s="308">
        <v>29.55</v>
      </c>
      <c r="G205" s="308">
        <v>28.85</v>
      </c>
      <c r="H205" s="308">
        <v>31.15</v>
      </c>
      <c r="I205" s="308">
        <v>31.849999999999994</v>
      </c>
      <c r="J205" s="308">
        <v>32.299999999999997</v>
      </c>
      <c r="K205" s="268">
        <v>31.4</v>
      </c>
      <c r="L205" s="268">
        <v>30.25</v>
      </c>
      <c r="M205" s="268">
        <v>32.467120000000001</v>
      </c>
    </row>
    <row r="206" spans="1:13">
      <c r="A206" s="301">
        <v>197</v>
      </c>
      <c r="B206" s="268" t="s">
        <v>193</v>
      </c>
      <c r="C206" s="268">
        <v>1004.55</v>
      </c>
      <c r="D206" s="308">
        <v>1008.5166666666665</v>
      </c>
      <c r="E206" s="308">
        <v>997.1333333333331</v>
      </c>
      <c r="F206" s="308">
        <v>989.71666666666658</v>
      </c>
      <c r="G206" s="308">
        <v>978.33333333333314</v>
      </c>
      <c r="H206" s="308">
        <v>1015.9333333333331</v>
      </c>
      <c r="I206" s="308">
        <v>1027.3166666666666</v>
      </c>
      <c r="J206" s="308">
        <v>1034.7333333333331</v>
      </c>
      <c r="K206" s="268">
        <v>1019.9</v>
      </c>
      <c r="L206" s="268">
        <v>1001.1</v>
      </c>
      <c r="M206" s="268">
        <v>2.8233199999999998</v>
      </c>
    </row>
    <row r="207" spans="1:13">
      <c r="A207" s="301">
        <v>198</v>
      </c>
      <c r="B207" s="268" t="s">
        <v>143</v>
      </c>
      <c r="C207" s="268">
        <v>619.5</v>
      </c>
      <c r="D207" s="308">
        <v>622.7166666666667</v>
      </c>
      <c r="E207" s="308">
        <v>611.78333333333342</v>
      </c>
      <c r="F207" s="308">
        <v>604.06666666666672</v>
      </c>
      <c r="G207" s="308">
        <v>593.13333333333344</v>
      </c>
      <c r="H207" s="308">
        <v>630.43333333333339</v>
      </c>
      <c r="I207" s="308">
        <v>641.36666666666679</v>
      </c>
      <c r="J207" s="308">
        <v>649.08333333333337</v>
      </c>
      <c r="K207" s="268">
        <v>633.65</v>
      </c>
      <c r="L207" s="268">
        <v>615</v>
      </c>
      <c r="M207" s="268">
        <v>24.090299999999999</v>
      </c>
    </row>
    <row r="208" spans="1:13">
      <c r="A208" s="301">
        <v>199</v>
      </c>
      <c r="B208" s="268" t="s">
        <v>284</v>
      </c>
      <c r="C208" s="268">
        <v>171.5</v>
      </c>
      <c r="D208" s="308">
        <v>170.21666666666667</v>
      </c>
      <c r="E208" s="308">
        <v>166.93333333333334</v>
      </c>
      <c r="F208" s="308">
        <v>162.36666666666667</v>
      </c>
      <c r="G208" s="308">
        <v>159.08333333333334</v>
      </c>
      <c r="H208" s="308">
        <v>174.78333333333333</v>
      </c>
      <c r="I208" s="308">
        <v>178.06666666666669</v>
      </c>
      <c r="J208" s="308">
        <v>182.63333333333333</v>
      </c>
      <c r="K208" s="268">
        <v>173.5</v>
      </c>
      <c r="L208" s="268">
        <v>165.65</v>
      </c>
      <c r="M208" s="268">
        <v>6.6177099999999998</v>
      </c>
    </row>
    <row r="209" spans="1:13">
      <c r="A209" s="301">
        <v>200</v>
      </c>
      <c r="B209" s="268" t="s">
        <v>285</v>
      </c>
      <c r="C209" s="268">
        <v>207.2</v>
      </c>
      <c r="D209" s="308">
        <v>210.13333333333333</v>
      </c>
      <c r="E209" s="308">
        <v>204.26666666666665</v>
      </c>
      <c r="F209" s="308">
        <v>201.33333333333331</v>
      </c>
      <c r="G209" s="308">
        <v>195.46666666666664</v>
      </c>
      <c r="H209" s="308">
        <v>213.06666666666666</v>
      </c>
      <c r="I209" s="308">
        <v>218.93333333333334</v>
      </c>
      <c r="J209" s="308">
        <v>221.86666666666667</v>
      </c>
      <c r="K209" s="268">
        <v>216</v>
      </c>
      <c r="L209" s="268">
        <v>207.2</v>
      </c>
      <c r="M209" s="268">
        <v>2.7881</v>
      </c>
    </row>
    <row r="210" spans="1:13">
      <c r="A210" s="301">
        <v>201</v>
      </c>
      <c r="B210" s="268" t="s">
        <v>563</v>
      </c>
      <c r="C210" s="268">
        <v>680.9</v>
      </c>
      <c r="D210" s="308">
        <v>680.56666666666672</v>
      </c>
      <c r="E210" s="308">
        <v>673.13333333333344</v>
      </c>
      <c r="F210" s="308">
        <v>665.36666666666667</v>
      </c>
      <c r="G210" s="308">
        <v>657.93333333333339</v>
      </c>
      <c r="H210" s="308">
        <v>688.33333333333348</v>
      </c>
      <c r="I210" s="308">
        <v>695.76666666666665</v>
      </c>
      <c r="J210" s="308">
        <v>703.53333333333353</v>
      </c>
      <c r="K210" s="268">
        <v>688</v>
      </c>
      <c r="L210" s="268">
        <v>672.8</v>
      </c>
      <c r="M210" s="268">
        <v>3.1065100000000001</v>
      </c>
    </row>
    <row r="211" spans="1:13">
      <c r="A211" s="301">
        <v>202</v>
      </c>
      <c r="B211" s="268" t="s">
        <v>198</v>
      </c>
      <c r="C211" s="268">
        <v>108.9</v>
      </c>
      <c r="D211" s="308">
        <v>109.5</v>
      </c>
      <c r="E211" s="308">
        <v>107.55</v>
      </c>
      <c r="F211" s="308">
        <v>106.2</v>
      </c>
      <c r="G211" s="308">
        <v>104.25</v>
      </c>
      <c r="H211" s="308">
        <v>110.85</v>
      </c>
      <c r="I211" s="308">
        <v>112.79999999999998</v>
      </c>
      <c r="J211" s="308">
        <v>114.14999999999999</v>
      </c>
      <c r="K211" s="268">
        <v>111.45</v>
      </c>
      <c r="L211" s="268">
        <v>108.15</v>
      </c>
      <c r="M211" s="268">
        <v>149.02786</v>
      </c>
    </row>
    <row r="212" spans="1:13">
      <c r="A212" s="301">
        <v>203</v>
      </c>
      <c r="B212" s="268" t="s">
        <v>120</v>
      </c>
      <c r="C212" s="268">
        <v>9.35</v>
      </c>
      <c r="D212" s="308">
        <v>9.4499999999999993</v>
      </c>
      <c r="E212" s="308">
        <v>9.1999999999999993</v>
      </c>
      <c r="F212" s="308">
        <v>9.0500000000000007</v>
      </c>
      <c r="G212" s="308">
        <v>8.8000000000000007</v>
      </c>
      <c r="H212" s="308">
        <v>9.5999999999999979</v>
      </c>
      <c r="I212" s="308">
        <v>9.8499999999999979</v>
      </c>
      <c r="J212" s="308">
        <v>9.9999999999999964</v>
      </c>
      <c r="K212" s="268">
        <v>9.6999999999999993</v>
      </c>
      <c r="L212" s="268">
        <v>9.3000000000000007</v>
      </c>
      <c r="M212" s="268">
        <v>2783.8734100000001</v>
      </c>
    </row>
    <row r="213" spans="1:13">
      <c r="A213" s="301">
        <v>204</v>
      </c>
      <c r="B213" s="268" t="s">
        <v>199</v>
      </c>
      <c r="C213" s="268">
        <v>547.85</v>
      </c>
      <c r="D213" s="308">
        <v>547.15</v>
      </c>
      <c r="E213" s="308">
        <v>542.29999999999995</v>
      </c>
      <c r="F213" s="308">
        <v>536.75</v>
      </c>
      <c r="G213" s="308">
        <v>531.9</v>
      </c>
      <c r="H213" s="308">
        <v>552.69999999999993</v>
      </c>
      <c r="I213" s="308">
        <v>557.55000000000007</v>
      </c>
      <c r="J213" s="308">
        <v>563.09999999999991</v>
      </c>
      <c r="K213" s="268">
        <v>552</v>
      </c>
      <c r="L213" s="268">
        <v>541.6</v>
      </c>
      <c r="M213" s="268">
        <v>10.377800000000001</v>
      </c>
    </row>
    <row r="214" spans="1:13">
      <c r="A214" s="301">
        <v>205</v>
      </c>
      <c r="B214" s="268" t="s">
        <v>569</v>
      </c>
      <c r="C214" s="268">
        <v>2175</v>
      </c>
      <c r="D214" s="308">
        <v>2174.7666666666664</v>
      </c>
      <c r="E214" s="308">
        <v>2146.583333333333</v>
      </c>
      <c r="F214" s="308">
        <v>2118.1666666666665</v>
      </c>
      <c r="G214" s="308">
        <v>2089.9833333333331</v>
      </c>
      <c r="H214" s="308">
        <v>2203.1833333333329</v>
      </c>
      <c r="I214" s="308">
        <v>2231.3666666666663</v>
      </c>
      <c r="J214" s="308">
        <v>2259.7833333333328</v>
      </c>
      <c r="K214" s="268">
        <v>2202.9499999999998</v>
      </c>
      <c r="L214" s="268">
        <v>2146.35</v>
      </c>
      <c r="M214" s="268">
        <v>0.41536000000000001</v>
      </c>
    </row>
    <row r="215" spans="1:13">
      <c r="A215" s="301">
        <v>206</v>
      </c>
      <c r="B215" s="268" t="s">
        <v>200</v>
      </c>
      <c r="C215" s="308">
        <v>225</v>
      </c>
      <c r="D215" s="308">
        <v>226.93333333333331</v>
      </c>
      <c r="E215" s="308">
        <v>222.16666666666663</v>
      </c>
      <c r="F215" s="308">
        <v>219.33333333333331</v>
      </c>
      <c r="G215" s="308">
        <v>214.56666666666663</v>
      </c>
      <c r="H215" s="308">
        <v>229.76666666666662</v>
      </c>
      <c r="I215" s="308">
        <v>234.53333333333333</v>
      </c>
      <c r="J215" s="308">
        <v>237.36666666666662</v>
      </c>
      <c r="K215" s="308">
        <v>231.7</v>
      </c>
      <c r="L215" s="308">
        <v>224.1</v>
      </c>
      <c r="M215" s="308">
        <v>139.39466999999999</v>
      </c>
    </row>
    <row r="216" spans="1:13">
      <c r="A216" s="301">
        <v>207</v>
      </c>
      <c r="B216" s="268" t="s">
        <v>201</v>
      </c>
      <c r="C216" s="308">
        <v>20.95</v>
      </c>
      <c r="D216" s="308">
        <v>21.016666666666666</v>
      </c>
      <c r="E216" s="308">
        <v>20.233333333333331</v>
      </c>
      <c r="F216" s="308">
        <v>19.516666666666666</v>
      </c>
      <c r="G216" s="308">
        <v>18.733333333333331</v>
      </c>
      <c r="H216" s="308">
        <v>21.733333333333331</v>
      </c>
      <c r="I216" s="308">
        <v>22.516666666666662</v>
      </c>
      <c r="J216" s="308">
        <v>23.233333333333331</v>
      </c>
      <c r="K216" s="308">
        <v>21.8</v>
      </c>
      <c r="L216" s="308">
        <v>20.3</v>
      </c>
      <c r="M216" s="308">
        <v>368.53467000000001</v>
      </c>
    </row>
    <row r="217" spans="1:13">
      <c r="A217" s="301">
        <v>208</v>
      </c>
      <c r="B217" s="268" t="s">
        <v>202</v>
      </c>
      <c r="C217" s="308">
        <v>166.3</v>
      </c>
      <c r="D217" s="308">
        <v>168.1</v>
      </c>
      <c r="E217" s="308">
        <v>163.69999999999999</v>
      </c>
      <c r="F217" s="308">
        <v>161.1</v>
      </c>
      <c r="G217" s="308">
        <v>156.69999999999999</v>
      </c>
      <c r="H217" s="308">
        <v>170.7</v>
      </c>
      <c r="I217" s="308">
        <v>175.10000000000002</v>
      </c>
      <c r="J217" s="308">
        <v>177.7</v>
      </c>
      <c r="K217" s="308">
        <v>172.5</v>
      </c>
      <c r="L217" s="308">
        <v>165.5</v>
      </c>
      <c r="M217" s="308">
        <v>153.53972999999999</v>
      </c>
    </row>
    <row r="218" spans="1:13">
      <c r="A218" s="301"/>
      <c r="B218" s="26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</row>
    <row r="219" spans="1:13">
      <c r="A219" s="41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312"/>
      <c r="M219" s="16"/>
    </row>
    <row r="220" spans="1:13">
      <c r="A220" s="41"/>
      <c r="B220" s="16"/>
      <c r="C220" s="291"/>
      <c r="D220" s="291"/>
      <c r="E220" s="291"/>
      <c r="F220" s="291"/>
      <c r="G220" s="291"/>
      <c r="H220" s="291"/>
      <c r="I220" s="291"/>
      <c r="J220" s="291"/>
      <c r="K220" s="291"/>
      <c r="L220" s="312"/>
      <c r="M220" s="16"/>
    </row>
    <row r="221" spans="1:13">
      <c r="A221" s="41"/>
      <c r="B221" s="16"/>
      <c r="C221" s="291"/>
      <c r="D221" s="291"/>
      <c r="E221" s="291"/>
      <c r="F221" s="291"/>
      <c r="G221" s="291"/>
      <c r="H221" s="291"/>
      <c r="I221" s="291"/>
      <c r="J221" s="291"/>
      <c r="K221" s="291"/>
      <c r="L221" s="312"/>
      <c r="M221" s="16"/>
    </row>
    <row r="222" spans="1:13">
      <c r="A222" s="309" t="s">
        <v>286</v>
      </c>
      <c r="B222" s="16"/>
      <c r="C222" s="291"/>
      <c r="D222" s="291"/>
      <c r="E222" s="291"/>
      <c r="F222" s="291"/>
      <c r="G222" s="291"/>
      <c r="H222" s="291"/>
      <c r="I222" s="291"/>
      <c r="J222" s="291"/>
      <c r="K222" s="291"/>
      <c r="L222" s="312"/>
      <c r="M222" s="16"/>
    </row>
    <row r="223" spans="1:13">
      <c r="B223" s="16"/>
      <c r="C223" s="291"/>
      <c r="D223" s="291"/>
      <c r="E223" s="291"/>
      <c r="F223" s="291"/>
      <c r="G223" s="291"/>
      <c r="H223" s="291"/>
      <c r="I223" s="291"/>
      <c r="J223" s="291"/>
      <c r="K223" s="291"/>
      <c r="L223" s="312"/>
      <c r="M223" s="16"/>
    </row>
    <row r="224" spans="1:13">
      <c r="B224" s="16"/>
      <c r="C224" s="291"/>
      <c r="D224" s="291"/>
      <c r="E224" s="291"/>
      <c r="F224" s="291"/>
      <c r="G224" s="291"/>
      <c r="H224" s="291"/>
      <c r="I224" s="291"/>
      <c r="J224" s="291"/>
      <c r="K224" s="291"/>
      <c r="L224" s="312"/>
      <c r="M224" s="16"/>
    </row>
    <row r="225" spans="1:15">
      <c r="A225" s="310" t="s">
        <v>287</v>
      </c>
      <c r="B225" s="16"/>
      <c r="C225" s="291"/>
      <c r="D225" s="291"/>
      <c r="E225" s="291"/>
      <c r="F225" s="291"/>
      <c r="G225" s="291"/>
      <c r="H225" s="291"/>
      <c r="I225" s="291"/>
      <c r="J225" s="291"/>
      <c r="K225" s="291"/>
      <c r="L225" s="312"/>
      <c r="M225" s="16"/>
    </row>
    <row r="226" spans="1:15">
      <c r="A226" s="311"/>
      <c r="B226" s="16"/>
      <c r="C226" s="291"/>
      <c r="D226" s="291"/>
      <c r="E226" s="291"/>
      <c r="F226" s="291"/>
      <c r="G226" s="291"/>
      <c r="H226" s="291"/>
      <c r="I226" s="291"/>
      <c r="J226" s="291"/>
      <c r="K226" s="291"/>
      <c r="L226" s="312"/>
      <c r="M226" s="16"/>
    </row>
    <row r="227" spans="1:15">
      <c r="A227" s="295" t="s">
        <v>288</v>
      </c>
      <c r="B227" s="16"/>
      <c r="C227" s="291"/>
      <c r="D227" s="291"/>
      <c r="E227" s="291"/>
      <c r="F227" s="291"/>
      <c r="G227" s="291"/>
      <c r="H227" s="291"/>
      <c r="I227" s="291"/>
      <c r="J227" s="291"/>
      <c r="K227" s="291"/>
      <c r="L227" s="312"/>
      <c r="M227" s="16"/>
    </row>
    <row r="228" spans="1:15">
      <c r="A228" s="296" t="s">
        <v>203</v>
      </c>
      <c r="B228" s="16"/>
      <c r="C228" s="291"/>
      <c r="D228" s="291"/>
      <c r="E228" s="291"/>
      <c r="F228" s="291"/>
      <c r="G228" s="291"/>
      <c r="H228" s="291"/>
      <c r="I228" s="291"/>
      <c r="J228" s="291"/>
      <c r="K228" s="291"/>
      <c r="L228" s="312"/>
      <c r="M228" s="16"/>
      <c r="N228" s="16"/>
      <c r="O228" s="16"/>
    </row>
    <row r="229" spans="1:15">
      <c r="A229" s="296" t="s">
        <v>204</v>
      </c>
      <c r="B229" s="16"/>
      <c r="C229" s="291"/>
      <c r="D229" s="291"/>
      <c r="E229" s="291"/>
      <c r="F229" s="291"/>
      <c r="G229" s="291"/>
      <c r="H229" s="291"/>
      <c r="I229" s="291"/>
      <c r="J229" s="291"/>
      <c r="K229" s="291"/>
      <c r="L229" s="312"/>
      <c r="M229" s="16"/>
      <c r="N229" s="16"/>
      <c r="O229" s="16"/>
    </row>
    <row r="230" spans="1:15">
      <c r="A230" s="296" t="s">
        <v>205</v>
      </c>
      <c r="B230" s="16"/>
      <c r="C230" s="293"/>
      <c r="D230" s="293"/>
      <c r="E230" s="293"/>
      <c r="F230" s="293"/>
      <c r="G230" s="293"/>
      <c r="H230" s="293"/>
      <c r="I230" s="293"/>
      <c r="J230" s="293"/>
      <c r="K230" s="293"/>
      <c r="L230" s="312"/>
      <c r="M230" s="16"/>
      <c r="N230" s="16"/>
      <c r="O230" s="16"/>
    </row>
    <row r="231" spans="1:15">
      <c r="A231" s="296" t="s">
        <v>206</v>
      </c>
      <c r="B231" s="16"/>
      <c r="C231" s="291"/>
      <c r="D231" s="291"/>
      <c r="E231" s="291"/>
      <c r="F231" s="291"/>
      <c r="G231" s="291"/>
      <c r="H231" s="291"/>
      <c r="I231" s="291"/>
      <c r="J231" s="291"/>
      <c r="K231" s="291"/>
      <c r="L231" s="312"/>
      <c r="M231" s="16"/>
      <c r="N231" s="16"/>
      <c r="O231" s="16"/>
    </row>
    <row r="232" spans="1:15">
      <c r="A232" s="296" t="s">
        <v>207</v>
      </c>
      <c r="B232" s="16"/>
      <c r="C232" s="291"/>
      <c r="D232" s="291"/>
      <c r="E232" s="291"/>
      <c r="F232" s="291"/>
      <c r="G232" s="291"/>
      <c r="H232" s="291"/>
      <c r="I232" s="291"/>
      <c r="J232" s="291"/>
      <c r="K232" s="291"/>
      <c r="L232" s="312"/>
      <c r="M232" s="16"/>
      <c r="N232" s="16"/>
      <c r="O232" s="16"/>
    </row>
    <row r="233" spans="1:15">
      <c r="A233" s="297"/>
      <c r="B233" s="16"/>
      <c r="C233" s="291"/>
      <c r="D233" s="291"/>
      <c r="E233" s="291"/>
      <c r="F233" s="291"/>
      <c r="G233" s="291"/>
      <c r="H233" s="291"/>
      <c r="I233" s="291"/>
      <c r="J233" s="291"/>
      <c r="K233" s="291"/>
      <c r="L233" s="312"/>
      <c r="M233" s="16"/>
      <c r="N233" s="16"/>
      <c r="O233" s="16"/>
    </row>
    <row r="234" spans="1:15">
      <c r="A234" s="16"/>
      <c r="B234" s="16"/>
      <c r="C234" s="291"/>
      <c r="D234" s="291"/>
      <c r="E234" s="291"/>
      <c r="F234" s="291"/>
      <c r="G234" s="291"/>
      <c r="H234" s="291"/>
      <c r="I234" s="291"/>
      <c r="J234" s="291"/>
      <c r="K234" s="291"/>
      <c r="L234" s="312"/>
      <c r="M234" s="16"/>
      <c r="N234" s="16"/>
      <c r="O234" s="16"/>
    </row>
    <row r="235" spans="1:15">
      <c r="A235" s="16"/>
      <c r="B235" s="16"/>
      <c r="C235" s="291"/>
      <c r="D235" s="291"/>
      <c r="E235" s="291"/>
      <c r="F235" s="291"/>
      <c r="G235" s="291"/>
      <c r="H235" s="291"/>
      <c r="I235" s="291"/>
      <c r="J235" s="291"/>
      <c r="K235" s="291"/>
      <c r="L235" s="312"/>
      <c r="M235" s="16"/>
      <c r="N235" s="16"/>
      <c r="O235" s="16"/>
    </row>
    <row r="236" spans="1:15">
      <c r="A236" s="16"/>
      <c r="B236" s="16"/>
      <c r="C236" s="291"/>
      <c r="D236" s="291"/>
      <c r="E236" s="291"/>
      <c r="F236" s="291"/>
      <c r="G236" s="291"/>
      <c r="H236" s="291"/>
      <c r="I236" s="291"/>
      <c r="J236" s="291"/>
      <c r="K236" s="291"/>
      <c r="L236" s="312"/>
      <c r="M236" s="16"/>
      <c r="N236" s="16"/>
      <c r="O236" s="16"/>
    </row>
    <row r="237" spans="1:15">
      <c r="A237" s="16"/>
      <c r="B237" s="16"/>
      <c r="C237" s="291"/>
      <c r="D237" s="291"/>
      <c r="E237" s="291"/>
      <c r="F237" s="291"/>
      <c r="G237" s="291"/>
      <c r="H237" s="291"/>
      <c r="I237" s="291"/>
      <c r="J237" s="291"/>
      <c r="K237" s="291"/>
      <c r="L237" s="312"/>
      <c r="M237" s="16"/>
      <c r="N237" s="16"/>
      <c r="O237" s="16"/>
    </row>
    <row r="238" spans="1:15">
      <c r="A238" s="271" t="s">
        <v>208</v>
      </c>
      <c r="B238" s="16"/>
      <c r="C238" s="291"/>
      <c r="D238" s="291"/>
      <c r="E238" s="291"/>
      <c r="F238" s="291"/>
      <c r="G238" s="291"/>
      <c r="H238" s="291"/>
      <c r="I238" s="291"/>
      <c r="J238" s="291"/>
      <c r="K238" s="291"/>
      <c r="L238" s="312"/>
      <c r="M238" s="16"/>
      <c r="N238" s="16"/>
      <c r="O238" s="16"/>
    </row>
    <row r="239" spans="1:15">
      <c r="A239" s="294" t="s">
        <v>209</v>
      </c>
      <c r="B239" s="16"/>
      <c r="C239" s="291"/>
      <c r="D239" s="291"/>
      <c r="E239" s="291"/>
      <c r="F239" s="291"/>
      <c r="G239" s="291"/>
      <c r="H239" s="291"/>
      <c r="I239" s="291"/>
      <c r="J239" s="291"/>
      <c r="K239" s="291"/>
      <c r="L239" s="312"/>
      <c r="M239" s="16"/>
    </row>
    <row r="240" spans="1:15">
      <c r="A240" s="294" t="s">
        <v>210</v>
      </c>
      <c r="B240" s="16"/>
      <c r="C240" s="291"/>
      <c r="D240" s="291"/>
      <c r="E240" s="291"/>
      <c r="F240" s="291"/>
      <c r="G240" s="291"/>
      <c r="H240" s="291"/>
      <c r="I240" s="291"/>
      <c r="J240" s="291"/>
      <c r="K240" s="291"/>
      <c r="L240" s="312"/>
      <c r="M240" s="16"/>
    </row>
    <row r="241" spans="1:13">
      <c r="A241" s="294" t="s">
        <v>211</v>
      </c>
      <c r="B241" s="16"/>
      <c r="C241" s="291"/>
      <c r="D241" s="291"/>
      <c r="E241" s="291"/>
      <c r="F241" s="291"/>
      <c r="G241" s="291"/>
      <c r="H241" s="291"/>
      <c r="I241" s="291"/>
      <c r="J241" s="291"/>
      <c r="K241" s="291"/>
      <c r="L241" s="312"/>
      <c r="M241" s="16"/>
    </row>
    <row r="242" spans="1:13">
      <c r="A242" s="298" t="s">
        <v>212</v>
      </c>
      <c r="B242" s="16"/>
      <c r="C242" s="291"/>
      <c r="D242" s="291"/>
      <c r="E242" s="291"/>
      <c r="F242" s="291"/>
      <c r="G242" s="291"/>
      <c r="H242" s="291"/>
      <c r="I242" s="291"/>
      <c r="J242" s="291"/>
      <c r="K242" s="291"/>
      <c r="L242" s="312"/>
      <c r="M242" s="16"/>
    </row>
    <row r="243" spans="1:13">
      <c r="A243" s="298" t="s">
        <v>213</v>
      </c>
      <c r="B243" s="16"/>
      <c r="C243" s="291"/>
      <c r="D243" s="291"/>
      <c r="E243" s="291"/>
      <c r="F243" s="291"/>
      <c r="G243" s="291"/>
      <c r="H243" s="291"/>
      <c r="I243" s="291"/>
      <c r="J243" s="291"/>
      <c r="K243" s="291"/>
      <c r="L243" s="312"/>
      <c r="M243" s="16"/>
    </row>
    <row r="244" spans="1:13">
      <c r="A244" s="298" t="s">
        <v>214</v>
      </c>
      <c r="B244" s="16"/>
      <c r="C244" s="291"/>
      <c r="D244" s="291"/>
      <c r="E244" s="291"/>
      <c r="F244" s="291"/>
      <c r="G244" s="291"/>
      <c r="H244" s="291"/>
      <c r="I244" s="291"/>
      <c r="J244" s="291"/>
      <c r="K244" s="291"/>
      <c r="L244" s="312"/>
      <c r="M244" s="16"/>
    </row>
    <row r="245" spans="1:13">
      <c r="A245" s="298" t="s">
        <v>215</v>
      </c>
      <c r="B245" s="16"/>
      <c r="C245" s="291"/>
      <c r="D245" s="291"/>
      <c r="E245" s="291"/>
      <c r="F245" s="291"/>
      <c r="G245" s="291"/>
      <c r="H245" s="291"/>
      <c r="I245" s="291"/>
      <c r="J245" s="291"/>
      <c r="K245" s="291"/>
      <c r="L245" s="312"/>
      <c r="M245" s="16"/>
    </row>
    <row r="246" spans="1:13">
      <c r="A246" s="298" t="s">
        <v>216</v>
      </c>
      <c r="B246" s="16"/>
      <c r="C246" s="291"/>
      <c r="D246" s="291"/>
      <c r="E246" s="291"/>
      <c r="F246" s="291"/>
      <c r="G246" s="291"/>
      <c r="H246" s="291"/>
      <c r="I246" s="291"/>
      <c r="J246" s="291"/>
      <c r="K246" s="291"/>
      <c r="L246" s="312"/>
      <c r="M246" s="16"/>
    </row>
    <row r="247" spans="1:13">
      <c r="A247" s="298" t="s">
        <v>217</v>
      </c>
      <c r="B247" s="16"/>
      <c r="C247" s="293"/>
      <c r="D247" s="293"/>
      <c r="E247" s="293"/>
      <c r="F247" s="293"/>
      <c r="G247" s="293"/>
      <c r="H247" s="293"/>
      <c r="I247" s="293"/>
      <c r="J247" s="293"/>
      <c r="K247" s="293"/>
      <c r="L247" s="312"/>
      <c r="M247" s="16"/>
    </row>
    <row r="248" spans="1:13">
      <c r="B248" s="16"/>
      <c r="C248" s="291"/>
      <c r="D248" s="291"/>
      <c r="E248" s="291"/>
      <c r="F248" s="291"/>
      <c r="G248" s="291"/>
      <c r="H248" s="291"/>
      <c r="I248" s="291"/>
      <c r="J248" s="291"/>
      <c r="K248" s="291"/>
      <c r="L248" s="312"/>
      <c r="M248" s="16"/>
    </row>
    <row r="249" spans="1:13">
      <c r="B249" s="16"/>
      <c r="C249" s="291"/>
      <c r="D249" s="291"/>
      <c r="E249" s="291"/>
      <c r="F249" s="291"/>
      <c r="G249" s="291"/>
      <c r="H249" s="291"/>
      <c r="I249" s="291"/>
      <c r="J249" s="291"/>
      <c r="K249" s="291"/>
      <c r="L249" s="312"/>
      <c r="M249" s="16"/>
    </row>
    <row r="250" spans="1:13">
      <c r="B250" s="16"/>
      <c r="C250" s="291"/>
      <c r="D250" s="291"/>
      <c r="E250" s="291"/>
      <c r="F250" s="291"/>
      <c r="G250" s="291"/>
      <c r="H250" s="291"/>
      <c r="I250" s="291"/>
      <c r="J250" s="291"/>
      <c r="K250" s="291"/>
      <c r="L250" s="312"/>
      <c r="M250" s="16"/>
    </row>
    <row r="251" spans="1:13">
      <c r="B251" s="16"/>
      <c r="C251" s="291"/>
      <c r="D251" s="291"/>
      <c r="E251" s="291"/>
      <c r="F251" s="291"/>
      <c r="G251" s="291"/>
      <c r="H251" s="291"/>
      <c r="I251" s="291"/>
      <c r="J251" s="291"/>
      <c r="K251" s="291"/>
      <c r="L251" s="312"/>
      <c r="M251" s="16"/>
    </row>
    <row r="252" spans="1:13">
      <c r="B252" s="16"/>
      <c r="C252" s="291"/>
      <c r="D252" s="291"/>
      <c r="E252" s="291"/>
      <c r="F252" s="291"/>
      <c r="G252" s="291"/>
      <c r="H252" s="291"/>
      <c r="I252" s="291"/>
      <c r="J252" s="291"/>
      <c r="K252" s="291"/>
      <c r="L252" s="312"/>
      <c r="M252" s="16"/>
    </row>
    <row r="253" spans="1:13">
      <c r="B253" s="16"/>
      <c r="C253" s="291"/>
      <c r="D253" s="291"/>
      <c r="E253" s="291"/>
      <c r="F253" s="291"/>
      <c r="G253" s="291"/>
      <c r="H253" s="291"/>
      <c r="I253" s="291"/>
      <c r="J253" s="291"/>
      <c r="K253" s="291"/>
      <c r="L253" s="312"/>
      <c r="M253" s="16"/>
    </row>
    <row r="254" spans="1:13">
      <c r="B254" s="16"/>
      <c r="C254" s="291"/>
      <c r="D254" s="291"/>
      <c r="E254" s="291"/>
      <c r="F254" s="291"/>
      <c r="G254" s="291"/>
      <c r="H254" s="291"/>
      <c r="I254" s="291"/>
      <c r="J254" s="291"/>
      <c r="K254" s="291"/>
      <c r="L254" s="312"/>
      <c r="M254" s="16"/>
    </row>
    <row r="255" spans="1:13">
      <c r="B255" s="16"/>
      <c r="C255" s="291"/>
      <c r="D255" s="291"/>
      <c r="E255" s="291"/>
      <c r="F255" s="291"/>
      <c r="G255" s="291"/>
      <c r="H255" s="291"/>
      <c r="I255" s="291"/>
      <c r="J255" s="291"/>
      <c r="K255" s="291"/>
      <c r="L255" s="312"/>
      <c r="M255" s="16"/>
    </row>
    <row r="256" spans="1:13">
      <c r="B256" s="16"/>
      <c r="C256" s="291"/>
      <c r="D256" s="291"/>
      <c r="E256" s="291"/>
      <c r="F256" s="291"/>
      <c r="G256" s="291"/>
      <c r="H256" s="291"/>
      <c r="I256" s="291"/>
      <c r="J256" s="291"/>
      <c r="K256" s="291"/>
      <c r="L256" s="312"/>
      <c r="M256" s="16"/>
    </row>
    <row r="257" spans="2:13">
      <c r="B257" s="16"/>
      <c r="C257" s="291"/>
      <c r="D257" s="291"/>
      <c r="E257" s="291"/>
      <c r="F257" s="291"/>
      <c r="G257" s="291"/>
      <c r="H257" s="291"/>
      <c r="I257" s="291"/>
      <c r="J257" s="291"/>
      <c r="K257" s="291"/>
      <c r="L257" s="312"/>
      <c r="M257" s="16"/>
    </row>
    <row r="258" spans="2:13">
      <c r="B258" s="16"/>
      <c r="C258" s="291"/>
      <c r="D258" s="291"/>
      <c r="E258" s="291"/>
      <c r="F258" s="291"/>
      <c r="G258" s="291"/>
      <c r="H258" s="291"/>
      <c r="I258" s="291"/>
      <c r="J258" s="291"/>
      <c r="K258" s="291"/>
      <c r="L258" s="312"/>
      <c r="M258" s="16"/>
    </row>
    <row r="259" spans="2:13">
      <c r="B259" s="16"/>
      <c r="C259" s="291"/>
      <c r="D259" s="291"/>
      <c r="E259" s="291"/>
      <c r="F259" s="291"/>
      <c r="G259" s="291"/>
      <c r="H259" s="291"/>
      <c r="I259" s="291"/>
      <c r="J259" s="291"/>
      <c r="K259" s="291"/>
      <c r="L259" s="312"/>
      <c r="M259" s="16"/>
    </row>
    <row r="260" spans="2:13">
      <c r="B260" s="16"/>
      <c r="C260" s="291"/>
      <c r="D260" s="291"/>
      <c r="E260" s="291"/>
      <c r="F260" s="291"/>
      <c r="G260" s="291"/>
      <c r="H260" s="291"/>
      <c r="I260" s="291"/>
      <c r="J260" s="291"/>
      <c r="K260" s="291"/>
      <c r="L260" s="312"/>
      <c r="M260" s="16"/>
    </row>
    <row r="261" spans="2:13">
      <c r="B261" s="16"/>
      <c r="C261" s="291"/>
      <c r="D261" s="291"/>
      <c r="E261" s="291"/>
      <c r="F261" s="291"/>
      <c r="G261" s="291"/>
      <c r="H261" s="291"/>
      <c r="I261" s="291"/>
      <c r="J261" s="291"/>
      <c r="K261" s="291"/>
      <c r="L261" s="312"/>
      <c r="M261" s="16"/>
    </row>
    <row r="262" spans="2:13">
      <c r="B262" s="16"/>
      <c r="C262" s="291"/>
      <c r="D262" s="291"/>
      <c r="E262" s="291"/>
      <c r="F262" s="291"/>
      <c r="G262" s="291"/>
      <c r="H262" s="291"/>
      <c r="I262" s="291"/>
      <c r="J262" s="291"/>
      <c r="K262" s="291"/>
      <c r="L262" s="312"/>
      <c r="M262" s="16"/>
    </row>
    <row r="263" spans="2:13">
      <c r="B263" s="16"/>
      <c r="C263" s="291"/>
      <c r="D263" s="291"/>
      <c r="E263" s="291"/>
      <c r="F263" s="291"/>
      <c r="G263" s="291"/>
      <c r="H263" s="291"/>
      <c r="I263" s="291"/>
      <c r="J263" s="291"/>
      <c r="K263" s="291"/>
      <c r="L263" s="312"/>
      <c r="M263" s="16"/>
    </row>
    <row r="264" spans="2:13">
      <c r="B264" s="16"/>
      <c r="C264" s="291"/>
      <c r="D264" s="291"/>
      <c r="E264" s="291"/>
      <c r="F264" s="291"/>
      <c r="G264" s="291"/>
      <c r="H264" s="291"/>
      <c r="I264" s="291"/>
      <c r="J264" s="291"/>
      <c r="K264" s="291"/>
      <c r="L264" s="312"/>
      <c r="M264" s="16"/>
    </row>
    <row r="265" spans="2:13">
      <c r="B265" s="16"/>
      <c r="C265" s="291"/>
      <c r="D265" s="291"/>
      <c r="E265" s="291"/>
      <c r="F265" s="291"/>
      <c r="G265" s="291"/>
      <c r="H265" s="291"/>
      <c r="I265" s="291"/>
      <c r="J265" s="291"/>
      <c r="K265" s="291"/>
      <c r="L265" s="312"/>
      <c r="M265" s="16"/>
    </row>
    <row r="266" spans="2:13">
      <c r="B266" s="16"/>
      <c r="C266" s="291"/>
      <c r="D266" s="291"/>
      <c r="E266" s="291"/>
      <c r="F266" s="291"/>
      <c r="G266" s="291"/>
      <c r="H266" s="291"/>
      <c r="I266" s="291"/>
      <c r="J266" s="291"/>
      <c r="K266" s="291"/>
      <c r="L266" s="312"/>
      <c r="M266" s="16"/>
    </row>
    <row r="267" spans="2:13">
      <c r="B267" s="16"/>
      <c r="C267" s="291"/>
      <c r="D267" s="291"/>
      <c r="E267" s="291"/>
      <c r="F267" s="291"/>
      <c r="G267" s="291"/>
      <c r="H267" s="291"/>
      <c r="I267" s="291"/>
      <c r="J267" s="291"/>
      <c r="K267" s="291"/>
      <c r="L267" s="312"/>
      <c r="M267" s="16"/>
    </row>
    <row r="268" spans="2:13">
      <c r="B268" s="16"/>
      <c r="C268" s="291"/>
      <c r="D268" s="291"/>
      <c r="E268" s="291"/>
      <c r="F268" s="291"/>
      <c r="G268" s="291"/>
      <c r="H268" s="291"/>
      <c r="I268" s="291"/>
      <c r="J268" s="291"/>
      <c r="K268" s="291"/>
      <c r="L268" s="312"/>
      <c r="M268" s="16"/>
    </row>
    <row r="269" spans="2:13">
      <c r="B269" s="16"/>
      <c r="C269" s="291"/>
      <c r="D269" s="291"/>
      <c r="E269" s="291"/>
      <c r="F269" s="291"/>
      <c r="G269" s="291"/>
      <c r="H269" s="291"/>
      <c r="I269" s="291"/>
      <c r="J269" s="291"/>
      <c r="K269" s="291"/>
      <c r="L269" s="312"/>
      <c r="M269" s="16"/>
    </row>
    <row r="270" spans="2:13">
      <c r="B270" s="16"/>
      <c r="C270" s="291"/>
      <c r="D270" s="291"/>
      <c r="E270" s="291"/>
      <c r="F270" s="291"/>
      <c r="G270" s="291"/>
      <c r="H270" s="291"/>
      <c r="I270" s="291"/>
      <c r="J270" s="291"/>
      <c r="K270" s="291"/>
      <c r="L270" s="312"/>
      <c r="M270" s="16"/>
    </row>
    <row r="271" spans="2:13">
      <c r="B271" s="16"/>
      <c r="C271" s="291"/>
      <c r="D271" s="291"/>
      <c r="E271" s="291"/>
      <c r="F271" s="291"/>
      <c r="G271" s="291"/>
      <c r="H271" s="291"/>
      <c r="I271" s="291"/>
      <c r="J271" s="291"/>
      <c r="K271" s="291"/>
      <c r="L271" s="312"/>
      <c r="M271" s="16"/>
    </row>
    <row r="272" spans="2:13">
      <c r="B272" s="16"/>
      <c r="C272" s="291"/>
      <c r="D272" s="291"/>
      <c r="E272" s="291"/>
      <c r="F272" s="291"/>
      <c r="G272" s="291"/>
      <c r="H272" s="291"/>
      <c r="I272" s="291"/>
      <c r="J272" s="291"/>
      <c r="K272" s="291"/>
      <c r="L272" s="312"/>
      <c r="M272" s="16"/>
    </row>
    <row r="273" spans="2:13">
      <c r="B273" s="16"/>
      <c r="C273" s="291"/>
      <c r="D273" s="291"/>
      <c r="E273" s="291"/>
      <c r="F273" s="291"/>
      <c r="G273" s="291"/>
      <c r="H273" s="291"/>
      <c r="I273" s="291"/>
      <c r="J273" s="291"/>
      <c r="K273" s="291"/>
      <c r="L273" s="312"/>
      <c r="M273" s="16"/>
    </row>
    <row r="274" spans="2:13">
      <c r="B274" s="16"/>
      <c r="C274" s="291"/>
      <c r="D274" s="291"/>
      <c r="E274" s="291"/>
      <c r="F274" s="291"/>
      <c r="G274" s="291"/>
      <c r="H274" s="291"/>
      <c r="I274" s="291"/>
      <c r="J274" s="291"/>
      <c r="K274" s="291"/>
      <c r="L274" s="312"/>
      <c r="M274" s="16"/>
    </row>
    <row r="275" spans="2:13">
      <c r="B275" s="16"/>
      <c r="C275" s="291"/>
      <c r="D275" s="291"/>
      <c r="E275" s="291"/>
      <c r="F275" s="291"/>
      <c r="G275" s="291"/>
      <c r="H275" s="291"/>
      <c r="I275" s="291"/>
      <c r="J275" s="291"/>
      <c r="K275" s="291"/>
      <c r="L275" s="312"/>
      <c r="M275" s="16"/>
    </row>
    <row r="276" spans="2:13">
      <c r="B276" s="16"/>
      <c r="C276" s="291"/>
      <c r="D276" s="291"/>
      <c r="E276" s="291"/>
      <c r="F276" s="291"/>
      <c r="G276" s="291"/>
      <c r="H276" s="291"/>
      <c r="I276" s="291"/>
      <c r="J276" s="291"/>
      <c r="K276" s="291"/>
      <c r="L276" s="312"/>
      <c r="M276" s="16"/>
    </row>
    <row r="277" spans="2:13">
      <c r="B277" s="16"/>
      <c r="C277" s="291"/>
      <c r="D277" s="291"/>
      <c r="E277" s="291"/>
      <c r="F277" s="291"/>
      <c r="G277" s="291"/>
      <c r="H277" s="291"/>
      <c r="I277" s="291"/>
      <c r="J277" s="291"/>
      <c r="K277" s="291"/>
      <c r="L277" s="312"/>
      <c r="M277" s="16"/>
    </row>
    <row r="278" spans="2:13">
      <c r="B278" s="16"/>
      <c r="C278" s="291"/>
      <c r="D278" s="291"/>
      <c r="E278" s="291"/>
      <c r="F278" s="291"/>
      <c r="G278" s="291"/>
      <c r="H278" s="291"/>
      <c r="I278" s="291"/>
      <c r="J278" s="291"/>
      <c r="K278" s="291"/>
      <c r="L278" s="312"/>
      <c r="M278" s="16"/>
    </row>
    <row r="279" spans="2:13">
      <c r="B279" s="16"/>
      <c r="C279" s="291"/>
      <c r="D279" s="291"/>
      <c r="E279" s="291"/>
      <c r="F279" s="291"/>
      <c r="G279" s="291"/>
      <c r="H279" s="291"/>
      <c r="I279" s="291"/>
      <c r="J279" s="291"/>
      <c r="K279" s="291"/>
      <c r="L279" s="312"/>
      <c r="M279" s="16"/>
    </row>
    <row r="280" spans="2:13">
      <c r="B280" s="16"/>
      <c r="C280" s="291"/>
      <c r="D280" s="291"/>
      <c r="E280" s="291"/>
      <c r="F280" s="291"/>
      <c r="G280" s="291"/>
      <c r="H280" s="291"/>
      <c r="I280" s="291"/>
      <c r="J280" s="291"/>
      <c r="K280" s="291"/>
      <c r="L280" s="312"/>
      <c r="M280" s="16"/>
    </row>
    <row r="281" spans="2:13">
      <c r="B281" s="16"/>
      <c r="C281" s="291"/>
      <c r="D281" s="291"/>
      <c r="E281" s="291"/>
      <c r="F281" s="291"/>
      <c r="G281" s="291"/>
      <c r="H281" s="291"/>
      <c r="I281" s="291"/>
      <c r="J281" s="291"/>
      <c r="K281" s="291"/>
      <c r="L281" s="312"/>
      <c r="M281" s="16"/>
    </row>
    <row r="282" spans="2:13">
      <c r="B282" s="16"/>
      <c r="C282" s="291"/>
      <c r="D282" s="291"/>
      <c r="E282" s="291"/>
      <c r="F282" s="291"/>
      <c r="G282" s="291"/>
      <c r="H282" s="291"/>
      <c r="I282" s="291"/>
      <c r="J282" s="291"/>
      <c r="K282" s="291"/>
      <c r="L282" s="312"/>
      <c r="M282" s="16"/>
    </row>
    <row r="283" spans="2:13">
      <c r="B283" s="16"/>
      <c r="C283" s="291"/>
      <c r="D283" s="291"/>
      <c r="E283" s="291"/>
      <c r="F283" s="291"/>
      <c r="G283" s="291"/>
      <c r="H283" s="291"/>
      <c r="I283" s="291"/>
      <c r="J283" s="291"/>
      <c r="K283" s="291"/>
      <c r="L283" s="312"/>
      <c r="M283" s="16"/>
    </row>
    <row r="284" spans="2:13">
      <c r="B284" s="16"/>
      <c r="C284" s="291"/>
      <c r="D284" s="291"/>
      <c r="E284" s="291"/>
      <c r="F284" s="291"/>
      <c r="G284" s="291"/>
      <c r="H284" s="291"/>
      <c r="I284" s="291"/>
      <c r="J284" s="291"/>
      <c r="K284" s="291"/>
      <c r="L284" s="312"/>
      <c r="M284" s="16"/>
    </row>
    <row r="285" spans="2:13">
      <c r="B285" s="16"/>
      <c r="C285" s="291"/>
      <c r="D285" s="291"/>
      <c r="E285" s="291"/>
      <c r="F285" s="291"/>
      <c r="G285" s="291"/>
      <c r="H285" s="291"/>
      <c r="I285" s="291"/>
      <c r="J285" s="291"/>
      <c r="K285" s="291"/>
      <c r="L285" s="312"/>
      <c r="M285" s="16"/>
    </row>
    <row r="286" spans="2:13">
      <c r="B286" s="16"/>
      <c r="C286" s="291"/>
      <c r="D286" s="291"/>
      <c r="E286" s="291"/>
      <c r="F286" s="291"/>
      <c r="G286" s="291"/>
      <c r="H286" s="291"/>
      <c r="I286" s="291"/>
      <c r="J286" s="291"/>
      <c r="K286" s="291"/>
      <c r="L286" s="312"/>
      <c r="M286" s="16"/>
    </row>
    <row r="287" spans="2:13">
      <c r="B287" s="16"/>
      <c r="C287" s="291"/>
      <c r="D287" s="291"/>
      <c r="E287" s="291"/>
      <c r="F287" s="291"/>
      <c r="G287" s="291"/>
      <c r="H287" s="291"/>
      <c r="I287" s="291"/>
      <c r="J287" s="291"/>
      <c r="K287" s="291"/>
      <c r="L287" s="312"/>
      <c r="M287" s="16"/>
    </row>
    <row r="288" spans="2:13">
      <c r="B288" s="16"/>
      <c r="C288" s="291"/>
      <c r="D288" s="291"/>
      <c r="E288" s="291"/>
      <c r="F288" s="291"/>
      <c r="G288" s="291"/>
      <c r="H288" s="291"/>
      <c r="I288" s="291"/>
      <c r="J288" s="291"/>
      <c r="K288" s="291"/>
      <c r="L288" s="312"/>
      <c r="M288" s="16"/>
    </row>
    <row r="289" spans="2:13">
      <c r="B289" s="16"/>
      <c r="C289" s="291"/>
      <c r="D289" s="291"/>
      <c r="E289" s="291"/>
      <c r="F289" s="291"/>
      <c r="G289" s="291"/>
      <c r="H289" s="291"/>
      <c r="I289" s="291"/>
      <c r="J289" s="291"/>
      <c r="K289" s="291"/>
      <c r="L289" s="312"/>
      <c r="M289" s="16"/>
    </row>
    <row r="290" spans="2:13">
      <c r="B290" s="16"/>
      <c r="C290" s="291"/>
      <c r="D290" s="291"/>
      <c r="E290" s="291"/>
      <c r="F290" s="291"/>
      <c r="G290" s="291"/>
      <c r="H290" s="291"/>
      <c r="I290" s="291"/>
      <c r="J290" s="291"/>
      <c r="K290" s="291"/>
      <c r="L290" s="312"/>
      <c r="M290" s="16"/>
    </row>
    <row r="291" spans="2:13">
      <c r="B291" s="16"/>
      <c r="C291" s="291"/>
      <c r="D291" s="291"/>
      <c r="E291" s="291"/>
      <c r="F291" s="291"/>
      <c r="G291" s="291"/>
      <c r="H291" s="291"/>
      <c r="I291" s="291"/>
      <c r="J291" s="291"/>
      <c r="K291" s="291"/>
      <c r="L291" s="312"/>
      <c r="M291" s="16"/>
    </row>
    <row r="292" spans="2:13">
      <c r="B292" s="16"/>
      <c r="C292" s="291"/>
      <c r="D292" s="291"/>
      <c r="E292" s="291"/>
      <c r="F292" s="291"/>
      <c r="G292" s="291"/>
      <c r="H292" s="291"/>
      <c r="I292" s="291"/>
      <c r="J292" s="291"/>
      <c r="K292" s="291"/>
      <c r="L292" s="312"/>
      <c r="M292" s="16"/>
    </row>
    <row r="293" spans="2:13">
      <c r="B293" s="16"/>
      <c r="C293" s="291"/>
      <c r="D293" s="291"/>
      <c r="E293" s="291"/>
      <c r="F293" s="291"/>
      <c r="G293" s="291"/>
      <c r="H293" s="291"/>
      <c r="I293" s="291"/>
      <c r="J293" s="291"/>
      <c r="K293" s="291"/>
      <c r="L293" s="312"/>
      <c r="M293" s="16"/>
    </row>
    <row r="294" spans="2:13">
      <c r="B294" s="16"/>
      <c r="C294" s="291"/>
      <c r="D294" s="291"/>
      <c r="E294" s="291"/>
      <c r="F294" s="291"/>
      <c r="G294" s="291"/>
      <c r="H294" s="291"/>
      <c r="I294" s="291"/>
      <c r="J294" s="291"/>
      <c r="K294" s="291"/>
      <c r="L294" s="312"/>
      <c r="M294" s="16"/>
    </row>
    <row r="295" spans="2:13">
      <c r="B295" s="16"/>
      <c r="C295" s="293"/>
      <c r="D295" s="293"/>
      <c r="E295" s="293"/>
      <c r="F295" s="293"/>
      <c r="G295" s="293"/>
      <c r="H295" s="293"/>
      <c r="I295" s="293"/>
      <c r="J295" s="293"/>
      <c r="K295" s="293"/>
      <c r="L295" s="312"/>
      <c r="M295" s="16"/>
    </row>
    <row r="296" spans="2:13">
      <c r="B296" s="16"/>
      <c r="C296" s="291"/>
      <c r="D296" s="291"/>
      <c r="E296" s="291"/>
      <c r="F296" s="291"/>
      <c r="G296" s="291"/>
      <c r="H296" s="291"/>
      <c r="I296" s="291"/>
      <c r="J296" s="291"/>
      <c r="K296" s="291"/>
      <c r="L296" s="312"/>
      <c r="M296" s="16"/>
    </row>
    <row r="297" spans="2:13">
      <c r="B297" s="16"/>
      <c r="C297" s="291"/>
      <c r="D297" s="291"/>
      <c r="E297" s="291"/>
      <c r="F297" s="291"/>
      <c r="G297" s="291"/>
      <c r="H297" s="291"/>
      <c r="I297" s="291"/>
      <c r="J297" s="291"/>
      <c r="K297" s="291"/>
      <c r="L297" s="312"/>
      <c r="M297" s="16"/>
    </row>
    <row r="298" spans="2:13">
      <c r="B298" s="16"/>
      <c r="C298" s="291"/>
      <c r="D298" s="291"/>
      <c r="E298" s="291"/>
      <c r="F298" s="291"/>
      <c r="G298" s="291"/>
      <c r="H298" s="291"/>
      <c r="I298" s="291"/>
      <c r="J298" s="291"/>
      <c r="K298" s="291"/>
      <c r="L298" s="312"/>
      <c r="M298" s="16"/>
    </row>
    <row r="299" spans="2:13">
      <c r="B299" s="16"/>
      <c r="C299" s="291"/>
      <c r="D299" s="291"/>
      <c r="E299" s="291"/>
      <c r="F299" s="291"/>
      <c r="G299" s="291"/>
      <c r="H299" s="291"/>
      <c r="I299" s="291"/>
      <c r="J299" s="291"/>
      <c r="K299" s="291"/>
      <c r="L299" s="312"/>
      <c r="M299" s="16"/>
    </row>
    <row r="300" spans="2:13">
      <c r="B300" s="16"/>
      <c r="C300" s="291"/>
      <c r="D300" s="291"/>
      <c r="E300" s="291"/>
      <c r="F300" s="291"/>
      <c r="G300" s="291"/>
      <c r="H300" s="291"/>
      <c r="I300" s="291"/>
      <c r="J300" s="291"/>
      <c r="K300" s="291"/>
      <c r="L300" s="312"/>
      <c r="M300" s="16"/>
    </row>
    <row r="301" spans="2:13">
      <c r="B301" s="16"/>
      <c r="C301" s="291"/>
      <c r="D301" s="291"/>
      <c r="E301" s="291"/>
      <c r="F301" s="291"/>
      <c r="G301" s="291"/>
      <c r="H301" s="291"/>
      <c r="I301" s="291"/>
      <c r="J301" s="291"/>
      <c r="K301" s="291"/>
      <c r="L301" s="312"/>
      <c r="M301" s="16"/>
    </row>
    <row r="302" spans="2:13">
      <c r="B302" s="16"/>
      <c r="C302" s="291"/>
      <c r="D302" s="291"/>
      <c r="E302" s="291"/>
      <c r="F302" s="291"/>
      <c r="G302" s="291"/>
      <c r="H302" s="291"/>
      <c r="I302" s="291"/>
      <c r="J302" s="291"/>
      <c r="K302" s="291"/>
      <c r="L302" s="312"/>
      <c r="M302" s="16"/>
    </row>
    <row r="303" spans="2:13">
      <c r="B303" s="16"/>
      <c r="C303" s="291"/>
      <c r="D303" s="291"/>
      <c r="E303" s="291"/>
      <c r="F303" s="291"/>
      <c r="G303" s="291"/>
      <c r="H303" s="291"/>
      <c r="I303" s="291"/>
      <c r="J303" s="291"/>
      <c r="K303" s="291"/>
      <c r="L303" s="312"/>
      <c r="M303" s="16"/>
    </row>
    <row r="304" spans="2:13">
      <c r="B304" s="16"/>
      <c r="C304" s="291"/>
      <c r="D304" s="291"/>
      <c r="E304" s="291"/>
      <c r="F304" s="291"/>
      <c r="G304" s="291"/>
      <c r="H304" s="291"/>
      <c r="I304" s="291"/>
      <c r="J304" s="291"/>
      <c r="K304" s="291"/>
      <c r="L304" s="312"/>
      <c r="M304" s="16"/>
    </row>
    <row r="305" spans="2:13">
      <c r="B305" s="16"/>
      <c r="C305" s="291"/>
      <c r="D305" s="291"/>
      <c r="E305" s="291"/>
      <c r="F305" s="291"/>
      <c r="G305" s="291"/>
      <c r="H305" s="291"/>
      <c r="I305" s="291"/>
      <c r="J305" s="291"/>
      <c r="K305" s="291"/>
      <c r="L305" s="312"/>
      <c r="M305" s="16"/>
    </row>
    <row r="306" spans="2:13">
      <c r="B306" s="16"/>
      <c r="C306" s="291"/>
      <c r="D306" s="291"/>
      <c r="E306" s="291"/>
      <c r="F306" s="291"/>
      <c r="G306" s="291"/>
      <c r="H306" s="291"/>
      <c r="I306" s="291"/>
      <c r="J306" s="291"/>
      <c r="K306" s="291"/>
      <c r="L306" s="312"/>
      <c r="M306" s="16"/>
    </row>
    <row r="307" spans="2:13">
      <c r="B307" s="16"/>
      <c r="C307" s="291"/>
      <c r="D307" s="291"/>
      <c r="E307" s="291"/>
      <c r="F307" s="291"/>
      <c r="G307" s="291"/>
      <c r="H307" s="291"/>
      <c r="I307" s="291"/>
      <c r="J307" s="291"/>
      <c r="K307" s="291"/>
      <c r="L307" s="312"/>
      <c r="M307" s="16"/>
    </row>
    <row r="308" spans="2:13">
      <c r="B308" s="16"/>
      <c r="C308" s="291"/>
      <c r="D308" s="291"/>
      <c r="E308" s="291"/>
      <c r="F308" s="291"/>
      <c r="G308" s="291"/>
      <c r="H308" s="291"/>
      <c r="I308" s="291"/>
      <c r="J308" s="291"/>
      <c r="K308" s="291"/>
      <c r="L308" s="312"/>
      <c r="M308" s="16"/>
    </row>
    <row r="309" spans="2:13">
      <c r="B309" s="16"/>
      <c r="C309" s="291"/>
      <c r="D309" s="291"/>
      <c r="E309" s="291"/>
      <c r="F309" s="291"/>
      <c r="G309" s="291"/>
      <c r="H309" s="291"/>
      <c r="I309" s="291"/>
      <c r="J309" s="291"/>
      <c r="K309" s="291"/>
      <c r="L309" s="312"/>
      <c r="M309" s="16"/>
    </row>
    <row r="310" spans="2:13">
      <c r="B310" s="16"/>
      <c r="C310" s="291"/>
      <c r="D310" s="291"/>
      <c r="E310" s="291"/>
      <c r="F310" s="291"/>
      <c r="G310" s="291"/>
      <c r="H310" s="291"/>
      <c r="I310" s="291"/>
      <c r="J310" s="291"/>
      <c r="K310" s="291"/>
      <c r="L310" s="312"/>
      <c r="M310" s="16"/>
    </row>
    <row r="311" spans="2:13">
      <c r="B311" s="16"/>
      <c r="C311" s="291"/>
      <c r="D311" s="291"/>
      <c r="E311" s="291"/>
      <c r="F311" s="291"/>
      <c r="G311" s="291"/>
      <c r="H311" s="291"/>
      <c r="I311" s="291"/>
      <c r="J311" s="291"/>
      <c r="K311" s="291"/>
      <c r="L311" s="312"/>
      <c r="M311" s="16"/>
    </row>
    <row r="312" spans="2:13">
      <c r="B312" s="16"/>
      <c r="C312" s="291"/>
      <c r="D312" s="291"/>
      <c r="E312" s="291"/>
      <c r="F312" s="291"/>
      <c r="G312" s="291"/>
      <c r="H312" s="291"/>
      <c r="I312" s="291"/>
      <c r="J312" s="291"/>
      <c r="K312" s="291"/>
      <c r="L312" s="312"/>
      <c r="M312" s="16"/>
    </row>
    <row r="313" spans="2:13">
      <c r="B313" s="16"/>
      <c r="C313" s="291"/>
      <c r="D313" s="291"/>
      <c r="E313" s="291"/>
      <c r="F313" s="291"/>
      <c r="G313" s="291"/>
      <c r="H313" s="291"/>
      <c r="I313" s="291"/>
      <c r="J313" s="291"/>
      <c r="K313" s="291"/>
      <c r="L313" s="312"/>
      <c r="M313" s="16"/>
    </row>
    <row r="314" spans="2:13">
      <c r="B314" s="16"/>
      <c r="C314" s="291"/>
      <c r="D314" s="291"/>
      <c r="E314" s="291"/>
      <c r="F314" s="291"/>
      <c r="G314" s="291"/>
      <c r="H314" s="291"/>
      <c r="I314" s="291"/>
      <c r="J314" s="291"/>
      <c r="K314" s="291"/>
      <c r="L314" s="312"/>
      <c r="M314" s="16"/>
    </row>
    <row r="315" spans="2:13">
      <c r="B315" s="16"/>
      <c r="C315" s="291"/>
      <c r="D315" s="291"/>
      <c r="E315" s="291"/>
      <c r="F315" s="291"/>
      <c r="G315" s="291"/>
      <c r="H315" s="291"/>
      <c r="I315" s="291"/>
      <c r="J315" s="291"/>
      <c r="K315" s="291"/>
      <c r="L315" s="312"/>
      <c r="M315" s="16"/>
    </row>
    <row r="316" spans="2:13">
      <c r="B316" s="16"/>
      <c r="C316" s="291"/>
      <c r="D316" s="291"/>
      <c r="E316" s="291"/>
      <c r="F316" s="291"/>
      <c r="G316" s="291"/>
      <c r="H316" s="291"/>
      <c r="I316" s="291"/>
      <c r="J316" s="291"/>
      <c r="K316" s="291"/>
      <c r="L316" s="312"/>
      <c r="M316" s="16"/>
    </row>
    <row r="317" spans="2:13">
      <c r="B317" s="16"/>
      <c r="C317" s="291"/>
      <c r="D317" s="291"/>
      <c r="E317" s="291"/>
      <c r="F317" s="291"/>
      <c r="G317" s="291"/>
      <c r="H317" s="291"/>
      <c r="I317" s="291"/>
      <c r="J317" s="291"/>
      <c r="K317" s="291"/>
      <c r="L317" s="312"/>
      <c r="M317" s="16"/>
    </row>
    <row r="318" spans="2:13">
      <c r="B318" s="16"/>
      <c r="C318" s="291"/>
      <c r="D318" s="291"/>
      <c r="E318" s="291"/>
      <c r="F318" s="291"/>
      <c r="G318" s="291"/>
      <c r="H318" s="291"/>
      <c r="I318" s="291"/>
      <c r="J318" s="291"/>
      <c r="K318" s="291"/>
      <c r="L318" s="312"/>
      <c r="M318" s="16"/>
    </row>
    <row r="319" spans="2:13">
      <c r="B319" s="16"/>
      <c r="C319" s="291"/>
      <c r="D319" s="291"/>
      <c r="E319" s="291"/>
      <c r="F319" s="291"/>
      <c r="G319" s="291"/>
      <c r="H319" s="291"/>
      <c r="I319" s="291"/>
      <c r="J319" s="291"/>
      <c r="K319" s="291"/>
      <c r="L319" s="312"/>
      <c r="M319" s="16"/>
    </row>
    <row r="320" spans="2:13">
      <c r="B320" s="16"/>
      <c r="C320" s="291"/>
      <c r="D320" s="291"/>
      <c r="E320" s="291"/>
      <c r="F320" s="291"/>
      <c r="G320" s="291"/>
      <c r="H320" s="291"/>
      <c r="I320" s="291"/>
      <c r="J320" s="291"/>
      <c r="K320" s="291"/>
      <c r="L320" s="312"/>
      <c r="M320" s="16"/>
    </row>
    <row r="321" spans="2:13">
      <c r="B321" s="16"/>
      <c r="C321" s="291"/>
      <c r="D321" s="291"/>
      <c r="E321" s="291"/>
      <c r="F321" s="291"/>
      <c r="G321" s="291"/>
      <c r="H321" s="291"/>
      <c r="I321" s="291"/>
      <c r="J321" s="291"/>
      <c r="K321" s="291"/>
      <c r="L321" s="312"/>
      <c r="M321" s="16"/>
    </row>
    <row r="322" spans="2:13">
      <c r="B322" s="16"/>
      <c r="C322" s="291"/>
      <c r="D322" s="291"/>
      <c r="E322" s="291"/>
      <c r="F322" s="291"/>
      <c r="G322" s="291"/>
      <c r="H322" s="291"/>
      <c r="I322" s="291"/>
      <c r="J322" s="291"/>
      <c r="K322" s="291"/>
      <c r="L322" s="312"/>
      <c r="M322" s="16"/>
    </row>
    <row r="323" spans="2:13">
      <c r="B323" s="16"/>
      <c r="C323" s="291"/>
      <c r="D323" s="291"/>
      <c r="E323" s="291"/>
      <c r="F323" s="291"/>
      <c r="G323" s="291"/>
      <c r="H323" s="291"/>
      <c r="I323" s="291"/>
      <c r="J323" s="291"/>
      <c r="K323" s="291"/>
      <c r="L323" s="312"/>
      <c r="M323" s="16"/>
    </row>
    <row r="324" spans="2:13">
      <c r="B324" s="16"/>
      <c r="C324" s="291"/>
      <c r="D324" s="291"/>
      <c r="E324" s="291"/>
      <c r="F324" s="291"/>
      <c r="G324" s="291"/>
      <c r="H324" s="291"/>
      <c r="I324" s="291"/>
      <c r="J324" s="291"/>
      <c r="K324" s="291"/>
      <c r="L324" s="312"/>
      <c r="M324" s="16"/>
    </row>
    <row r="325" spans="2:13">
      <c r="B325" s="16"/>
      <c r="C325" s="291"/>
      <c r="D325" s="291"/>
      <c r="E325" s="291"/>
      <c r="F325" s="291"/>
      <c r="G325" s="291"/>
      <c r="H325" s="291"/>
      <c r="I325" s="291"/>
      <c r="J325" s="291"/>
      <c r="K325" s="291"/>
      <c r="L325" s="312"/>
      <c r="M325" s="16"/>
    </row>
    <row r="326" spans="2:13">
      <c r="B326" s="16"/>
      <c r="C326" s="291"/>
      <c r="D326" s="291"/>
      <c r="E326" s="291"/>
      <c r="F326" s="291"/>
      <c r="G326" s="291"/>
      <c r="H326" s="291"/>
      <c r="I326" s="291"/>
      <c r="J326" s="291"/>
      <c r="K326" s="291"/>
      <c r="L326" s="312"/>
      <c r="M326" s="16"/>
    </row>
    <row r="327" spans="2:13">
      <c r="B327" s="16"/>
      <c r="C327" s="291"/>
      <c r="D327" s="291"/>
      <c r="E327" s="291"/>
      <c r="F327" s="291"/>
      <c r="G327" s="291"/>
      <c r="H327" s="291"/>
      <c r="I327" s="291"/>
      <c r="J327" s="291"/>
      <c r="K327" s="291"/>
      <c r="L327" s="312"/>
      <c r="M327" s="16"/>
    </row>
    <row r="328" spans="2:13">
      <c r="B328" s="16"/>
      <c r="C328" s="291"/>
      <c r="D328" s="291"/>
      <c r="E328" s="291"/>
      <c r="F328" s="291"/>
      <c r="G328" s="291"/>
      <c r="H328" s="291"/>
      <c r="I328" s="291"/>
      <c r="J328" s="291"/>
      <c r="K328" s="291"/>
      <c r="L328" s="312"/>
      <c r="M328" s="16"/>
    </row>
    <row r="329" spans="2:13">
      <c r="B329" s="16"/>
      <c r="C329" s="291"/>
      <c r="D329" s="291"/>
      <c r="E329" s="291"/>
      <c r="F329" s="291"/>
      <c r="G329" s="291"/>
      <c r="H329" s="291"/>
      <c r="I329" s="291"/>
      <c r="J329" s="291"/>
      <c r="K329" s="291"/>
      <c r="L329" s="312"/>
      <c r="M329" s="16"/>
    </row>
    <row r="330" spans="2:13">
      <c r="B330" s="16"/>
      <c r="C330" s="291"/>
      <c r="D330" s="291"/>
      <c r="E330" s="291"/>
      <c r="F330" s="291"/>
      <c r="G330" s="291"/>
      <c r="H330" s="291"/>
      <c r="I330" s="291"/>
      <c r="J330" s="291"/>
      <c r="K330" s="291"/>
      <c r="L330" s="312"/>
      <c r="M330" s="16"/>
    </row>
    <row r="331" spans="2:13">
      <c r="B331" s="16"/>
      <c r="C331" s="291"/>
      <c r="D331" s="291"/>
      <c r="E331" s="291"/>
      <c r="F331" s="291"/>
      <c r="G331" s="291"/>
      <c r="H331" s="291"/>
      <c r="I331" s="291"/>
      <c r="J331" s="291"/>
      <c r="K331" s="291"/>
      <c r="L331" s="312"/>
      <c r="M331" s="16"/>
    </row>
    <row r="332" spans="2:13">
      <c r="B332" s="16"/>
      <c r="C332" s="291"/>
      <c r="D332" s="291"/>
      <c r="E332" s="291"/>
      <c r="F332" s="291"/>
      <c r="G332" s="291"/>
      <c r="H332" s="291"/>
      <c r="I332" s="291"/>
      <c r="J332" s="291"/>
      <c r="K332" s="291"/>
      <c r="L332" s="312"/>
      <c r="M332" s="16"/>
    </row>
    <row r="333" spans="2:13">
      <c r="B333" s="16"/>
      <c r="C333" s="291"/>
      <c r="D333" s="291"/>
      <c r="E333" s="291"/>
      <c r="F333" s="291"/>
      <c r="G333" s="291"/>
      <c r="H333" s="291"/>
      <c r="I333" s="291"/>
      <c r="J333" s="291"/>
      <c r="K333" s="291"/>
      <c r="L333" s="312"/>
      <c r="M333" s="16"/>
    </row>
    <row r="334" spans="2:13">
      <c r="B334" s="16"/>
      <c r="C334" s="291"/>
      <c r="D334" s="291"/>
      <c r="E334" s="291"/>
      <c r="F334" s="291"/>
      <c r="G334" s="291"/>
      <c r="H334" s="291"/>
      <c r="I334" s="291"/>
      <c r="J334" s="291"/>
      <c r="K334" s="291"/>
      <c r="L334" s="312"/>
      <c r="M334" s="16"/>
    </row>
    <row r="335" spans="2:13">
      <c r="B335" s="16"/>
      <c r="C335" s="291"/>
      <c r="D335" s="291"/>
      <c r="E335" s="291"/>
      <c r="F335" s="291"/>
      <c r="G335" s="291"/>
      <c r="H335" s="291"/>
      <c r="I335" s="291"/>
      <c r="J335" s="291"/>
      <c r="K335" s="291"/>
      <c r="L335" s="312"/>
      <c r="M335" s="16"/>
    </row>
    <row r="336" spans="2:13">
      <c r="B336" s="16"/>
      <c r="C336" s="293"/>
      <c r="D336" s="293"/>
      <c r="E336" s="291"/>
      <c r="F336" s="291"/>
      <c r="G336" s="291"/>
      <c r="H336" s="293"/>
      <c r="I336" s="293"/>
      <c r="J336" s="293"/>
      <c r="K336" s="293"/>
      <c r="L336" s="312"/>
      <c r="M336" s="16"/>
    </row>
    <row r="337" spans="2:13">
      <c r="B337" s="16"/>
      <c r="C337" s="291"/>
      <c r="D337" s="291"/>
      <c r="E337" s="291"/>
      <c r="F337" s="291"/>
      <c r="G337" s="291"/>
      <c r="H337" s="291"/>
      <c r="I337" s="291"/>
      <c r="J337" s="291"/>
      <c r="K337" s="291"/>
      <c r="L337" s="312"/>
      <c r="M337" s="16"/>
    </row>
    <row r="338" spans="2:13">
      <c r="B338" s="16"/>
      <c r="C338" s="291"/>
      <c r="D338" s="291"/>
      <c r="E338" s="291"/>
      <c r="F338" s="291"/>
      <c r="G338" s="291"/>
      <c r="H338" s="291"/>
      <c r="I338" s="291"/>
      <c r="J338" s="291"/>
      <c r="K338" s="291"/>
      <c r="L338" s="312"/>
      <c r="M338" s="16"/>
    </row>
    <row r="339" spans="2:13">
      <c r="B339" s="16"/>
      <c r="C339" s="291"/>
      <c r="D339" s="291"/>
      <c r="E339" s="291"/>
      <c r="F339" s="291"/>
      <c r="G339" s="291"/>
      <c r="H339" s="291"/>
      <c r="I339" s="291"/>
      <c r="J339" s="291"/>
      <c r="K339" s="291"/>
      <c r="L339" s="312"/>
      <c r="M339" s="16"/>
    </row>
    <row r="340" spans="2:13">
      <c r="B340" s="16"/>
      <c r="C340" s="291"/>
      <c r="D340" s="291"/>
      <c r="E340" s="291"/>
      <c r="F340" s="291"/>
      <c r="G340" s="291"/>
      <c r="H340" s="291"/>
      <c r="I340" s="291"/>
      <c r="J340" s="291"/>
      <c r="K340" s="291"/>
      <c r="L340" s="312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G34" sqref="G34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561"/>
      <c r="B1" s="561"/>
      <c r="C1" s="257"/>
      <c r="D1" s="257"/>
    </row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</row>
    <row r="5" spans="1:15" ht="26.25" customHeight="1">
      <c r="L5" s="260" t="s">
        <v>289</v>
      </c>
    </row>
    <row r="6" spans="1:15">
      <c r="A6" s="270" t="s">
        <v>15</v>
      </c>
      <c r="K6" s="280">
        <f>Main!B10</f>
        <v>44027</v>
      </c>
    </row>
    <row r="7" spans="1:15">
      <c r="A7"/>
      <c r="C7" s="11" t="s">
        <v>290</v>
      </c>
    </row>
    <row r="8" spans="1:15">
      <c r="A8" s="271"/>
      <c r="B8" s="272"/>
      <c r="C8" s="272"/>
      <c r="D8" s="272"/>
      <c r="E8" s="272"/>
      <c r="F8" s="272"/>
      <c r="G8" s="273"/>
      <c r="H8" s="272"/>
      <c r="I8" s="272"/>
      <c r="J8" s="272"/>
      <c r="K8" s="272"/>
      <c r="L8" s="272"/>
      <c r="M8" s="272"/>
    </row>
    <row r="9" spans="1:15" ht="13.5" customHeight="1">
      <c r="A9" s="558" t="s">
        <v>16</v>
      </c>
      <c r="B9" s="559" t="s">
        <v>18</v>
      </c>
      <c r="C9" s="557" t="s">
        <v>19</v>
      </c>
      <c r="D9" s="557" t="s">
        <v>20</v>
      </c>
      <c r="E9" s="557" t="s">
        <v>21</v>
      </c>
      <c r="F9" s="557"/>
      <c r="G9" s="557"/>
      <c r="H9" s="557" t="s">
        <v>22</v>
      </c>
      <c r="I9" s="557"/>
      <c r="J9" s="557"/>
      <c r="K9" s="274"/>
      <c r="L9" s="281"/>
      <c r="M9" s="282"/>
    </row>
    <row r="10" spans="1:15" ht="42.75" customHeight="1">
      <c r="A10" s="553"/>
      <c r="B10" s="555"/>
      <c r="C10" s="560" t="s">
        <v>23</v>
      </c>
      <c r="D10" s="560"/>
      <c r="E10" s="276" t="s">
        <v>24</v>
      </c>
      <c r="F10" s="276" t="s">
        <v>25</v>
      </c>
      <c r="G10" s="276" t="s">
        <v>26</v>
      </c>
      <c r="H10" s="276" t="s">
        <v>27</v>
      </c>
      <c r="I10" s="276" t="s">
        <v>28</v>
      </c>
      <c r="J10" s="276" t="s">
        <v>29</v>
      </c>
      <c r="K10" s="276" t="s">
        <v>30</v>
      </c>
      <c r="L10" s="283" t="s">
        <v>31</v>
      </c>
      <c r="M10" s="284" t="s">
        <v>218</v>
      </c>
    </row>
    <row r="11" spans="1:15" ht="12" customHeight="1">
      <c r="A11" s="268">
        <v>1</v>
      </c>
      <c r="B11" s="277" t="s">
        <v>291</v>
      </c>
      <c r="C11" s="278">
        <v>20099.349999999999</v>
      </c>
      <c r="D11" s="279">
        <v>20051.45</v>
      </c>
      <c r="E11" s="279">
        <v>19702.900000000001</v>
      </c>
      <c r="F11" s="279">
        <v>19306.45</v>
      </c>
      <c r="G11" s="279">
        <v>18957.900000000001</v>
      </c>
      <c r="H11" s="279">
        <v>20447.900000000001</v>
      </c>
      <c r="I11" s="279">
        <v>20796.449999999997</v>
      </c>
      <c r="J11" s="279">
        <v>21192.9</v>
      </c>
      <c r="K11" s="277">
        <v>20400</v>
      </c>
      <c r="L11" s="277">
        <v>19655</v>
      </c>
      <c r="M11" s="277">
        <v>6.3500000000000001E-2</v>
      </c>
    </row>
    <row r="12" spans="1:15" ht="12" customHeight="1">
      <c r="A12" s="268">
        <v>2</v>
      </c>
      <c r="B12" s="277" t="s">
        <v>803</v>
      </c>
      <c r="C12" s="278">
        <v>917.4</v>
      </c>
      <c r="D12" s="279">
        <v>920.55000000000007</v>
      </c>
      <c r="E12" s="279">
        <v>906.85000000000014</v>
      </c>
      <c r="F12" s="279">
        <v>896.30000000000007</v>
      </c>
      <c r="G12" s="279">
        <v>882.60000000000014</v>
      </c>
      <c r="H12" s="279">
        <v>931.10000000000014</v>
      </c>
      <c r="I12" s="279">
        <v>944.80000000000018</v>
      </c>
      <c r="J12" s="279">
        <v>955.35000000000014</v>
      </c>
      <c r="K12" s="277">
        <v>934.25</v>
      </c>
      <c r="L12" s="277">
        <v>910</v>
      </c>
      <c r="M12" s="277">
        <v>2.19238</v>
      </c>
    </row>
    <row r="13" spans="1:15" ht="12" customHeight="1">
      <c r="A13" s="268">
        <v>3</v>
      </c>
      <c r="B13" s="277" t="s">
        <v>294</v>
      </c>
      <c r="C13" s="278">
        <v>1268.55</v>
      </c>
      <c r="D13" s="279">
        <v>1273.8333333333333</v>
      </c>
      <c r="E13" s="279">
        <v>1256.7166666666665</v>
      </c>
      <c r="F13" s="279">
        <v>1244.8833333333332</v>
      </c>
      <c r="G13" s="279">
        <v>1227.7666666666664</v>
      </c>
      <c r="H13" s="279">
        <v>1285.6666666666665</v>
      </c>
      <c r="I13" s="279">
        <v>1302.7833333333333</v>
      </c>
      <c r="J13" s="279">
        <v>1314.6166666666666</v>
      </c>
      <c r="K13" s="277">
        <v>1290.95</v>
      </c>
      <c r="L13" s="277">
        <v>1262</v>
      </c>
      <c r="M13" s="277">
        <v>0.14871000000000001</v>
      </c>
    </row>
    <row r="14" spans="1:15" ht="12" customHeight="1">
      <c r="A14" s="268">
        <v>4</v>
      </c>
      <c r="B14" s="277" t="s">
        <v>295</v>
      </c>
      <c r="C14" s="278">
        <v>15248.35</v>
      </c>
      <c r="D14" s="279">
        <v>15336.449999999999</v>
      </c>
      <c r="E14" s="279">
        <v>15112.899999999998</v>
      </c>
      <c r="F14" s="279">
        <v>14977.449999999999</v>
      </c>
      <c r="G14" s="279">
        <v>14753.899999999998</v>
      </c>
      <c r="H14" s="279">
        <v>15471.899999999998</v>
      </c>
      <c r="I14" s="279">
        <v>15695.449999999997</v>
      </c>
      <c r="J14" s="279">
        <v>15830.899999999998</v>
      </c>
      <c r="K14" s="277">
        <v>15560</v>
      </c>
      <c r="L14" s="277">
        <v>15201</v>
      </c>
      <c r="M14" s="277">
        <v>0.12806000000000001</v>
      </c>
    </row>
    <row r="15" spans="1:15" ht="12" customHeight="1">
      <c r="A15" s="268">
        <v>5</v>
      </c>
      <c r="B15" s="277" t="s">
        <v>227</v>
      </c>
      <c r="C15" s="278">
        <v>57.95</v>
      </c>
      <c r="D15" s="279">
        <v>58.516666666666673</v>
      </c>
      <c r="E15" s="279">
        <v>57.033333333333346</v>
      </c>
      <c r="F15" s="279">
        <v>56.116666666666674</v>
      </c>
      <c r="G15" s="279">
        <v>54.633333333333347</v>
      </c>
      <c r="H15" s="279">
        <v>59.433333333333344</v>
      </c>
      <c r="I15" s="279">
        <v>60.916666666666679</v>
      </c>
      <c r="J15" s="279">
        <v>61.833333333333343</v>
      </c>
      <c r="K15" s="277">
        <v>60</v>
      </c>
      <c r="L15" s="277">
        <v>57.6</v>
      </c>
      <c r="M15" s="277">
        <v>21.48761</v>
      </c>
    </row>
    <row r="16" spans="1:15" ht="12" customHeight="1">
      <c r="A16" s="268">
        <v>6</v>
      </c>
      <c r="B16" s="277" t="s">
        <v>228</v>
      </c>
      <c r="C16" s="278">
        <v>118.45</v>
      </c>
      <c r="D16" s="279">
        <v>118.73333333333333</v>
      </c>
      <c r="E16" s="279">
        <v>116.96666666666667</v>
      </c>
      <c r="F16" s="279">
        <v>115.48333333333333</v>
      </c>
      <c r="G16" s="279">
        <v>113.71666666666667</v>
      </c>
      <c r="H16" s="279">
        <v>120.21666666666667</v>
      </c>
      <c r="I16" s="279">
        <v>121.98333333333335</v>
      </c>
      <c r="J16" s="279">
        <v>123.46666666666667</v>
      </c>
      <c r="K16" s="277">
        <v>120.5</v>
      </c>
      <c r="L16" s="277">
        <v>117.25</v>
      </c>
      <c r="M16" s="277">
        <v>9.37758</v>
      </c>
    </row>
    <row r="17" spans="1:13" ht="12" customHeight="1">
      <c r="A17" s="268">
        <v>7</v>
      </c>
      <c r="B17" s="277" t="s">
        <v>38</v>
      </c>
      <c r="C17" s="278">
        <v>1294.0999999999999</v>
      </c>
      <c r="D17" s="279">
        <v>1313.6666666666667</v>
      </c>
      <c r="E17" s="279">
        <v>1267.4333333333334</v>
      </c>
      <c r="F17" s="279">
        <v>1240.7666666666667</v>
      </c>
      <c r="G17" s="279">
        <v>1194.5333333333333</v>
      </c>
      <c r="H17" s="279">
        <v>1340.3333333333335</v>
      </c>
      <c r="I17" s="279">
        <v>1386.5666666666666</v>
      </c>
      <c r="J17" s="279">
        <v>1413.2333333333336</v>
      </c>
      <c r="K17" s="277">
        <v>1359.9</v>
      </c>
      <c r="L17" s="277">
        <v>1287</v>
      </c>
      <c r="M17" s="277">
        <v>25.243659999999998</v>
      </c>
    </row>
    <row r="18" spans="1:13" ht="12" customHeight="1">
      <c r="A18" s="268">
        <v>8</v>
      </c>
      <c r="B18" s="277" t="s">
        <v>296</v>
      </c>
      <c r="C18" s="278">
        <v>148.94999999999999</v>
      </c>
      <c r="D18" s="279">
        <v>150.26666666666665</v>
      </c>
      <c r="E18" s="279">
        <v>146.68333333333331</v>
      </c>
      <c r="F18" s="279">
        <v>144.41666666666666</v>
      </c>
      <c r="G18" s="279">
        <v>140.83333333333331</v>
      </c>
      <c r="H18" s="279">
        <v>152.5333333333333</v>
      </c>
      <c r="I18" s="279">
        <v>156.11666666666667</v>
      </c>
      <c r="J18" s="279">
        <v>158.3833333333333</v>
      </c>
      <c r="K18" s="277">
        <v>153.85</v>
      </c>
      <c r="L18" s="277">
        <v>148</v>
      </c>
      <c r="M18" s="277">
        <v>12.079499999999999</v>
      </c>
    </row>
    <row r="19" spans="1:13" ht="12" customHeight="1">
      <c r="A19" s="268">
        <v>9</v>
      </c>
      <c r="B19" s="277" t="s">
        <v>297</v>
      </c>
      <c r="C19" s="278">
        <v>348.1</v>
      </c>
      <c r="D19" s="279">
        <v>353.2</v>
      </c>
      <c r="E19" s="279">
        <v>341.65</v>
      </c>
      <c r="F19" s="279">
        <v>335.2</v>
      </c>
      <c r="G19" s="279">
        <v>323.64999999999998</v>
      </c>
      <c r="H19" s="279">
        <v>359.65</v>
      </c>
      <c r="I19" s="279">
        <v>371.20000000000005</v>
      </c>
      <c r="J19" s="279">
        <v>377.65</v>
      </c>
      <c r="K19" s="277">
        <v>364.75</v>
      </c>
      <c r="L19" s="277">
        <v>346.75</v>
      </c>
      <c r="M19" s="277">
        <v>8.9212500000000006</v>
      </c>
    </row>
    <row r="20" spans="1:13" ht="12" customHeight="1">
      <c r="A20" s="268">
        <v>10</v>
      </c>
      <c r="B20" s="277" t="s">
        <v>41</v>
      </c>
      <c r="C20" s="278">
        <v>320.39999999999998</v>
      </c>
      <c r="D20" s="279">
        <v>324.5333333333333</v>
      </c>
      <c r="E20" s="279">
        <v>315.56666666666661</v>
      </c>
      <c r="F20" s="279">
        <v>310.73333333333329</v>
      </c>
      <c r="G20" s="279">
        <v>301.76666666666659</v>
      </c>
      <c r="H20" s="279">
        <v>329.36666666666662</v>
      </c>
      <c r="I20" s="279">
        <v>338.33333333333331</v>
      </c>
      <c r="J20" s="279">
        <v>343.16666666666663</v>
      </c>
      <c r="K20" s="277">
        <v>333.5</v>
      </c>
      <c r="L20" s="277">
        <v>319.7</v>
      </c>
      <c r="M20" s="277">
        <v>31.469619999999999</v>
      </c>
    </row>
    <row r="21" spans="1:13" ht="12" customHeight="1">
      <c r="A21" s="268">
        <v>11</v>
      </c>
      <c r="B21" s="277" t="s">
        <v>43</v>
      </c>
      <c r="C21" s="278">
        <v>35.700000000000003</v>
      </c>
      <c r="D21" s="279">
        <v>35.4</v>
      </c>
      <c r="E21" s="279">
        <v>34.65</v>
      </c>
      <c r="F21" s="279">
        <v>33.6</v>
      </c>
      <c r="G21" s="279">
        <v>32.85</v>
      </c>
      <c r="H21" s="279">
        <v>36.449999999999996</v>
      </c>
      <c r="I21" s="279">
        <v>37.199999999999996</v>
      </c>
      <c r="J21" s="279">
        <v>38.249999999999993</v>
      </c>
      <c r="K21" s="277">
        <v>36.15</v>
      </c>
      <c r="L21" s="277">
        <v>34.35</v>
      </c>
      <c r="M21" s="277">
        <v>61.521769999999997</v>
      </c>
    </row>
    <row r="22" spans="1:13" ht="12" customHeight="1">
      <c r="A22" s="268">
        <v>12</v>
      </c>
      <c r="B22" s="277" t="s">
        <v>298</v>
      </c>
      <c r="C22" s="278">
        <v>247.1</v>
      </c>
      <c r="D22" s="279">
        <v>249.33333333333334</v>
      </c>
      <c r="E22" s="279">
        <v>243.76666666666668</v>
      </c>
      <c r="F22" s="279">
        <v>240.43333333333334</v>
      </c>
      <c r="G22" s="279">
        <v>234.86666666666667</v>
      </c>
      <c r="H22" s="279">
        <v>252.66666666666669</v>
      </c>
      <c r="I22" s="279">
        <v>258.23333333333335</v>
      </c>
      <c r="J22" s="279">
        <v>261.56666666666672</v>
      </c>
      <c r="K22" s="277">
        <v>254.9</v>
      </c>
      <c r="L22" s="277">
        <v>246</v>
      </c>
      <c r="M22" s="277">
        <v>2.3071700000000002</v>
      </c>
    </row>
    <row r="23" spans="1:13">
      <c r="A23" s="268">
        <v>13</v>
      </c>
      <c r="B23" s="277" t="s">
        <v>299</v>
      </c>
      <c r="C23" s="278">
        <v>167.1</v>
      </c>
      <c r="D23" s="279">
        <v>166.88333333333335</v>
      </c>
      <c r="E23" s="279">
        <v>163.26666666666671</v>
      </c>
      <c r="F23" s="279">
        <v>159.43333333333337</v>
      </c>
      <c r="G23" s="279">
        <v>155.81666666666672</v>
      </c>
      <c r="H23" s="279">
        <v>170.7166666666667</v>
      </c>
      <c r="I23" s="279">
        <v>174.33333333333331</v>
      </c>
      <c r="J23" s="279">
        <v>178.16666666666669</v>
      </c>
      <c r="K23" s="277">
        <v>170.5</v>
      </c>
      <c r="L23" s="277">
        <v>163.05000000000001</v>
      </c>
      <c r="M23" s="277">
        <v>2.0710799999999998</v>
      </c>
    </row>
    <row r="24" spans="1:13">
      <c r="A24" s="268">
        <v>14</v>
      </c>
      <c r="B24" s="277" t="s">
        <v>300</v>
      </c>
      <c r="C24" s="278">
        <v>181.2</v>
      </c>
      <c r="D24" s="279">
        <v>183.16666666666666</v>
      </c>
      <c r="E24" s="279">
        <v>175.88333333333333</v>
      </c>
      <c r="F24" s="279">
        <v>170.56666666666666</v>
      </c>
      <c r="G24" s="279">
        <v>163.28333333333333</v>
      </c>
      <c r="H24" s="279">
        <v>188.48333333333332</v>
      </c>
      <c r="I24" s="279">
        <v>195.76666666666668</v>
      </c>
      <c r="J24" s="279">
        <v>201.08333333333331</v>
      </c>
      <c r="K24" s="277">
        <v>190.45</v>
      </c>
      <c r="L24" s="277">
        <v>177.85</v>
      </c>
      <c r="M24" s="277">
        <v>3.63089</v>
      </c>
    </row>
    <row r="25" spans="1:13">
      <c r="A25" s="268">
        <v>15</v>
      </c>
      <c r="B25" s="277" t="s">
        <v>833</v>
      </c>
      <c r="C25" s="278">
        <v>1683.3</v>
      </c>
      <c r="D25" s="279">
        <v>1701.1000000000001</v>
      </c>
      <c r="E25" s="279">
        <v>1627.2000000000003</v>
      </c>
      <c r="F25" s="279">
        <v>1571.1000000000001</v>
      </c>
      <c r="G25" s="279">
        <v>1497.2000000000003</v>
      </c>
      <c r="H25" s="279">
        <v>1757.2000000000003</v>
      </c>
      <c r="I25" s="279">
        <v>1831.1000000000004</v>
      </c>
      <c r="J25" s="279">
        <v>1887.2000000000003</v>
      </c>
      <c r="K25" s="277">
        <v>1775</v>
      </c>
      <c r="L25" s="277">
        <v>1645</v>
      </c>
      <c r="M25" s="277">
        <v>0.79369999999999996</v>
      </c>
    </row>
    <row r="26" spans="1:13">
      <c r="A26" s="268">
        <v>16</v>
      </c>
      <c r="B26" s="277" t="s">
        <v>292</v>
      </c>
      <c r="C26" s="278">
        <v>1649.6</v>
      </c>
      <c r="D26" s="279">
        <v>1639.2833333333335</v>
      </c>
      <c r="E26" s="279">
        <v>1623.0666666666671</v>
      </c>
      <c r="F26" s="279">
        <v>1596.5333333333335</v>
      </c>
      <c r="G26" s="279">
        <v>1580.3166666666671</v>
      </c>
      <c r="H26" s="279">
        <v>1665.8166666666671</v>
      </c>
      <c r="I26" s="279">
        <v>1682.0333333333338</v>
      </c>
      <c r="J26" s="279">
        <v>1708.5666666666671</v>
      </c>
      <c r="K26" s="277">
        <v>1655.5</v>
      </c>
      <c r="L26" s="277">
        <v>1612.75</v>
      </c>
      <c r="M26" s="277">
        <v>0.21739</v>
      </c>
    </row>
    <row r="27" spans="1:13">
      <c r="A27" s="268">
        <v>17</v>
      </c>
      <c r="B27" s="277" t="s">
        <v>229</v>
      </c>
      <c r="C27" s="278">
        <v>1353.75</v>
      </c>
      <c r="D27" s="279">
        <v>1360.25</v>
      </c>
      <c r="E27" s="279">
        <v>1324.5</v>
      </c>
      <c r="F27" s="279">
        <v>1295.25</v>
      </c>
      <c r="G27" s="279">
        <v>1259.5</v>
      </c>
      <c r="H27" s="279">
        <v>1389.5</v>
      </c>
      <c r="I27" s="279">
        <v>1425.25</v>
      </c>
      <c r="J27" s="279">
        <v>1454.5</v>
      </c>
      <c r="K27" s="277">
        <v>1396</v>
      </c>
      <c r="L27" s="277">
        <v>1331</v>
      </c>
      <c r="M27" s="277">
        <v>2.5990199999999999</v>
      </c>
    </row>
    <row r="28" spans="1:13">
      <c r="A28" s="268">
        <v>18</v>
      </c>
      <c r="B28" s="277" t="s">
        <v>301</v>
      </c>
      <c r="C28" s="278">
        <v>1853.3</v>
      </c>
      <c r="D28" s="279">
        <v>1850.2666666666667</v>
      </c>
      <c r="E28" s="279">
        <v>1833.5333333333333</v>
      </c>
      <c r="F28" s="279">
        <v>1813.7666666666667</v>
      </c>
      <c r="G28" s="279">
        <v>1797.0333333333333</v>
      </c>
      <c r="H28" s="279">
        <v>1870.0333333333333</v>
      </c>
      <c r="I28" s="279">
        <v>1886.7666666666664</v>
      </c>
      <c r="J28" s="279">
        <v>1906.5333333333333</v>
      </c>
      <c r="K28" s="277">
        <v>1867</v>
      </c>
      <c r="L28" s="277">
        <v>1830.5</v>
      </c>
      <c r="M28" s="277">
        <v>0.15065999999999999</v>
      </c>
    </row>
    <row r="29" spans="1:13">
      <c r="A29" s="268">
        <v>19</v>
      </c>
      <c r="B29" s="277" t="s">
        <v>230</v>
      </c>
      <c r="C29" s="278">
        <v>2474.9</v>
      </c>
      <c r="D29" s="279">
        <v>2452.3833333333332</v>
      </c>
      <c r="E29" s="279">
        <v>2404.7666666666664</v>
      </c>
      <c r="F29" s="279">
        <v>2334.6333333333332</v>
      </c>
      <c r="G29" s="279">
        <v>2287.0166666666664</v>
      </c>
      <c r="H29" s="279">
        <v>2522.5166666666664</v>
      </c>
      <c r="I29" s="279">
        <v>2570.1333333333332</v>
      </c>
      <c r="J29" s="279">
        <v>2640.2666666666664</v>
      </c>
      <c r="K29" s="277">
        <v>2500</v>
      </c>
      <c r="L29" s="277">
        <v>2382.25</v>
      </c>
      <c r="M29" s="277">
        <v>2.2043200000000001</v>
      </c>
    </row>
    <row r="30" spans="1:13">
      <c r="A30" s="268">
        <v>20</v>
      </c>
      <c r="B30" s="277" t="s">
        <v>303</v>
      </c>
      <c r="C30" s="278">
        <v>93.1</v>
      </c>
      <c r="D30" s="279">
        <v>93.166666666666671</v>
      </c>
      <c r="E30" s="279">
        <v>91.333333333333343</v>
      </c>
      <c r="F30" s="279">
        <v>89.566666666666677</v>
      </c>
      <c r="G30" s="279">
        <v>87.733333333333348</v>
      </c>
      <c r="H30" s="279">
        <v>94.933333333333337</v>
      </c>
      <c r="I30" s="279">
        <v>96.76666666666668</v>
      </c>
      <c r="J30" s="279">
        <v>98.533333333333331</v>
      </c>
      <c r="K30" s="277">
        <v>95</v>
      </c>
      <c r="L30" s="277">
        <v>91.4</v>
      </c>
      <c r="M30" s="277">
        <v>1.4115</v>
      </c>
    </row>
    <row r="31" spans="1:13">
      <c r="A31" s="268">
        <v>21</v>
      </c>
      <c r="B31" s="277" t="s">
        <v>45</v>
      </c>
      <c r="C31" s="278">
        <v>695.9</v>
      </c>
      <c r="D31" s="279">
        <v>695.80000000000007</v>
      </c>
      <c r="E31" s="279">
        <v>686.60000000000014</v>
      </c>
      <c r="F31" s="279">
        <v>677.30000000000007</v>
      </c>
      <c r="G31" s="279">
        <v>668.10000000000014</v>
      </c>
      <c r="H31" s="279">
        <v>705.10000000000014</v>
      </c>
      <c r="I31" s="279">
        <v>714.30000000000018</v>
      </c>
      <c r="J31" s="279">
        <v>723.60000000000014</v>
      </c>
      <c r="K31" s="277">
        <v>705</v>
      </c>
      <c r="L31" s="277">
        <v>686.5</v>
      </c>
      <c r="M31" s="277">
        <v>10.58592</v>
      </c>
    </row>
    <row r="32" spans="1:13">
      <c r="A32" s="268">
        <v>22</v>
      </c>
      <c r="B32" s="277" t="s">
        <v>304</v>
      </c>
      <c r="C32" s="278">
        <v>1493.95</v>
      </c>
      <c r="D32" s="279">
        <v>1507.9666666666665</v>
      </c>
      <c r="E32" s="279">
        <v>1471.9333333333329</v>
      </c>
      <c r="F32" s="279">
        <v>1449.9166666666665</v>
      </c>
      <c r="G32" s="279">
        <v>1413.883333333333</v>
      </c>
      <c r="H32" s="279">
        <v>1529.9833333333329</v>
      </c>
      <c r="I32" s="279">
        <v>1566.0166666666662</v>
      </c>
      <c r="J32" s="279">
        <v>1588.0333333333328</v>
      </c>
      <c r="K32" s="277">
        <v>1544</v>
      </c>
      <c r="L32" s="277">
        <v>1485.95</v>
      </c>
      <c r="M32" s="277">
        <v>0.55028999999999995</v>
      </c>
    </row>
    <row r="33" spans="1:13">
      <c r="A33" s="268">
        <v>23</v>
      </c>
      <c r="B33" s="277" t="s">
        <v>46</v>
      </c>
      <c r="C33" s="278">
        <v>190.5</v>
      </c>
      <c r="D33" s="279">
        <v>193.23333333333335</v>
      </c>
      <c r="E33" s="279">
        <v>187.26666666666671</v>
      </c>
      <c r="F33" s="279">
        <v>184.03333333333336</v>
      </c>
      <c r="G33" s="279">
        <v>178.06666666666672</v>
      </c>
      <c r="H33" s="279">
        <v>196.4666666666667</v>
      </c>
      <c r="I33" s="279">
        <v>202.43333333333334</v>
      </c>
      <c r="J33" s="279">
        <v>205.66666666666669</v>
      </c>
      <c r="K33" s="277">
        <v>199.2</v>
      </c>
      <c r="L33" s="277">
        <v>190</v>
      </c>
      <c r="M33" s="277">
        <v>43.919739999999997</v>
      </c>
    </row>
    <row r="34" spans="1:13">
      <c r="A34" s="268">
        <v>24</v>
      </c>
      <c r="B34" s="277" t="s">
        <v>293</v>
      </c>
      <c r="C34" s="278">
        <v>1733.4</v>
      </c>
      <c r="D34" s="279">
        <v>1737.45</v>
      </c>
      <c r="E34" s="279">
        <v>1694.9</v>
      </c>
      <c r="F34" s="279">
        <v>1656.4</v>
      </c>
      <c r="G34" s="279">
        <v>1613.8500000000001</v>
      </c>
      <c r="H34" s="279">
        <v>1775.95</v>
      </c>
      <c r="I34" s="279">
        <v>1818.4999999999998</v>
      </c>
      <c r="J34" s="279">
        <v>1857</v>
      </c>
      <c r="K34" s="277">
        <v>1780</v>
      </c>
      <c r="L34" s="277">
        <v>1698.95</v>
      </c>
      <c r="M34" s="277">
        <v>0.37676999999999999</v>
      </c>
    </row>
    <row r="35" spans="1:13">
      <c r="A35" s="268">
        <v>25</v>
      </c>
      <c r="B35" s="277" t="s">
        <v>302</v>
      </c>
      <c r="C35" s="278">
        <v>949.5</v>
      </c>
      <c r="D35" s="279">
        <v>953.85</v>
      </c>
      <c r="E35" s="279">
        <v>937.75</v>
      </c>
      <c r="F35" s="279">
        <v>926</v>
      </c>
      <c r="G35" s="279">
        <v>909.9</v>
      </c>
      <c r="H35" s="279">
        <v>965.6</v>
      </c>
      <c r="I35" s="279">
        <v>981.70000000000016</v>
      </c>
      <c r="J35" s="279">
        <v>993.45</v>
      </c>
      <c r="K35" s="277">
        <v>969.95</v>
      </c>
      <c r="L35" s="277">
        <v>942.1</v>
      </c>
      <c r="M35" s="277">
        <v>2.6273499999999999</v>
      </c>
    </row>
    <row r="36" spans="1:13">
      <c r="A36" s="268">
        <v>26</v>
      </c>
      <c r="B36" s="277" t="s">
        <v>47</v>
      </c>
      <c r="C36" s="278">
        <v>1441.75</v>
      </c>
      <c r="D36" s="279">
        <v>1438.45</v>
      </c>
      <c r="E36" s="279">
        <v>1421.9</v>
      </c>
      <c r="F36" s="279">
        <v>1402.05</v>
      </c>
      <c r="G36" s="279">
        <v>1385.5</v>
      </c>
      <c r="H36" s="279">
        <v>1458.3000000000002</v>
      </c>
      <c r="I36" s="279">
        <v>1474.85</v>
      </c>
      <c r="J36" s="279">
        <v>1494.7000000000003</v>
      </c>
      <c r="K36" s="277">
        <v>1455</v>
      </c>
      <c r="L36" s="277">
        <v>1418.6</v>
      </c>
      <c r="M36" s="277">
        <v>8.4673099999999994</v>
      </c>
    </row>
    <row r="37" spans="1:13">
      <c r="A37" s="268">
        <v>27</v>
      </c>
      <c r="B37" s="277" t="s">
        <v>48</v>
      </c>
      <c r="C37" s="278">
        <v>110.45</v>
      </c>
      <c r="D37" s="279">
        <v>111.46666666666665</v>
      </c>
      <c r="E37" s="279">
        <v>108.98333333333331</v>
      </c>
      <c r="F37" s="279">
        <v>107.51666666666665</v>
      </c>
      <c r="G37" s="279">
        <v>105.0333333333333</v>
      </c>
      <c r="H37" s="279">
        <v>112.93333333333331</v>
      </c>
      <c r="I37" s="279">
        <v>115.41666666666666</v>
      </c>
      <c r="J37" s="279">
        <v>116.88333333333331</v>
      </c>
      <c r="K37" s="277">
        <v>113.95</v>
      </c>
      <c r="L37" s="277">
        <v>110</v>
      </c>
      <c r="M37" s="277">
        <v>42.529130000000002</v>
      </c>
    </row>
    <row r="38" spans="1:13">
      <c r="A38" s="268">
        <v>28</v>
      </c>
      <c r="B38" s="277" t="s">
        <v>305</v>
      </c>
      <c r="C38" s="278">
        <v>149.19999999999999</v>
      </c>
      <c r="D38" s="279">
        <v>149.19999999999999</v>
      </c>
      <c r="E38" s="279">
        <v>149.19999999999999</v>
      </c>
      <c r="F38" s="279">
        <v>149.19999999999999</v>
      </c>
      <c r="G38" s="279">
        <v>149.19999999999999</v>
      </c>
      <c r="H38" s="279">
        <v>149.19999999999999</v>
      </c>
      <c r="I38" s="279">
        <v>149.19999999999999</v>
      </c>
      <c r="J38" s="279">
        <v>149.19999999999999</v>
      </c>
      <c r="K38" s="277">
        <v>149.19999999999999</v>
      </c>
      <c r="L38" s="277">
        <v>149.19999999999999</v>
      </c>
      <c r="M38" s="277">
        <v>0.41829</v>
      </c>
    </row>
    <row r="39" spans="1:13">
      <c r="A39" s="268">
        <v>29</v>
      </c>
      <c r="B39" s="277" t="s">
        <v>938</v>
      </c>
      <c r="C39" s="278">
        <v>168.1</v>
      </c>
      <c r="D39" s="279">
        <v>169.05</v>
      </c>
      <c r="E39" s="279">
        <v>165.10000000000002</v>
      </c>
      <c r="F39" s="279">
        <v>162.10000000000002</v>
      </c>
      <c r="G39" s="279">
        <v>158.15000000000003</v>
      </c>
      <c r="H39" s="279">
        <v>172.05</v>
      </c>
      <c r="I39" s="279">
        <v>176</v>
      </c>
      <c r="J39" s="279">
        <v>179</v>
      </c>
      <c r="K39" s="277">
        <v>173</v>
      </c>
      <c r="L39" s="277">
        <v>166.05</v>
      </c>
      <c r="M39" s="277">
        <v>0.40625</v>
      </c>
    </row>
    <row r="40" spans="1:13">
      <c r="A40" s="268">
        <v>30</v>
      </c>
      <c r="B40" s="277" t="s">
        <v>306</v>
      </c>
      <c r="C40" s="278">
        <v>61.35</v>
      </c>
      <c r="D40" s="279">
        <v>61.75</v>
      </c>
      <c r="E40" s="279">
        <v>60.55</v>
      </c>
      <c r="F40" s="279">
        <v>59.75</v>
      </c>
      <c r="G40" s="279">
        <v>58.55</v>
      </c>
      <c r="H40" s="279">
        <v>62.55</v>
      </c>
      <c r="I40" s="279">
        <v>63.75</v>
      </c>
      <c r="J40" s="279">
        <v>64.55</v>
      </c>
      <c r="K40" s="277">
        <v>62.95</v>
      </c>
      <c r="L40" s="277">
        <v>60.95</v>
      </c>
      <c r="M40" s="277">
        <v>17.759060000000002</v>
      </c>
    </row>
    <row r="41" spans="1:13">
      <c r="A41" s="268">
        <v>31</v>
      </c>
      <c r="B41" s="277" t="s">
        <v>49</v>
      </c>
      <c r="C41" s="278">
        <v>50.4</v>
      </c>
      <c r="D41" s="279">
        <v>50</v>
      </c>
      <c r="E41" s="279">
        <v>49.1</v>
      </c>
      <c r="F41" s="279">
        <v>47.800000000000004</v>
      </c>
      <c r="G41" s="279">
        <v>46.900000000000006</v>
      </c>
      <c r="H41" s="279">
        <v>51.3</v>
      </c>
      <c r="I41" s="279">
        <v>52.2</v>
      </c>
      <c r="J41" s="279">
        <v>53.499999999999993</v>
      </c>
      <c r="K41" s="277">
        <v>50.9</v>
      </c>
      <c r="L41" s="277">
        <v>48.7</v>
      </c>
      <c r="M41" s="277">
        <v>315.59557000000001</v>
      </c>
    </row>
    <row r="42" spans="1:13">
      <c r="A42" s="268">
        <v>32</v>
      </c>
      <c r="B42" s="277" t="s">
        <v>51</v>
      </c>
      <c r="C42" s="278">
        <v>1688.4</v>
      </c>
      <c r="D42" s="279">
        <v>1696.1666666666667</v>
      </c>
      <c r="E42" s="279">
        <v>1674.3333333333335</v>
      </c>
      <c r="F42" s="279">
        <v>1660.2666666666667</v>
      </c>
      <c r="G42" s="279">
        <v>1638.4333333333334</v>
      </c>
      <c r="H42" s="279">
        <v>1710.2333333333336</v>
      </c>
      <c r="I42" s="279">
        <v>1732.0666666666671</v>
      </c>
      <c r="J42" s="279">
        <v>1746.1333333333337</v>
      </c>
      <c r="K42" s="277">
        <v>1718</v>
      </c>
      <c r="L42" s="277">
        <v>1682.1</v>
      </c>
      <c r="M42" s="277">
        <v>13.471399999999999</v>
      </c>
    </row>
    <row r="43" spans="1:13">
      <c r="A43" s="268">
        <v>33</v>
      </c>
      <c r="B43" s="277" t="s">
        <v>307</v>
      </c>
      <c r="C43" s="278">
        <v>121.15</v>
      </c>
      <c r="D43" s="279">
        <v>121.36666666666667</v>
      </c>
      <c r="E43" s="279">
        <v>118.83333333333334</v>
      </c>
      <c r="F43" s="279">
        <v>116.51666666666667</v>
      </c>
      <c r="G43" s="279">
        <v>113.98333333333333</v>
      </c>
      <c r="H43" s="279">
        <v>123.68333333333335</v>
      </c>
      <c r="I43" s="279">
        <v>126.21666666666668</v>
      </c>
      <c r="J43" s="279">
        <v>128.53333333333336</v>
      </c>
      <c r="K43" s="277">
        <v>123.9</v>
      </c>
      <c r="L43" s="277">
        <v>119.05</v>
      </c>
      <c r="M43" s="277">
        <v>0.94225000000000003</v>
      </c>
    </row>
    <row r="44" spans="1:13">
      <c r="A44" s="268">
        <v>34</v>
      </c>
      <c r="B44" s="277" t="s">
        <v>309</v>
      </c>
      <c r="C44" s="278">
        <v>914.45</v>
      </c>
      <c r="D44" s="279">
        <v>920.11666666666679</v>
      </c>
      <c r="E44" s="279">
        <v>903.38333333333355</v>
      </c>
      <c r="F44" s="279">
        <v>892.31666666666672</v>
      </c>
      <c r="G44" s="279">
        <v>875.58333333333348</v>
      </c>
      <c r="H44" s="279">
        <v>931.18333333333362</v>
      </c>
      <c r="I44" s="279">
        <v>947.91666666666674</v>
      </c>
      <c r="J44" s="279">
        <v>958.98333333333369</v>
      </c>
      <c r="K44" s="277">
        <v>936.85</v>
      </c>
      <c r="L44" s="277">
        <v>909.05</v>
      </c>
      <c r="M44" s="277">
        <v>0.61099000000000003</v>
      </c>
    </row>
    <row r="45" spans="1:13">
      <c r="A45" s="268">
        <v>35</v>
      </c>
      <c r="B45" s="277" t="s">
        <v>308</v>
      </c>
      <c r="C45" s="278">
        <v>3314.35</v>
      </c>
      <c r="D45" s="279">
        <v>3341.9500000000003</v>
      </c>
      <c r="E45" s="279">
        <v>3275.4000000000005</v>
      </c>
      <c r="F45" s="279">
        <v>3236.4500000000003</v>
      </c>
      <c r="G45" s="279">
        <v>3169.9000000000005</v>
      </c>
      <c r="H45" s="279">
        <v>3380.9000000000005</v>
      </c>
      <c r="I45" s="279">
        <v>3447.4500000000007</v>
      </c>
      <c r="J45" s="279">
        <v>3486.4000000000005</v>
      </c>
      <c r="K45" s="277">
        <v>3408.5</v>
      </c>
      <c r="L45" s="277">
        <v>3303</v>
      </c>
      <c r="M45" s="277">
        <v>0.36248000000000002</v>
      </c>
    </row>
    <row r="46" spans="1:13">
      <c r="A46" s="268">
        <v>36</v>
      </c>
      <c r="B46" s="277" t="s">
        <v>310</v>
      </c>
      <c r="C46" s="278">
        <v>4615.6000000000004</v>
      </c>
      <c r="D46" s="279">
        <v>4622.7166666666672</v>
      </c>
      <c r="E46" s="279">
        <v>4575.4333333333343</v>
      </c>
      <c r="F46" s="279">
        <v>4535.2666666666673</v>
      </c>
      <c r="G46" s="279">
        <v>4487.9833333333345</v>
      </c>
      <c r="H46" s="279">
        <v>4662.8833333333341</v>
      </c>
      <c r="I46" s="279">
        <v>4710.166666666667</v>
      </c>
      <c r="J46" s="279">
        <v>4750.3333333333339</v>
      </c>
      <c r="K46" s="277">
        <v>4670</v>
      </c>
      <c r="L46" s="277">
        <v>4582.55</v>
      </c>
      <c r="M46" s="277">
        <v>0.11706</v>
      </c>
    </row>
    <row r="47" spans="1:13">
      <c r="A47" s="268">
        <v>37</v>
      </c>
      <c r="B47" s="277" t="s">
        <v>226</v>
      </c>
      <c r="C47" s="278">
        <v>635.85</v>
      </c>
      <c r="D47" s="279">
        <v>631.61666666666667</v>
      </c>
      <c r="E47" s="279">
        <v>621.23333333333335</v>
      </c>
      <c r="F47" s="279">
        <v>606.61666666666667</v>
      </c>
      <c r="G47" s="279">
        <v>596.23333333333335</v>
      </c>
      <c r="H47" s="279">
        <v>646.23333333333335</v>
      </c>
      <c r="I47" s="279">
        <v>656.61666666666679</v>
      </c>
      <c r="J47" s="279">
        <v>671.23333333333335</v>
      </c>
      <c r="K47" s="277">
        <v>642</v>
      </c>
      <c r="L47" s="277">
        <v>617</v>
      </c>
      <c r="M47" s="277">
        <v>4.60161</v>
      </c>
    </row>
    <row r="48" spans="1:13">
      <c r="A48" s="268">
        <v>38</v>
      </c>
      <c r="B48" s="277" t="s">
        <v>53</v>
      </c>
      <c r="C48" s="278">
        <v>809.35</v>
      </c>
      <c r="D48" s="279">
        <v>812.15</v>
      </c>
      <c r="E48" s="279">
        <v>800.69999999999993</v>
      </c>
      <c r="F48" s="279">
        <v>792.05</v>
      </c>
      <c r="G48" s="279">
        <v>780.59999999999991</v>
      </c>
      <c r="H48" s="279">
        <v>820.8</v>
      </c>
      <c r="I48" s="279">
        <v>832.25</v>
      </c>
      <c r="J48" s="279">
        <v>840.9</v>
      </c>
      <c r="K48" s="277">
        <v>823.6</v>
      </c>
      <c r="L48" s="277">
        <v>803.5</v>
      </c>
      <c r="M48" s="277">
        <v>33.954250000000002</v>
      </c>
    </row>
    <row r="49" spans="1:13">
      <c r="A49" s="268">
        <v>39</v>
      </c>
      <c r="B49" s="277" t="s">
        <v>311</v>
      </c>
      <c r="C49" s="278">
        <v>456.4</v>
      </c>
      <c r="D49" s="279">
        <v>459.31666666666666</v>
      </c>
      <c r="E49" s="279">
        <v>449.7833333333333</v>
      </c>
      <c r="F49" s="279">
        <v>443.16666666666663</v>
      </c>
      <c r="G49" s="279">
        <v>433.63333333333327</v>
      </c>
      <c r="H49" s="279">
        <v>465.93333333333334</v>
      </c>
      <c r="I49" s="279">
        <v>475.46666666666675</v>
      </c>
      <c r="J49" s="279">
        <v>482.08333333333337</v>
      </c>
      <c r="K49" s="277">
        <v>468.85</v>
      </c>
      <c r="L49" s="277">
        <v>452.7</v>
      </c>
      <c r="M49" s="277">
        <v>3.3859300000000001</v>
      </c>
    </row>
    <row r="50" spans="1:13">
      <c r="A50" s="268">
        <v>40</v>
      </c>
      <c r="B50" s="277" t="s">
        <v>55</v>
      </c>
      <c r="C50" s="278">
        <v>417.7</v>
      </c>
      <c r="D50" s="279">
        <v>422.9666666666667</v>
      </c>
      <c r="E50" s="279">
        <v>410.13333333333338</v>
      </c>
      <c r="F50" s="279">
        <v>402.56666666666666</v>
      </c>
      <c r="G50" s="279">
        <v>389.73333333333335</v>
      </c>
      <c r="H50" s="279">
        <v>430.53333333333342</v>
      </c>
      <c r="I50" s="279">
        <v>443.36666666666667</v>
      </c>
      <c r="J50" s="279">
        <v>450.93333333333345</v>
      </c>
      <c r="K50" s="277">
        <v>435.8</v>
      </c>
      <c r="L50" s="277">
        <v>415.4</v>
      </c>
      <c r="M50" s="277">
        <v>256.86685999999997</v>
      </c>
    </row>
    <row r="51" spans="1:13">
      <c r="A51" s="268">
        <v>41</v>
      </c>
      <c r="B51" s="277" t="s">
        <v>56</v>
      </c>
      <c r="C51" s="278">
        <v>2899.5</v>
      </c>
      <c r="D51" s="279">
        <v>2885.4666666666667</v>
      </c>
      <c r="E51" s="279">
        <v>2861.0333333333333</v>
      </c>
      <c r="F51" s="279">
        <v>2822.5666666666666</v>
      </c>
      <c r="G51" s="279">
        <v>2798.1333333333332</v>
      </c>
      <c r="H51" s="279">
        <v>2923.9333333333334</v>
      </c>
      <c r="I51" s="279">
        <v>2948.3666666666668</v>
      </c>
      <c r="J51" s="279">
        <v>2986.8333333333335</v>
      </c>
      <c r="K51" s="277">
        <v>2909.9</v>
      </c>
      <c r="L51" s="277">
        <v>2847</v>
      </c>
      <c r="M51" s="277">
        <v>6.1298599999999999</v>
      </c>
    </row>
    <row r="52" spans="1:13">
      <c r="A52" s="268">
        <v>42</v>
      </c>
      <c r="B52" s="277" t="s">
        <v>315</v>
      </c>
      <c r="C52" s="278">
        <v>155.5</v>
      </c>
      <c r="D52" s="279">
        <v>157</v>
      </c>
      <c r="E52" s="279">
        <v>152.1</v>
      </c>
      <c r="F52" s="279">
        <v>148.69999999999999</v>
      </c>
      <c r="G52" s="279">
        <v>143.79999999999998</v>
      </c>
      <c r="H52" s="279">
        <v>160.4</v>
      </c>
      <c r="I52" s="279">
        <v>165.29999999999998</v>
      </c>
      <c r="J52" s="279">
        <v>168.70000000000002</v>
      </c>
      <c r="K52" s="277">
        <v>161.9</v>
      </c>
      <c r="L52" s="277">
        <v>153.6</v>
      </c>
      <c r="M52" s="277">
        <v>39.035179999999997</v>
      </c>
    </row>
    <row r="53" spans="1:13">
      <c r="A53" s="268">
        <v>43</v>
      </c>
      <c r="B53" s="277" t="s">
        <v>316</v>
      </c>
      <c r="C53" s="278">
        <v>382.75</v>
      </c>
      <c r="D53" s="279">
        <v>385.34999999999997</v>
      </c>
      <c r="E53" s="279">
        <v>375.89999999999992</v>
      </c>
      <c r="F53" s="279">
        <v>369.04999999999995</v>
      </c>
      <c r="G53" s="279">
        <v>359.59999999999991</v>
      </c>
      <c r="H53" s="279">
        <v>392.19999999999993</v>
      </c>
      <c r="I53" s="279">
        <v>401.65</v>
      </c>
      <c r="J53" s="279">
        <v>408.49999999999994</v>
      </c>
      <c r="K53" s="277">
        <v>394.8</v>
      </c>
      <c r="L53" s="277">
        <v>378.5</v>
      </c>
      <c r="M53" s="277">
        <v>3.5751599999999999</v>
      </c>
    </row>
    <row r="54" spans="1:13">
      <c r="A54" s="268">
        <v>44</v>
      </c>
      <c r="B54" s="277" t="s">
        <v>58</v>
      </c>
      <c r="C54" s="278">
        <v>6243.45</v>
      </c>
      <c r="D54" s="279">
        <v>6304.8166666666666</v>
      </c>
      <c r="E54" s="279">
        <v>6149.6333333333332</v>
      </c>
      <c r="F54" s="279">
        <v>6055.8166666666666</v>
      </c>
      <c r="G54" s="279">
        <v>5900.6333333333332</v>
      </c>
      <c r="H54" s="279">
        <v>6398.6333333333332</v>
      </c>
      <c r="I54" s="279">
        <v>6553.8166666666657</v>
      </c>
      <c r="J54" s="279">
        <v>6647.6333333333332</v>
      </c>
      <c r="K54" s="277">
        <v>6460</v>
      </c>
      <c r="L54" s="277">
        <v>6211</v>
      </c>
      <c r="M54" s="277">
        <v>11.28715</v>
      </c>
    </row>
    <row r="55" spans="1:13">
      <c r="A55" s="268">
        <v>45</v>
      </c>
      <c r="B55" s="277" t="s">
        <v>232</v>
      </c>
      <c r="C55" s="278">
        <v>2637.25</v>
      </c>
      <c r="D55" s="279">
        <v>2654.4166666666665</v>
      </c>
      <c r="E55" s="279">
        <v>2592.833333333333</v>
      </c>
      <c r="F55" s="279">
        <v>2548.4166666666665</v>
      </c>
      <c r="G55" s="279">
        <v>2486.833333333333</v>
      </c>
      <c r="H55" s="279">
        <v>2698.833333333333</v>
      </c>
      <c r="I55" s="279">
        <v>2760.4166666666661</v>
      </c>
      <c r="J55" s="279">
        <v>2804.833333333333</v>
      </c>
      <c r="K55" s="277">
        <v>2716</v>
      </c>
      <c r="L55" s="277">
        <v>2610</v>
      </c>
      <c r="M55" s="277">
        <v>0.58958999999999995</v>
      </c>
    </row>
    <row r="56" spans="1:13">
      <c r="A56" s="268">
        <v>46</v>
      </c>
      <c r="B56" s="277" t="s">
        <v>59</v>
      </c>
      <c r="C56" s="278">
        <v>3190.95</v>
      </c>
      <c r="D56" s="279">
        <v>3177.7000000000003</v>
      </c>
      <c r="E56" s="279">
        <v>3135.6000000000004</v>
      </c>
      <c r="F56" s="279">
        <v>3080.25</v>
      </c>
      <c r="G56" s="279">
        <v>3038.15</v>
      </c>
      <c r="H56" s="279">
        <v>3233.0500000000006</v>
      </c>
      <c r="I56" s="279">
        <v>3275.15</v>
      </c>
      <c r="J56" s="279">
        <v>3330.5000000000009</v>
      </c>
      <c r="K56" s="277">
        <v>3219.8</v>
      </c>
      <c r="L56" s="277">
        <v>3122.35</v>
      </c>
      <c r="M56" s="277">
        <v>124.04465999999999</v>
      </c>
    </row>
    <row r="57" spans="1:13">
      <c r="A57" s="268">
        <v>47</v>
      </c>
      <c r="B57" s="277" t="s">
        <v>60</v>
      </c>
      <c r="C57" s="278">
        <v>1251.75</v>
      </c>
      <c r="D57" s="279">
        <v>1254.3333333333333</v>
      </c>
      <c r="E57" s="279">
        <v>1234.4166666666665</v>
      </c>
      <c r="F57" s="279">
        <v>1217.0833333333333</v>
      </c>
      <c r="G57" s="279">
        <v>1197.1666666666665</v>
      </c>
      <c r="H57" s="279">
        <v>1271.6666666666665</v>
      </c>
      <c r="I57" s="279">
        <v>1291.583333333333</v>
      </c>
      <c r="J57" s="279">
        <v>1308.9166666666665</v>
      </c>
      <c r="K57" s="277">
        <v>1274.25</v>
      </c>
      <c r="L57" s="277">
        <v>1237</v>
      </c>
      <c r="M57" s="277">
        <v>6.3886799999999999</v>
      </c>
    </row>
    <row r="58" spans="1:13">
      <c r="A58" s="268">
        <v>48</v>
      </c>
      <c r="B58" s="277" t="s">
        <v>317</v>
      </c>
      <c r="C58" s="278">
        <v>107</v>
      </c>
      <c r="D58" s="279">
        <v>107.85000000000001</v>
      </c>
      <c r="E58" s="279">
        <v>105.70000000000002</v>
      </c>
      <c r="F58" s="279">
        <v>104.4</v>
      </c>
      <c r="G58" s="279">
        <v>102.25000000000001</v>
      </c>
      <c r="H58" s="279">
        <v>109.15000000000002</v>
      </c>
      <c r="I58" s="279">
        <v>111.30000000000003</v>
      </c>
      <c r="J58" s="279">
        <v>112.60000000000002</v>
      </c>
      <c r="K58" s="277">
        <v>110</v>
      </c>
      <c r="L58" s="277">
        <v>106.55</v>
      </c>
      <c r="M58" s="277">
        <v>1.8542000000000001</v>
      </c>
    </row>
    <row r="59" spans="1:13">
      <c r="A59" s="268">
        <v>49</v>
      </c>
      <c r="B59" s="277" t="s">
        <v>318</v>
      </c>
      <c r="C59" s="278">
        <v>129.6</v>
      </c>
      <c r="D59" s="279">
        <v>127.86666666666667</v>
      </c>
      <c r="E59" s="279">
        <v>124.73333333333335</v>
      </c>
      <c r="F59" s="279">
        <v>119.86666666666667</v>
      </c>
      <c r="G59" s="279">
        <v>116.73333333333335</v>
      </c>
      <c r="H59" s="279">
        <v>132.73333333333335</v>
      </c>
      <c r="I59" s="279">
        <v>135.86666666666667</v>
      </c>
      <c r="J59" s="279">
        <v>140.73333333333335</v>
      </c>
      <c r="K59" s="277">
        <v>131</v>
      </c>
      <c r="L59" s="277">
        <v>123</v>
      </c>
      <c r="M59" s="277">
        <v>37.10971</v>
      </c>
    </row>
    <row r="60" spans="1:13" ht="12" customHeight="1">
      <c r="A60" s="268">
        <v>50</v>
      </c>
      <c r="B60" s="277" t="s">
        <v>233</v>
      </c>
      <c r="C60" s="278">
        <v>352.4</v>
      </c>
      <c r="D60" s="279">
        <v>354.2</v>
      </c>
      <c r="E60" s="279">
        <v>341.9</v>
      </c>
      <c r="F60" s="279">
        <v>331.4</v>
      </c>
      <c r="G60" s="279">
        <v>319.09999999999997</v>
      </c>
      <c r="H60" s="279">
        <v>364.7</v>
      </c>
      <c r="I60" s="279">
        <v>377.00000000000006</v>
      </c>
      <c r="J60" s="279">
        <v>387.5</v>
      </c>
      <c r="K60" s="277">
        <v>366.5</v>
      </c>
      <c r="L60" s="277">
        <v>343.7</v>
      </c>
      <c r="M60" s="277">
        <v>170.20199</v>
      </c>
    </row>
    <row r="61" spans="1:13">
      <c r="A61" s="268">
        <v>51</v>
      </c>
      <c r="B61" s="277" t="s">
        <v>61</v>
      </c>
      <c r="C61" s="278">
        <v>49</v>
      </c>
      <c r="D61" s="279">
        <v>49.133333333333333</v>
      </c>
      <c r="E61" s="279">
        <v>47.966666666666669</v>
      </c>
      <c r="F61" s="279">
        <v>46.933333333333337</v>
      </c>
      <c r="G61" s="279">
        <v>45.766666666666673</v>
      </c>
      <c r="H61" s="279">
        <v>50.166666666666664</v>
      </c>
      <c r="I61" s="279">
        <v>51.333333333333336</v>
      </c>
      <c r="J61" s="279">
        <v>52.36666666666666</v>
      </c>
      <c r="K61" s="277">
        <v>50.3</v>
      </c>
      <c r="L61" s="277">
        <v>48.1</v>
      </c>
      <c r="M61" s="277">
        <v>352.13351999999998</v>
      </c>
    </row>
    <row r="62" spans="1:13">
      <c r="A62" s="268">
        <v>52</v>
      </c>
      <c r="B62" s="277" t="s">
        <v>62</v>
      </c>
      <c r="C62" s="278">
        <v>46.75</v>
      </c>
      <c r="D62" s="279">
        <v>47.15</v>
      </c>
      <c r="E62" s="279">
        <v>46.099999999999994</v>
      </c>
      <c r="F62" s="279">
        <v>45.449999999999996</v>
      </c>
      <c r="G62" s="279">
        <v>44.399999999999991</v>
      </c>
      <c r="H62" s="279">
        <v>47.8</v>
      </c>
      <c r="I62" s="279">
        <v>48.849999999999994</v>
      </c>
      <c r="J62" s="279">
        <v>49.5</v>
      </c>
      <c r="K62" s="277">
        <v>48.2</v>
      </c>
      <c r="L62" s="277">
        <v>46.5</v>
      </c>
      <c r="M62" s="277">
        <v>14.214230000000001</v>
      </c>
    </row>
    <row r="63" spans="1:13">
      <c r="A63" s="268">
        <v>53</v>
      </c>
      <c r="B63" s="277" t="s">
        <v>312</v>
      </c>
      <c r="C63" s="278">
        <v>1346.95</v>
      </c>
      <c r="D63" s="279">
        <v>1365.4666666666665</v>
      </c>
      <c r="E63" s="279">
        <v>1312.4833333333329</v>
      </c>
      <c r="F63" s="279">
        <v>1278.0166666666664</v>
      </c>
      <c r="G63" s="279">
        <v>1225.0333333333328</v>
      </c>
      <c r="H63" s="279">
        <v>1399.9333333333329</v>
      </c>
      <c r="I63" s="279">
        <v>1452.9166666666665</v>
      </c>
      <c r="J63" s="279">
        <v>1487.383333333333</v>
      </c>
      <c r="K63" s="277">
        <v>1418.45</v>
      </c>
      <c r="L63" s="277">
        <v>1331</v>
      </c>
      <c r="M63" s="277">
        <v>6.8394000000000004</v>
      </c>
    </row>
    <row r="64" spans="1:13">
      <c r="A64" s="268">
        <v>54</v>
      </c>
      <c r="B64" s="277" t="s">
        <v>63</v>
      </c>
      <c r="C64" s="278">
        <v>1282.0999999999999</v>
      </c>
      <c r="D64" s="279">
        <v>1274.0999999999999</v>
      </c>
      <c r="E64" s="279">
        <v>1260.5999999999999</v>
      </c>
      <c r="F64" s="279">
        <v>1239.0999999999999</v>
      </c>
      <c r="G64" s="279">
        <v>1225.5999999999999</v>
      </c>
      <c r="H64" s="279">
        <v>1295.5999999999999</v>
      </c>
      <c r="I64" s="279">
        <v>1309.0999999999999</v>
      </c>
      <c r="J64" s="279">
        <v>1330.6</v>
      </c>
      <c r="K64" s="277">
        <v>1287.5999999999999</v>
      </c>
      <c r="L64" s="277">
        <v>1252.5999999999999</v>
      </c>
      <c r="M64" s="277">
        <v>16.043040000000001</v>
      </c>
    </row>
    <row r="65" spans="1:13">
      <c r="A65" s="268">
        <v>55</v>
      </c>
      <c r="B65" s="277" t="s">
        <v>320</v>
      </c>
      <c r="C65" s="278">
        <v>5583.5</v>
      </c>
      <c r="D65" s="279">
        <v>5633.5999999999995</v>
      </c>
      <c r="E65" s="279">
        <v>5500.1999999999989</v>
      </c>
      <c r="F65" s="279">
        <v>5416.9</v>
      </c>
      <c r="G65" s="279">
        <v>5283.4999999999991</v>
      </c>
      <c r="H65" s="279">
        <v>5716.8999999999987</v>
      </c>
      <c r="I65" s="279">
        <v>5850.2999999999984</v>
      </c>
      <c r="J65" s="279">
        <v>5933.5999999999985</v>
      </c>
      <c r="K65" s="277">
        <v>5767</v>
      </c>
      <c r="L65" s="277">
        <v>5550.3</v>
      </c>
      <c r="M65" s="277">
        <v>0.22572999999999999</v>
      </c>
    </row>
    <row r="66" spans="1:13">
      <c r="A66" s="268">
        <v>56</v>
      </c>
      <c r="B66" s="277" t="s">
        <v>234</v>
      </c>
      <c r="C66" s="278">
        <v>1170.0999999999999</v>
      </c>
      <c r="D66" s="279">
        <v>1185.0166666666667</v>
      </c>
      <c r="E66" s="279">
        <v>1145.1333333333332</v>
      </c>
      <c r="F66" s="279">
        <v>1120.1666666666665</v>
      </c>
      <c r="G66" s="279">
        <v>1080.2833333333331</v>
      </c>
      <c r="H66" s="279">
        <v>1209.9833333333333</v>
      </c>
      <c r="I66" s="279">
        <v>1249.866666666667</v>
      </c>
      <c r="J66" s="279">
        <v>1274.8333333333335</v>
      </c>
      <c r="K66" s="277">
        <v>1224.9000000000001</v>
      </c>
      <c r="L66" s="277">
        <v>1160.05</v>
      </c>
      <c r="M66" s="277">
        <v>2.0215000000000001</v>
      </c>
    </row>
    <row r="67" spans="1:13">
      <c r="A67" s="268">
        <v>57</v>
      </c>
      <c r="B67" s="277" t="s">
        <v>321</v>
      </c>
      <c r="C67" s="278">
        <v>388.6</v>
      </c>
      <c r="D67" s="279">
        <v>395.13333333333338</v>
      </c>
      <c r="E67" s="279">
        <v>380.56666666666678</v>
      </c>
      <c r="F67" s="279">
        <v>372.53333333333342</v>
      </c>
      <c r="G67" s="279">
        <v>357.96666666666681</v>
      </c>
      <c r="H67" s="279">
        <v>403.16666666666674</v>
      </c>
      <c r="I67" s="279">
        <v>417.73333333333335</v>
      </c>
      <c r="J67" s="279">
        <v>425.76666666666671</v>
      </c>
      <c r="K67" s="277">
        <v>409.7</v>
      </c>
      <c r="L67" s="277">
        <v>387.1</v>
      </c>
      <c r="M67" s="277">
        <v>13.54537</v>
      </c>
    </row>
    <row r="68" spans="1:13">
      <c r="A68" s="268">
        <v>58</v>
      </c>
      <c r="B68" s="277" t="s">
        <v>65</v>
      </c>
      <c r="C68" s="278">
        <v>97.1</v>
      </c>
      <c r="D68" s="279">
        <v>97.600000000000009</v>
      </c>
      <c r="E68" s="279">
        <v>95.050000000000011</v>
      </c>
      <c r="F68" s="279">
        <v>93</v>
      </c>
      <c r="G68" s="279">
        <v>90.45</v>
      </c>
      <c r="H68" s="279">
        <v>99.65000000000002</v>
      </c>
      <c r="I68" s="279">
        <v>102.2</v>
      </c>
      <c r="J68" s="279">
        <v>104.25000000000003</v>
      </c>
      <c r="K68" s="277">
        <v>100.15</v>
      </c>
      <c r="L68" s="277">
        <v>95.55</v>
      </c>
      <c r="M68" s="277">
        <v>191.74007</v>
      </c>
    </row>
    <row r="69" spans="1:13">
      <c r="A69" s="268">
        <v>59</v>
      </c>
      <c r="B69" s="277" t="s">
        <v>313</v>
      </c>
      <c r="C69" s="278">
        <v>628.6</v>
      </c>
      <c r="D69" s="279">
        <v>633.18333333333339</v>
      </c>
      <c r="E69" s="279">
        <v>621.56666666666683</v>
      </c>
      <c r="F69" s="279">
        <v>614.53333333333342</v>
      </c>
      <c r="G69" s="279">
        <v>602.91666666666686</v>
      </c>
      <c r="H69" s="279">
        <v>640.21666666666681</v>
      </c>
      <c r="I69" s="279">
        <v>651.83333333333337</v>
      </c>
      <c r="J69" s="279">
        <v>658.86666666666679</v>
      </c>
      <c r="K69" s="277">
        <v>644.79999999999995</v>
      </c>
      <c r="L69" s="277">
        <v>626.15</v>
      </c>
      <c r="M69" s="277">
        <v>3.1098599999999998</v>
      </c>
    </row>
    <row r="70" spans="1:13">
      <c r="A70" s="268">
        <v>60</v>
      </c>
      <c r="B70" s="277" t="s">
        <v>66</v>
      </c>
      <c r="C70" s="278">
        <v>500.45</v>
      </c>
      <c r="D70" s="279">
        <v>498.63333333333338</v>
      </c>
      <c r="E70" s="279">
        <v>494.71666666666675</v>
      </c>
      <c r="F70" s="279">
        <v>488.98333333333335</v>
      </c>
      <c r="G70" s="279">
        <v>485.06666666666672</v>
      </c>
      <c r="H70" s="279">
        <v>504.36666666666679</v>
      </c>
      <c r="I70" s="279">
        <v>508.28333333333342</v>
      </c>
      <c r="J70" s="279">
        <v>514.01666666666688</v>
      </c>
      <c r="K70" s="277">
        <v>502.55</v>
      </c>
      <c r="L70" s="277">
        <v>492.9</v>
      </c>
      <c r="M70" s="277">
        <v>8.9574099999999994</v>
      </c>
    </row>
    <row r="71" spans="1:13">
      <c r="A71" s="268">
        <v>61</v>
      </c>
      <c r="B71" s="277" t="s">
        <v>67</v>
      </c>
      <c r="C71" s="278">
        <v>366.8</v>
      </c>
      <c r="D71" s="279">
        <v>368.26666666666665</v>
      </c>
      <c r="E71" s="279">
        <v>361.5333333333333</v>
      </c>
      <c r="F71" s="279">
        <v>356.26666666666665</v>
      </c>
      <c r="G71" s="279">
        <v>349.5333333333333</v>
      </c>
      <c r="H71" s="279">
        <v>373.5333333333333</v>
      </c>
      <c r="I71" s="279">
        <v>380.26666666666665</v>
      </c>
      <c r="J71" s="279">
        <v>385.5333333333333</v>
      </c>
      <c r="K71" s="277">
        <v>375</v>
      </c>
      <c r="L71" s="277">
        <v>363</v>
      </c>
      <c r="M71" s="277">
        <v>48.317900000000002</v>
      </c>
    </row>
    <row r="72" spans="1:13">
      <c r="A72" s="268">
        <v>62</v>
      </c>
      <c r="B72" s="277" t="s">
        <v>69</v>
      </c>
      <c r="C72" s="278">
        <v>589.35</v>
      </c>
      <c r="D72" s="279">
        <v>588.23333333333335</v>
      </c>
      <c r="E72" s="279">
        <v>579.66666666666674</v>
      </c>
      <c r="F72" s="279">
        <v>569.98333333333335</v>
      </c>
      <c r="G72" s="279">
        <v>561.41666666666674</v>
      </c>
      <c r="H72" s="279">
        <v>597.91666666666674</v>
      </c>
      <c r="I72" s="279">
        <v>606.48333333333335</v>
      </c>
      <c r="J72" s="279">
        <v>616.16666666666674</v>
      </c>
      <c r="K72" s="277">
        <v>596.79999999999995</v>
      </c>
      <c r="L72" s="277">
        <v>578.54999999999995</v>
      </c>
      <c r="M72" s="277">
        <v>323.29097999999999</v>
      </c>
    </row>
    <row r="73" spans="1:13">
      <c r="A73" s="268">
        <v>63</v>
      </c>
      <c r="B73" s="277" t="s">
        <v>70</v>
      </c>
      <c r="C73" s="278">
        <v>38.9</v>
      </c>
      <c r="D73" s="279">
        <v>39.783333333333331</v>
      </c>
      <c r="E73" s="279">
        <v>37.61666666666666</v>
      </c>
      <c r="F73" s="279">
        <v>36.333333333333329</v>
      </c>
      <c r="G73" s="279">
        <v>34.166666666666657</v>
      </c>
      <c r="H73" s="279">
        <v>41.066666666666663</v>
      </c>
      <c r="I73" s="279">
        <v>43.233333333333334</v>
      </c>
      <c r="J73" s="279">
        <v>44.516666666666666</v>
      </c>
      <c r="K73" s="277">
        <v>41.95</v>
      </c>
      <c r="L73" s="277">
        <v>38.5</v>
      </c>
      <c r="M73" s="277">
        <v>1267.07194</v>
      </c>
    </row>
    <row r="74" spans="1:13">
      <c r="A74" s="268">
        <v>64</v>
      </c>
      <c r="B74" s="277" t="s">
        <v>71</v>
      </c>
      <c r="C74" s="278">
        <v>437.6</v>
      </c>
      <c r="D74" s="279">
        <v>431.95</v>
      </c>
      <c r="E74" s="279">
        <v>422.65</v>
      </c>
      <c r="F74" s="279">
        <v>407.7</v>
      </c>
      <c r="G74" s="279">
        <v>398.4</v>
      </c>
      <c r="H74" s="279">
        <v>446.9</v>
      </c>
      <c r="I74" s="279">
        <v>456.20000000000005</v>
      </c>
      <c r="J74" s="279">
        <v>471.15</v>
      </c>
      <c r="K74" s="277">
        <v>441.25</v>
      </c>
      <c r="L74" s="277">
        <v>417</v>
      </c>
      <c r="M74" s="277">
        <v>260.86415</v>
      </c>
    </row>
    <row r="75" spans="1:13">
      <c r="A75" s="268">
        <v>65</v>
      </c>
      <c r="B75" s="277" t="s">
        <v>322</v>
      </c>
      <c r="C75" s="278">
        <v>579.85</v>
      </c>
      <c r="D75" s="279">
        <v>582.45000000000005</v>
      </c>
      <c r="E75" s="279">
        <v>572.95000000000005</v>
      </c>
      <c r="F75" s="279">
        <v>566.04999999999995</v>
      </c>
      <c r="G75" s="279">
        <v>556.54999999999995</v>
      </c>
      <c r="H75" s="279">
        <v>589.35000000000014</v>
      </c>
      <c r="I75" s="279">
        <v>598.85000000000014</v>
      </c>
      <c r="J75" s="279">
        <v>605.75000000000023</v>
      </c>
      <c r="K75" s="277">
        <v>591.95000000000005</v>
      </c>
      <c r="L75" s="277">
        <v>575.54999999999995</v>
      </c>
      <c r="M75" s="277">
        <v>1.0415300000000001</v>
      </c>
    </row>
    <row r="76" spans="1:13" s="16" customFormat="1">
      <c r="A76" s="268">
        <v>66</v>
      </c>
      <c r="B76" s="277" t="s">
        <v>324</v>
      </c>
      <c r="C76" s="278">
        <v>105.75</v>
      </c>
      <c r="D76" s="279">
        <v>105.55</v>
      </c>
      <c r="E76" s="279">
        <v>104.19999999999999</v>
      </c>
      <c r="F76" s="279">
        <v>102.64999999999999</v>
      </c>
      <c r="G76" s="279">
        <v>101.29999999999998</v>
      </c>
      <c r="H76" s="279">
        <v>107.1</v>
      </c>
      <c r="I76" s="279">
        <v>108.44999999999999</v>
      </c>
      <c r="J76" s="279">
        <v>110</v>
      </c>
      <c r="K76" s="277">
        <v>106.9</v>
      </c>
      <c r="L76" s="277">
        <v>104</v>
      </c>
      <c r="M76" s="277">
        <v>6.1817399999999996</v>
      </c>
    </row>
    <row r="77" spans="1:13" s="16" customFormat="1">
      <c r="A77" s="268">
        <v>67</v>
      </c>
      <c r="B77" s="277" t="s">
        <v>325</v>
      </c>
      <c r="C77" s="278">
        <v>1983.7</v>
      </c>
      <c r="D77" s="279">
        <v>1989.8499999999997</v>
      </c>
      <c r="E77" s="279">
        <v>1969.9499999999994</v>
      </c>
      <c r="F77" s="279">
        <v>1956.1999999999996</v>
      </c>
      <c r="G77" s="279">
        <v>1936.2999999999993</v>
      </c>
      <c r="H77" s="279">
        <v>2003.5999999999995</v>
      </c>
      <c r="I77" s="279">
        <v>2023.4999999999995</v>
      </c>
      <c r="J77" s="279">
        <v>2037.2499999999995</v>
      </c>
      <c r="K77" s="277">
        <v>2009.75</v>
      </c>
      <c r="L77" s="277">
        <v>1976.1</v>
      </c>
      <c r="M77" s="277">
        <v>0.16722000000000001</v>
      </c>
    </row>
    <row r="78" spans="1:13" s="16" customFormat="1">
      <c r="A78" s="268">
        <v>68</v>
      </c>
      <c r="B78" s="277" t="s">
        <v>326</v>
      </c>
      <c r="C78" s="278">
        <v>468.65</v>
      </c>
      <c r="D78" s="279">
        <v>471.86666666666662</v>
      </c>
      <c r="E78" s="279">
        <v>461.78333333333325</v>
      </c>
      <c r="F78" s="279">
        <v>454.91666666666663</v>
      </c>
      <c r="G78" s="279">
        <v>444.83333333333326</v>
      </c>
      <c r="H78" s="279">
        <v>478.73333333333323</v>
      </c>
      <c r="I78" s="279">
        <v>488.81666666666661</v>
      </c>
      <c r="J78" s="279">
        <v>495.68333333333322</v>
      </c>
      <c r="K78" s="277">
        <v>481.95</v>
      </c>
      <c r="L78" s="277">
        <v>465</v>
      </c>
      <c r="M78" s="277">
        <v>4.4880000000000004</v>
      </c>
    </row>
    <row r="79" spans="1:13" s="16" customFormat="1">
      <c r="A79" s="268">
        <v>69</v>
      </c>
      <c r="B79" s="277" t="s">
        <v>327</v>
      </c>
      <c r="C79" s="278">
        <v>72.849999999999994</v>
      </c>
      <c r="D79" s="279">
        <v>73.516666666666666</v>
      </c>
      <c r="E79" s="279">
        <v>71.833333333333329</v>
      </c>
      <c r="F79" s="279">
        <v>70.816666666666663</v>
      </c>
      <c r="G79" s="279">
        <v>69.133333333333326</v>
      </c>
      <c r="H79" s="279">
        <v>74.533333333333331</v>
      </c>
      <c r="I79" s="279">
        <v>76.216666666666669</v>
      </c>
      <c r="J79" s="279">
        <v>77.233333333333334</v>
      </c>
      <c r="K79" s="277">
        <v>75.2</v>
      </c>
      <c r="L79" s="277">
        <v>72.5</v>
      </c>
      <c r="M79" s="277">
        <v>14.426130000000001</v>
      </c>
    </row>
    <row r="80" spans="1:13" s="16" customFormat="1">
      <c r="A80" s="268">
        <v>70</v>
      </c>
      <c r="B80" s="277" t="s">
        <v>72</v>
      </c>
      <c r="C80" s="278">
        <v>13246.2</v>
      </c>
      <c r="D80" s="279">
        <v>13404</v>
      </c>
      <c r="E80" s="279">
        <v>12943.2</v>
      </c>
      <c r="F80" s="279">
        <v>12640.2</v>
      </c>
      <c r="G80" s="279">
        <v>12179.400000000001</v>
      </c>
      <c r="H80" s="279">
        <v>13707</v>
      </c>
      <c r="I80" s="279">
        <v>14167.8</v>
      </c>
      <c r="J80" s="279">
        <v>14470.8</v>
      </c>
      <c r="K80" s="277">
        <v>13864.8</v>
      </c>
      <c r="L80" s="277">
        <v>13101</v>
      </c>
      <c r="M80" s="277">
        <v>0.64205999999999996</v>
      </c>
    </row>
    <row r="81" spans="1:13" s="16" customFormat="1">
      <c r="A81" s="268">
        <v>71</v>
      </c>
      <c r="B81" s="277" t="s">
        <v>74</v>
      </c>
      <c r="C81" s="278">
        <v>373.75</v>
      </c>
      <c r="D81" s="279">
        <v>377.25</v>
      </c>
      <c r="E81" s="279">
        <v>368.6</v>
      </c>
      <c r="F81" s="279">
        <v>363.45000000000005</v>
      </c>
      <c r="G81" s="279">
        <v>354.80000000000007</v>
      </c>
      <c r="H81" s="279">
        <v>382.4</v>
      </c>
      <c r="I81" s="279">
        <v>391.04999999999995</v>
      </c>
      <c r="J81" s="279">
        <v>396.19999999999993</v>
      </c>
      <c r="K81" s="277">
        <v>385.9</v>
      </c>
      <c r="L81" s="277">
        <v>372.1</v>
      </c>
      <c r="M81" s="277">
        <v>47.413440000000001</v>
      </c>
    </row>
    <row r="82" spans="1:13" s="16" customFormat="1">
      <c r="A82" s="268">
        <v>72</v>
      </c>
      <c r="B82" s="277" t="s">
        <v>328</v>
      </c>
      <c r="C82" s="278">
        <v>138</v>
      </c>
      <c r="D82" s="279">
        <v>137.73333333333332</v>
      </c>
      <c r="E82" s="279">
        <v>134.76666666666665</v>
      </c>
      <c r="F82" s="279">
        <v>131.53333333333333</v>
      </c>
      <c r="G82" s="279">
        <v>128.56666666666666</v>
      </c>
      <c r="H82" s="279">
        <v>140.96666666666664</v>
      </c>
      <c r="I82" s="279">
        <v>143.93333333333328</v>
      </c>
      <c r="J82" s="279">
        <v>147.16666666666663</v>
      </c>
      <c r="K82" s="277">
        <v>140.69999999999999</v>
      </c>
      <c r="L82" s="277">
        <v>134.5</v>
      </c>
      <c r="M82" s="277">
        <v>1.52197</v>
      </c>
    </row>
    <row r="83" spans="1:13" s="16" customFormat="1">
      <c r="A83" s="268">
        <v>73</v>
      </c>
      <c r="B83" s="277" t="s">
        <v>75</v>
      </c>
      <c r="C83" s="278">
        <v>3735.25</v>
      </c>
      <c r="D83" s="279">
        <v>3753.4</v>
      </c>
      <c r="E83" s="279">
        <v>3710.8500000000004</v>
      </c>
      <c r="F83" s="279">
        <v>3686.4500000000003</v>
      </c>
      <c r="G83" s="279">
        <v>3643.9000000000005</v>
      </c>
      <c r="H83" s="279">
        <v>3777.8</v>
      </c>
      <c r="I83" s="279">
        <v>3820.3500000000004</v>
      </c>
      <c r="J83" s="279">
        <v>3844.75</v>
      </c>
      <c r="K83" s="277">
        <v>3795.95</v>
      </c>
      <c r="L83" s="277">
        <v>3729</v>
      </c>
      <c r="M83" s="277">
        <v>3.9921000000000002</v>
      </c>
    </row>
    <row r="84" spans="1:13" s="16" customFormat="1">
      <c r="A84" s="268">
        <v>74</v>
      </c>
      <c r="B84" s="277" t="s">
        <v>314</v>
      </c>
      <c r="C84" s="278">
        <v>491.7</v>
      </c>
      <c r="D84" s="279">
        <v>494.23333333333335</v>
      </c>
      <c r="E84" s="279">
        <v>484.4666666666667</v>
      </c>
      <c r="F84" s="279">
        <v>477.23333333333335</v>
      </c>
      <c r="G84" s="279">
        <v>467.4666666666667</v>
      </c>
      <c r="H84" s="279">
        <v>501.4666666666667</v>
      </c>
      <c r="I84" s="279">
        <v>511.23333333333335</v>
      </c>
      <c r="J84" s="279">
        <v>518.4666666666667</v>
      </c>
      <c r="K84" s="277">
        <v>504</v>
      </c>
      <c r="L84" s="277">
        <v>487</v>
      </c>
      <c r="M84" s="277">
        <v>1.98237</v>
      </c>
    </row>
    <row r="85" spans="1:13" s="16" customFormat="1">
      <c r="A85" s="268">
        <v>75</v>
      </c>
      <c r="B85" s="277" t="s">
        <v>323</v>
      </c>
      <c r="C85" s="278">
        <v>100.8</v>
      </c>
      <c r="D85" s="279">
        <v>101.93333333333334</v>
      </c>
      <c r="E85" s="279">
        <v>98.366666666666674</v>
      </c>
      <c r="F85" s="279">
        <v>95.933333333333337</v>
      </c>
      <c r="G85" s="279">
        <v>92.366666666666674</v>
      </c>
      <c r="H85" s="279">
        <v>104.36666666666667</v>
      </c>
      <c r="I85" s="279">
        <v>107.93333333333334</v>
      </c>
      <c r="J85" s="279">
        <v>110.36666666666667</v>
      </c>
      <c r="K85" s="277">
        <v>105.5</v>
      </c>
      <c r="L85" s="277">
        <v>99.5</v>
      </c>
      <c r="M85" s="277">
        <v>20.908580000000001</v>
      </c>
    </row>
    <row r="86" spans="1:13" s="16" customFormat="1">
      <c r="A86" s="268">
        <v>76</v>
      </c>
      <c r="B86" s="277" t="s">
        <v>76</v>
      </c>
      <c r="C86" s="278">
        <v>353.8</v>
      </c>
      <c r="D86" s="279">
        <v>356.18333333333334</v>
      </c>
      <c r="E86" s="279">
        <v>350.36666666666667</v>
      </c>
      <c r="F86" s="279">
        <v>346.93333333333334</v>
      </c>
      <c r="G86" s="279">
        <v>341.11666666666667</v>
      </c>
      <c r="H86" s="279">
        <v>359.61666666666667</v>
      </c>
      <c r="I86" s="279">
        <v>365.43333333333339</v>
      </c>
      <c r="J86" s="279">
        <v>368.86666666666667</v>
      </c>
      <c r="K86" s="277">
        <v>362</v>
      </c>
      <c r="L86" s="277">
        <v>352.75</v>
      </c>
      <c r="M86" s="277">
        <v>25.960360000000001</v>
      </c>
    </row>
    <row r="87" spans="1:13" s="16" customFormat="1">
      <c r="A87" s="268">
        <v>77</v>
      </c>
      <c r="B87" s="277" t="s">
        <v>77</v>
      </c>
      <c r="C87" s="278">
        <v>100.9</v>
      </c>
      <c r="D87" s="279">
        <v>101.33333333333333</v>
      </c>
      <c r="E87" s="279">
        <v>99.36666666666666</v>
      </c>
      <c r="F87" s="279">
        <v>97.833333333333329</v>
      </c>
      <c r="G87" s="279">
        <v>95.86666666666666</v>
      </c>
      <c r="H87" s="279">
        <v>102.86666666666666</v>
      </c>
      <c r="I87" s="279">
        <v>104.83333333333333</v>
      </c>
      <c r="J87" s="279">
        <v>106.36666666666666</v>
      </c>
      <c r="K87" s="277">
        <v>103.3</v>
      </c>
      <c r="L87" s="277">
        <v>99.8</v>
      </c>
      <c r="M87" s="277">
        <v>149.06702000000001</v>
      </c>
    </row>
    <row r="88" spans="1:13" s="16" customFormat="1">
      <c r="A88" s="268">
        <v>78</v>
      </c>
      <c r="B88" s="277" t="s">
        <v>332</v>
      </c>
      <c r="C88" s="278">
        <v>349.35</v>
      </c>
      <c r="D88" s="279">
        <v>352.7833333333333</v>
      </c>
      <c r="E88" s="279">
        <v>344.56666666666661</v>
      </c>
      <c r="F88" s="279">
        <v>339.7833333333333</v>
      </c>
      <c r="G88" s="279">
        <v>331.56666666666661</v>
      </c>
      <c r="H88" s="279">
        <v>357.56666666666661</v>
      </c>
      <c r="I88" s="279">
        <v>365.7833333333333</v>
      </c>
      <c r="J88" s="279">
        <v>370.56666666666661</v>
      </c>
      <c r="K88" s="277">
        <v>361</v>
      </c>
      <c r="L88" s="277">
        <v>348</v>
      </c>
      <c r="M88" s="277">
        <v>1.8805700000000001</v>
      </c>
    </row>
    <row r="89" spans="1:13" s="16" customFormat="1">
      <c r="A89" s="268">
        <v>79</v>
      </c>
      <c r="B89" s="277" t="s">
        <v>333</v>
      </c>
      <c r="C89" s="278">
        <v>381.25</v>
      </c>
      <c r="D89" s="279">
        <v>359.08333333333331</v>
      </c>
      <c r="E89" s="279">
        <v>327.26666666666665</v>
      </c>
      <c r="F89" s="279">
        <v>273.28333333333336</v>
      </c>
      <c r="G89" s="279">
        <v>241.4666666666667</v>
      </c>
      <c r="H89" s="279">
        <v>413.06666666666661</v>
      </c>
      <c r="I89" s="279">
        <v>444.88333333333333</v>
      </c>
      <c r="J89" s="279">
        <v>498.86666666666656</v>
      </c>
      <c r="K89" s="277">
        <v>390.9</v>
      </c>
      <c r="L89" s="277">
        <v>305.10000000000002</v>
      </c>
      <c r="M89" s="277">
        <v>14.89002</v>
      </c>
    </row>
    <row r="90" spans="1:13" s="16" customFormat="1">
      <c r="A90" s="268">
        <v>80</v>
      </c>
      <c r="B90" s="277" t="s">
        <v>335</v>
      </c>
      <c r="C90" s="278">
        <v>243.65</v>
      </c>
      <c r="D90" s="279">
        <v>245.01666666666665</v>
      </c>
      <c r="E90" s="279">
        <v>241.08333333333331</v>
      </c>
      <c r="F90" s="279">
        <v>238.51666666666665</v>
      </c>
      <c r="G90" s="279">
        <v>234.58333333333331</v>
      </c>
      <c r="H90" s="279">
        <v>247.58333333333331</v>
      </c>
      <c r="I90" s="279">
        <v>251.51666666666665</v>
      </c>
      <c r="J90" s="279">
        <v>254.08333333333331</v>
      </c>
      <c r="K90" s="277">
        <v>248.95</v>
      </c>
      <c r="L90" s="277">
        <v>242.45</v>
      </c>
      <c r="M90" s="277">
        <v>2.5108600000000001</v>
      </c>
    </row>
    <row r="91" spans="1:13" s="16" customFormat="1">
      <c r="A91" s="268">
        <v>81</v>
      </c>
      <c r="B91" s="277" t="s">
        <v>329</v>
      </c>
      <c r="C91" s="278">
        <v>416.45</v>
      </c>
      <c r="D91" s="279">
        <v>421.63333333333338</v>
      </c>
      <c r="E91" s="279">
        <v>409.81666666666678</v>
      </c>
      <c r="F91" s="279">
        <v>403.18333333333339</v>
      </c>
      <c r="G91" s="279">
        <v>391.36666666666679</v>
      </c>
      <c r="H91" s="279">
        <v>428.26666666666677</v>
      </c>
      <c r="I91" s="279">
        <v>440.08333333333337</v>
      </c>
      <c r="J91" s="279">
        <v>446.71666666666675</v>
      </c>
      <c r="K91" s="277">
        <v>433.45</v>
      </c>
      <c r="L91" s="277">
        <v>415</v>
      </c>
      <c r="M91" s="277">
        <v>0.73797000000000001</v>
      </c>
    </row>
    <row r="92" spans="1:13" s="16" customFormat="1">
      <c r="A92" s="268">
        <v>82</v>
      </c>
      <c r="B92" s="277" t="s">
        <v>78</v>
      </c>
      <c r="C92" s="278">
        <v>122.6</v>
      </c>
      <c r="D92" s="279">
        <v>122.36666666666667</v>
      </c>
      <c r="E92" s="279">
        <v>120.98333333333335</v>
      </c>
      <c r="F92" s="279">
        <v>119.36666666666667</v>
      </c>
      <c r="G92" s="279">
        <v>117.98333333333335</v>
      </c>
      <c r="H92" s="279">
        <v>123.98333333333335</v>
      </c>
      <c r="I92" s="279">
        <v>125.36666666666667</v>
      </c>
      <c r="J92" s="279">
        <v>126.98333333333335</v>
      </c>
      <c r="K92" s="277">
        <v>123.75</v>
      </c>
      <c r="L92" s="277">
        <v>120.75</v>
      </c>
      <c r="M92" s="277">
        <v>14.72415</v>
      </c>
    </row>
    <row r="93" spans="1:13" s="16" customFormat="1">
      <c r="A93" s="268">
        <v>83</v>
      </c>
      <c r="B93" s="277" t="s">
        <v>330</v>
      </c>
      <c r="C93" s="278">
        <v>242.2</v>
      </c>
      <c r="D93" s="279">
        <v>241.61666666666667</v>
      </c>
      <c r="E93" s="279">
        <v>238.23333333333335</v>
      </c>
      <c r="F93" s="279">
        <v>234.26666666666668</v>
      </c>
      <c r="G93" s="279">
        <v>230.88333333333335</v>
      </c>
      <c r="H93" s="279">
        <v>245.58333333333334</v>
      </c>
      <c r="I93" s="279">
        <v>248.96666666666667</v>
      </c>
      <c r="J93" s="279">
        <v>252.93333333333334</v>
      </c>
      <c r="K93" s="277">
        <v>245</v>
      </c>
      <c r="L93" s="277">
        <v>237.65</v>
      </c>
      <c r="M93" s="277">
        <v>1.25932</v>
      </c>
    </row>
    <row r="94" spans="1:13" s="16" customFormat="1">
      <c r="A94" s="268">
        <v>84</v>
      </c>
      <c r="B94" s="277" t="s">
        <v>338</v>
      </c>
      <c r="C94" s="278">
        <v>297.39999999999998</v>
      </c>
      <c r="D94" s="279">
        <v>293.76666666666665</v>
      </c>
      <c r="E94" s="279">
        <v>286.63333333333333</v>
      </c>
      <c r="F94" s="279">
        <v>275.86666666666667</v>
      </c>
      <c r="G94" s="279">
        <v>268.73333333333335</v>
      </c>
      <c r="H94" s="279">
        <v>304.5333333333333</v>
      </c>
      <c r="I94" s="279">
        <v>311.66666666666663</v>
      </c>
      <c r="J94" s="279">
        <v>322.43333333333328</v>
      </c>
      <c r="K94" s="277">
        <v>300.89999999999998</v>
      </c>
      <c r="L94" s="277">
        <v>283</v>
      </c>
      <c r="M94" s="277">
        <v>10.20987</v>
      </c>
    </row>
    <row r="95" spans="1:13" s="16" customFormat="1">
      <c r="A95" s="268">
        <v>85</v>
      </c>
      <c r="B95" s="277" t="s">
        <v>336</v>
      </c>
      <c r="C95" s="278">
        <v>878.1</v>
      </c>
      <c r="D95" s="279">
        <v>882.85</v>
      </c>
      <c r="E95" s="279">
        <v>867.80000000000007</v>
      </c>
      <c r="F95" s="279">
        <v>857.5</v>
      </c>
      <c r="G95" s="279">
        <v>842.45</v>
      </c>
      <c r="H95" s="279">
        <v>893.15000000000009</v>
      </c>
      <c r="I95" s="279">
        <v>908.2</v>
      </c>
      <c r="J95" s="279">
        <v>918.50000000000011</v>
      </c>
      <c r="K95" s="277">
        <v>897.9</v>
      </c>
      <c r="L95" s="277">
        <v>872.55</v>
      </c>
      <c r="M95" s="277">
        <v>1.3053600000000001</v>
      </c>
    </row>
    <row r="96" spans="1:13" s="16" customFormat="1">
      <c r="A96" s="268">
        <v>86</v>
      </c>
      <c r="B96" s="277" t="s">
        <v>337</v>
      </c>
      <c r="C96" s="278">
        <v>16.649999999999999</v>
      </c>
      <c r="D96" s="279">
        <v>16.75</v>
      </c>
      <c r="E96" s="279">
        <v>16.25</v>
      </c>
      <c r="F96" s="279">
        <v>15.850000000000001</v>
      </c>
      <c r="G96" s="279">
        <v>15.350000000000001</v>
      </c>
      <c r="H96" s="279">
        <v>17.149999999999999</v>
      </c>
      <c r="I96" s="279">
        <v>17.649999999999999</v>
      </c>
      <c r="J96" s="279">
        <v>18.049999999999997</v>
      </c>
      <c r="K96" s="277">
        <v>17.25</v>
      </c>
      <c r="L96" s="277">
        <v>16.350000000000001</v>
      </c>
      <c r="M96" s="277">
        <v>11.597659999999999</v>
      </c>
    </row>
    <row r="97" spans="1:13" s="16" customFormat="1">
      <c r="A97" s="268">
        <v>87</v>
      </c>
      <c r="B97" s="277" t="s">
        <v>339</v>
      </c>
      <c r="C97" s="278">
        <v>133.15</v>
      </c>
      <c r="D97" s="279">
        <v>133.58333333333334</v>
      </c>
      <c r="E97" s="279">
        <v>130.26666666666668</v>
      </c>
      <c r="F97" s="279">
        <v>127.38333333333333</v>
      </c>
      <c r="G97" s="279">
        <v>124.06666666666666</v>
      </c>
      <c r="H97" s="279">
        <v>136.4666666666667</v>
      </c>
      <c r="I97" s="279">
        <v>139.78333333333336</v>
      </c>
      <c r="J97" s="279">
        <v>142.66666666666671</v>
      </c>
      <c r="K97" s="277">
        <v>136.9</v>
      </c>
      <c r="L97" s="277">
        <v>130.69999999999999</v>
      </c>
      <c r="M97" s="277">
        <v>7.7805400000000002</v>
      </c>
    </row>
    <row r="98" spans="1:13" s="16" customFormat="1">
      <c r="A98" s="268">
        <v>88</v>
      </c>
      <c r="B98" s="277" t="s">
        <v>340</v>
      </c>
      <c r="C98" s="278">
        <v>2210.85</v>
      </c>
      <c r="D98" s="279">
        <v>2204.7166666666667</v>
      </c>
      <c r="E98" s="279">
        <v>2186.1833333333334</v>
      </c>
      <c r="F98" s="279">
        <v>2161.5166666666669</v>
      </c>
      <c r="G98" s="279">
        <v>2142.9833333333336</v>
      </c>
      <c r="H98" s="279">
        <v>2229.3833333333332</v>
      </c>
      <c r="I98" s="279">
        <v>2247.916666666667</v>
      </c>
      <c r="J98" s="279">
        <v>2272.583333333333</v>
      </c>
      <c r="K98" s="277">
        <v>2223.25</v>
      </c>
      <c r="L98" s="277">
        <v>2180.0500000000002</v>
      </c>
      <c r="M98" s="277">
        <v>2.3740000000000001E-2</v>
      </c>
    </row>
    <row r="99" spans="1:13" s="16" customFormat="1">
      <c r="A99" s="268">
        <v>89</v>
      </c>
      <c r="B99" s="277" t="s">
        <v>81</v>
      </c>
      <c r="C99" s="278">
        <v>631.04999999999995</v>
      </c>
      <c r="D99" s="279">
        <v>637.51666666666665</v>
      </c>
      <c r="E99" s="279">
        <v>620.5333333333333</v>
      </c>
      <c r="F99" s="279">
        <v>610.01666666666665</v>
      </c>
      <c r="G99" s="279">
        <v>593.0333333333333</v>
      </c>
      <c r="H99" s="279">
        <v>648.0333333333333</v>
      </c>
      <c r="I99" s="279">
        <v>665.01666666666665</v>
      </c>
      <c r="J99" s="279">
        <v>675.5333333333333</v>
      </c>
      <c r="K99" s="277">
        <v>654.5</v>
      </c>
      <c r="L99" s="277">
        <v>627</v>
      </c>
      <c r="M99" s="277">
        <v>2.63714</v>
      </c>
    </row>
    <row r="100" spans="1:13" s="16" customFormat="1">
      <c r="A100" s="268">
        <v>90</v>
      </c>
      <c r="B100" s="277" t="s">
        <v>334</v>
      </c>
      <c r="C100" s="278">
        <v>169.35</v>
      </c>
      <c r="D100" s="279">
        <v>170.54999999999998</v>
      </c>
      <c r="E100" s="279">
        <v>166.79999999999995</v>
      </c>
      <c r="F100" s="279">
        <v>164.24999999999997</v>
      </c>
      <c r="G100" s="279">
        <v>160.49999999999994</v>
      </c>
      <c r="H100" s="279">
        <v>173.09999999999997</v>
      </c>
      <c r="I100" s="279">
        <v>176.85000000000002</v>
      </c>
      <c r="J100" s="279">
        <v>179.39999999999998</v>
      </c>
      <c r="K100" s="277">
        <v>174.3</v>
      </c>
      <c r="L100" s="277">
        <v>168</v>
      </c>
      <c r="M100" s="277">
        <v>1.042</v>
      </c>
    </row>
    <row r="101" spans="1:13">
      <c r="A101" s="268">
        <v>91</v>
      </c>
      <c r="B101" s="277" t="s">
        <v>341</v>
      </c>
      <c r="C101" s="278">
        <v>132.4</v>
      </c>
      <c r="D101" s="279">
        <v>132.54999999999998</v>
      </c>
      <c r="E101" s="279">
        <v>130.34999999999997</v>
      </c>
      <c r="F101" s="279">
        <v>128.29999999999998</v>
      </c>
      <c r="G101" s="279">
        <v>126.09999999999997</v>
      </c>
      <c r="H101" s="279">
        <v>134.59999999999997</v>
      </c>
      <c r="I101" s="279">
        <v>136.79999999999995</v>
      </c>
      <c r="J101" s="279">
        <v>138.84999999999997</v>
      </c>
      <c r="K101" s="277">
        <v>134.75</v>
      </c>
      <c r="L101" s="277">
        <v>130.5</v>
      </c>
      <c r="M101" s="277">
        <v>0.92059000000000002</v>
      </c>
    </row>
    <row r="102" spans="1:13">
      <c r="A102" s="268">
        <v>92</v>
      </c>
      <c r="B102" s="277" t="s">
        <v>342</v>
      </c>
      <c r="C102" s="278">
        <v>151.35</v>
      </c>
      <c r="D102" s="279">
        <v>151.85</v>
      </c>
      <c r="E102" s="279">
        <v>149.54999999999998</v>
      </c>
      <c r="F102" s="279">
        <v>147.75</v>
      </c>
      <c r="G102" s="279">
        <v>145.44999999999999</v>
      </c>
      <c r="H102" s="279">
        <v>153.64999999999998</v>
      </c>
      <c r="I102" s="279">
        <v>155.94999999999999</v>
      </c>
      <c r="J102" s="279">
        <v>157.74999999999997</v>
      </c>
      <c r="K102" s="277">
        <v>154.15</v>
      </c>
      <c r="L102" s="277">
        <v>150.05000000000001</v>
      </c>
      <c r="M102" s="277">
        <v>7.1631200000000002</v>
      </c>
    </row>
    <row r="103" spans="1:13">
      <c r="A103" s="268">
        <v>93</v>
      </c>
      <c r="B103" s="277" t="s">
        <v>343</v>
      </c>
      <c r="C103" s="278">
        <v>78.400000000000006</v>
      </c>
      <c r="D103" s="279">
        <v>78.766666666666666</v>
      </c>
      <c r="E103" s="279">
        <v>77.633333333333326</v>
      </c>
      <c r="F103" s="279">
        <v>76.86666666666666</v>
      </c>
      <c r="G103" s="279">
        <v>75.73333333333332</v>
      </c>
      <c r="H103" s="279">
        <v>79.533333333333331</v>
      </c>
      <c r="I103" s="279">
        <v>80.666666666666686</v>
      </c>
      <c r="J103" s="279">
        <v>81.433333333333337</v>
      </c>
      <c r="K103" s="277">
        <v>79.900000000000006</v>
      </c>
      <c r="L103" s="277">
        <v>78</v>
      </c>
      <c r="M103" s="277">
        <v>5.1479900000000001</v>
      </c>
    </row>
    <row r="104" spans="1:13">
      <c r="A104" s="268">
        <v>94</v>
      </c>
      <c r="B104" s="277" t="s">
        <v>82</v>
      </c>
      <c r="C104" s="278">
        <v>199</v>
      </c>
      <c r="D104" s="279">
        <v>199.43333333333331</v>
      </c>
      <c r="E104" s="279">
        <v>195.36666666666662</v>
      </c>
      <c r="F104" s="279">
        <v>191.73333333333332</v>
      </c>
      <c r="G104" s="279">
        <v>187.66666666666663</v>
      </c>
      <c r="H104" s="279">
        <v>203.06666666666661</v>
      </c>
      <c r="I104" s="279">
        <v>207.13333333333327</v>
      </c>
      <c r="J104" s="279">
        <v>210.76666666666659</v>
      </c>
      <c r="K104" s="277">
        <v>203.5</v>
      </c>
      <c r="L104" s="277">
        <v>195.8</v>
      </c>
      <c r="M104" s="277">
        <v>73.884249999999994</v>
      </c>
    </row>
    <row r="105" spans="1:13">
      <c r="A105" s="268">
        <v>95</v>
      </c>
      <c r="B105" s="277" t="s">
        <v>344</v>
      </c>
      <c r="C105" s="278">
        <v>321.14999999999998</v>
      </c>
      <c r="D105" s="279">
        <v>323.7</v>
      </c>
      <c r="E105" s="279">
        <v>317.45</v>
      </c>
      <c r="F105" s="279">
        <v>313.75</v>
      </c>
      <c r="G105" s="279">
        <v>307.5</v>
      </c>
      <c r="H105" s="279">
        <v>327.39999999999998</v>
      </c>
      <c r="I105" s="279">
        <v>333.65</v>
      </c>
      <c r="J105" s="279">
        <v>337.34999999999997</v>
      </c>
      <c r="K105" s="277">
        <v>329.95</v>
      </c>
      <c r="L105" s="277">
        <v>320</v>
      </c>
      <c r="M105" s="277">
        <v>0.14207</v>
      </c>
    </row>
    <row r="106" spans="1:13">
      <c r="A106" s="268">
        <v>96</v>
      </c>
      <c r="B106" s="277" t="s">
        <v>83</v>
      </c>
      <c r="C106" s="278">
        <v>632.29999999999995</v>
      </c>
      <c r="D106" s="279">
        <v>635.85</v>
      </c>
      <c r="E106" s="279">
        <v>627.70000000000005</v>
      </c>
      <c r="F106" s="279">
        <v>623.1</v>
      </c>
      <c r="G106" s="279">
        <v>614.95000000000005</v>
      </c>
      <c r="H106" s="279">
        <v>640.45000000000005</v>
      </c>
      <c r="I106" s="279">
        <v>648.59999999999991</v>
      </c>
      <c r="J106" s="279">
        <v>653.20000000000005</v>
      </c>
      <c r="K106" s="277">
        <v>644</v>
      </c>
      <c r="L106" s="277">
        <v>631.25</v>
      </c>
      <c r="M106" s="277">
        <v>54.328209999999999</v>
      </c>
    </row>
    <row r="107" spans="1:13">
      <c r="A107" s="268">
        <v>97</v>
      </c>
      <c r="B107" s="277" t="s">
        <v>84</v>
      </c>
      <c r="C107" s="278">
        <v>128.25</v>
      </c>
      <c r="D107" s="279">
        <v>128.88333333333333</v>
      </c>
      <c r="E107" s="279">
        <v>127.36666666666665</v>
      </c>
      <c r="F107" s="279">
        <v>126.48333333333332</v>
      </c>
      <c r="G107" s="279">
        <v>124.96666666666664</v>
      </c>
      <c r="H107" s="279">
        <v>129.76666666666665</v>
      </c>
      <c r="I107" s="279">
        <v>131.2833333333333</v>
      </c>
      <c r="J107" s="279">
        <v>132.16666666666666</v>
      </c>
      <c r="K107" s="277">
        <v>130.4</v>
      </c>
      <c r="L107" s="277">
        <v>128</v>
      </c>
      <c r="M107" s="277">
        <v>72.346630000000005</v>
      </c>
    </row>
    <row r="108" spans="1:13">
      <c r="A108" s="268">
        <v>98</v>
      </c>
      <c r="B108" s="285" t="s">
        <v>345</v>
      </c>
      <c r="C108" s="278">
        <v>324.64999999999998</v>
      </c>
      <c r="D108" s="279">
        <v>324.36666666666662</v>
      </c>
      <c r="E108" s="279">
        <v>320.48333333333323</v>
      </c>
      <c r="F108" s="279">
        <v>316.31666666666661</v>
      </c>
      <c r="G108" s="279">
        <v>312.43333333333322</v>
      </c>
      <c r="H108" s="279">
        <v>328.53333333333325</v>
      </c>
      <c r="I108" s="279">
        <v>332.41666666666657</v>
      </c>
      <c r="J108" s="279">
        <v>336.58333333333326</v>
      </c>
      <c r="K108" s="277">
        <v>328.25</v>
      </c>
      <c r="L108" s="277">
        <v>320.2</v>
      </c>
      <c r="M108" s="277">
        <v>5.7054099999999996</v>
      </c>
    </row>
    <row r="109" spans="1:13">
      <c r="A109" s="268">
        <v>99</v>
      </c>
      <c r="B109" s="277" t="s">
        <v>85</v>
      </c>
      <c r="C109" s="278">
        <v>1430</v>
      </c>
      <c r="D109" s="279">
        <v>1431.7833333333335</v>
      </c>
      <c r="E109" s="279">
        <v>1417.2166666666672</v>
      </c>
      <c r="F109" s="279">
        <v>1404.4333333333336</v>
      </c>
      <c r="G109" s="279">
        <v>1389.8666666666672</v>
      </c>
      <c r="H109" s="279">
        <v>1444.5666666666671</v>
      </c>
      <c r="I109" s="279">
        <v>1459.1333333333332</v>
      </c>
      <c r="J109" s="279">
        <v>1471.916666666667</v>
      </c>
      <c r="K109" s="277">
        <v>1446.35</v>
      </c>
      <c r="L109" s="277">
        <v>1419</v>
      </c>
      <c r="M109" s="277">
        <v>14.57855</v>
      </c>
    </row>
    <row r="110" spans="1:13">
      <c r="A110" s="268">
        <v>100</v>
      </c>
      <c r="B110" s="277" t="s">
        <v>86</v>
      </c>
      <c r="C110" s="278">
        <v>423.3</v>
      </c>
      <c r="D110" s="279">
        <v>422.93333333333334</v>
      </c>
      <c r="E110" s="279">
        <v>418.86666666666667</v>
      </c>
      <c r="F110" s="279">
        <v>414.43333333333334</v>
      </c>
      <c r="G110" s="279">
        <v>410.36666666666667</v>
      </c>
      <c r="H110" s="279">
        <v>427.36666666666667</v>
      </c>
      <c r="I110" s="279">
        <v>431.43333333333339</v>
      </c>
      <c r="J110" s="279">
        <v>435.86666666666667</v>
      </c>
      <c r="K110" s="277">
        <v>427</v>
      </c>
      <c r="L110" s="277">
        <v>418.5</v>
      </c>
      <c r="M110" s="277">
        <v>12.82535</v>
      </c>
    </row>
    <row r="111" spans="1:13">
      <c r="A111" s="268">
        <v>101</v>
      </c>
      <c r="B111" s="277" t="s">
        <v>236</v>
      </c>
      <c r="C111" s="278">
        <v>768.3</v>
      </c>
      <c r="D111" s="279">
        <v>762.58333333333337</v>
      </c>
      <c r="E111" s="279">
        <v>753.16666666666674</v>
      </c>
      <c r="F111" s="279">
        <v>738.03333333333342</v>
      </c>
      <c r="G111" s="279">
        <v>728.61666666666679</v>
      </c>
      <c r="H111" s="279">
        <v>777.7166666666667</v>
      </c>
      <c r="I111" s="279">
        <v>787.13333333333344</v>
      </c>
      <c r="J111" s="279">
        <v>802.26666666666665</v>
      </c>
      <c r="K111" s="277">
        <v>772</v>
      </c>
      <c r="L111" s="277">
        <v>747.45</v>
      </c>
      <c r="M111" s="277">
        <v>3.5566800000000001</v>
      </c>
    </row>
    <row r="112" spans="1:13">
      <c r="A112" s="268">
        <v>102</v>
      </c>
      <c r="B112" s="277" t="s">
        <v>346</v>
      </c>
      <c r="C112" s="278">
        <v>548.79999999999995</v>
      </c>
      <c r="D112" s="279">
        <v>554.23333333333323</v>
      </c>
      <c r="E112" s="279">
        <v>535.46666666666647</v>
      </c>
      <c r="F112" s="279">
        <v>522.13333333333321</v>
      </c>
      <c r="G112" s="279">
        <v>503.36666666666645</v>
      </c>
      <c r="H112" s="279">
        <v>567.56666666666649</v>
      </c>
      <c r="I112" s="279">
        <v>586.33333333333314</v>
      </c>
      <c r="J112" s="279">
        <v>599.66666666666652</v>
      </c>
      <c r="K112" s="277">
        <v>573</v>
      </c>
      <c r="L112" s="277">
        <v>540.9</v>
      </c>
      <c r="M112" s="277">
        <v>0.61700999999999995</v>
      </c>
    </row>
    <row r="113" spans="1:13">
      <c r="A113" s="268">
        <v>103</v>
      </c>
      <c r="B113" s="277" t="s">
        <v>331</v>
      </c>
      <c r="C113" s="278">
        <v>1725.85</v>
      </c>
      <c r="D113" s="279">
        <v>1741.1833333333334</v>
      </c>
      <c r="E113" s="279">
        <v>1696.6666666666667</v>
      </c>
      <c r="F113" s="279">
        <v>1667.4833333333333</v>
      </c>
      <c r="G113" s="279">
        <v>1622.9666666666667</v>
      </c>
      <c r="H113" s="279">
        <v>1770.3666666666668</v>
      </c>
      <c r="I113" s="279">
        <v>1814.8833333333332</v>
      </c>
      <c r="J113" s="279">
        <v>1844.0666666666668</v>
      </c>
      <c r="K113" s="277">
        <v>1785.7</v>
      </c>
      <c r="L113" s="277">
        <v>1712</v>
      </c>
      <c r="M113" s="277">
        <v>0.114</v>
      </c>
    </row>
    <row r="114" spans="1:13">
      <c r="A114" s="268">
        <v>104</v>
      </c>
      <c r="B114" s="277" t="s">
        <v>237</v>
      </c>
      <c r="C114" s="278">
        <v>243.15</v>
      </c>
      <c r="D114" s="279">
        <v>242.61666666666667</v>
      </c>
      <c r="E114" s="279">
        <v>238.58333333333334</v>
      </c>
      <c r="F114" s="279">
        <v>234.01666666666668</v>
      </c>
      <c r="G114" s="279">
        <v>229.98333333333335</v>
      </c>
      <c r="H114" s="279">
        <v>247.18333333333334</v>
      </c>
      <c r="I114" s="279">
        <v>251.21666666666664</v>
      </c>
      <c r="J114" s="279">
        <v>255.78333333333333</v>
      </c>
      <c r="K114" s="277">
        <v>246.65</v>
      </c>
      <c r="L114" s="277">
        <v>238.05</v>
      </c>
      <c r="M114" s="277">
        <v>5.1048099999999996</v>
      </c>
    </row>
    <row r="115" spans="1:13">
      <c r="A115" s="268">
        <v>105</v>
      </c>
      <c r="B115" s="277" t="s">
        <v>235</v>
      </c>
      <c r="C115" s="278">
        <v>124.75</v>
      </c>
      <c r="D115" s="279">
        <v>125.7</v>
      </c>
      <c r="E115" s="279">
        <v>122.55000000000001</v>
      </c>
      <c r="F115" s="279">
        <v>120.35000000000001</v>
      </c>
      <c r="G115" s="279">
        <v>117.20000000000002</v>
      </c>
      <c r="H115" s="279">
        <v>127.9</v>
      </c>
      <c r="I115" s="279">
        <v>131.05000000000001</v>
      </c>
      <c r="J115" s="279">
        <v>133.25</v>
      </c>
      <c r="K115" s="277">
        <v>128.85</v>
      </c>
      <c r="L115" s="277">
        <v>123.5</v>
      </c>
      <c r="M115" s="277">
        <v>18.337209999999999</v>
      </c>
    </row>
    <row r="116" spans="1:13">
      <c r="A116" s="268">
        <v>106</v>
      </c>
      <c r="B116" s="277" t="s">
        <v>87</v>
      </c>
      <c r="C116" s="278">
        <v>386.65</v>
      </c>
      <c r="D116" s="279">
        <v>384.86666666666662</v>
      </c>
      <c r="E116" s="279">
        <v>379.28333333333325</v>
      </c>
      <c r="F116" s="279">
        <v>371.91666666666663</v>
      </c>
      <c r="G116" s="279">
        <v>366.33333333333326</v>
      </c>
      <c r="H116" s="279">
        <v>392.23333333333323</v>
      </c>
      <c r="I116" s="279">
        <v>397.81666666666661</v>
      </c>
      <c r="J116" s="279">
        <v>405.18333333333322</v>
      </c>
      <c r="K116" s="277">
        <v>390.45</v>
      </c>
      <c r="L116" s="277">
        <v>377.5</v>
      </c>
      <c r="M116" s="277">
        <v>11.50765</v>
      </c>
    </row>
    <row r="117" spans="1:13">
      <c r="A117" s="268">
        <v>107</v>
      </c>
      <c r="B117" s="277" t="s">
        <v>347</v>
      </c>
      <c r="C117" s="278">
        <v>268.3</v>
      </c>
      <c r="D117" s="279">
        <v>268.75</v>
      </c>
      <c r="E117" s="279">
        <v>260.75</v>
      </c>
      <c r="F117" s="279">
        <v>253.2</v>
      </c>
      <c r="G117" s="279">
        <v>245.2</v>
      </c>
      <c r="H117" s="279">
        <v>276.3</v>
      </c>
      <c r="I117" s="279">
        <v>284.3</v>
      </c>
      <c r="J117" s="279">
        <v>291.85000000000002</v>
      </c>
      <c r="K117" s="277">
        <v>276.75</v>
      </c>
      <c r="L117" s="277">
        <v>261.2</v>
      </c>
      <c r="M117" s="277">
        <v>12.32616</v>
      </c>
    </row>
    <row r="118" spans="1:13">
      <c r="A118" s="268">
        <v>108</v>
      </c>
      <c r="B118" s="277" t="s">
        <v>88</v>
      </c>
      <c r="C118" s="278">
        <v>479.45</v>
      </c>
      <c r="D118" s="279">
        <v>480.89999999999992</v>
      </c>
      <c r="E118" s="279">
        <v>474.39999999999986</v>
      </c>
      <c r="F118" s="279">
        <v>469.34999999999997</v>
      </c>
      <c r="G118" s="279">
        <v>462.84999999999991</v>
      </c>
      <c r="H118" s="279">
        <v>485.94999999999982</v>
      </c>
      <c r="I118" s="279">
        <v>492.44999999999993</v>
      </c>
      <c r="J118" s="279">
        <v>497.49999999999977</v>
      </c>
      <c r="K118" s="277">
        <v>487.4</v>
      </c>
      <c r="L118" s="277">
        <v>475.85</v>
      </c>
      <c r="M118" s="277">
        <v>32.097729999999999</v>
      </c>
    </row>
    <row r="119" spans="1:13">
      <c r="A119" s="268">
        <v>109</v>
      </c>
      <c r="B119" s="277" t="s">
        <v>238</v>
      </c>
      <c r="C119" s="278">
        <v>698.75</v>
      </c>
      <c r="D119" s="279">
        <v>693.31666666666661</v>
      </c>
      <c r="E119" s="279">
        <v>686.63333333333321</v>
      </c>
      <c r="F119" s="279">
        <v>674.51666666666665</v>
      </c>
      <c r="G119" s="279">
        <v>667.83333333333326</v>
      </c>
      <c r="H119" s="279">
        <v>705.43333333333317</v>
      </c>
      <c r="I119" s="279">
        <v>712.11666666666656</v>
      </c>
      <c r="J119" s="279">
        <v>724.23333333333312</v>
      </c>
      <c r="K119" s="277">
        <v>700</v>
      </c>
      <c r="L119" s="277">
        <v>681.2</v>
      </c>
      <c r="M119" s="277">
        <v>0.97204000000000002</v>
      </c>
    </row>
    <row r="120" spans="1:13">
      <c r="A120" s="268">
        <v>110</v>
      </c>
      <c r="B120" s="277" t="s">
        <v>348</v>
      </c>
      <c r="C120" s="278">
        <v>79.3</v>
      </c>
      <c r="D120" s="279">
        <v>80.466666666666669</v>
      </c>
      <c r="E120" s="279">
        <v>77.433333333333337</v>
      </c>
      <c r="F120" s="279">
        <v>75.566666666666663</v>
      </c>
      <c r="G120" s="279">
        <v>72.533333333333331</v>
      </c>
      <c r="H120" s="279">
        <v>82.333333333333343</v>
      </c>
      <c r="I120" s="279">
        <v>85.366666666666674</v>
      </c>
      <c r="J120" s="279">
        <v>87.233333333333348</v>
      </c>
      <c r="K120" s="277">
        <v>83.5</v>
      </c>
      <c r="L120" s="277">
        <v>78.599999999999994</v>
      </c>
      <c r="M120" s="277">
        <v>5.6754800000000003</v>
      </c>
    </row>
    <row r="121" spans="1:13">
      <c r="A121" s="268">
        <v>111</v>
      </c>
      <c r="B121" s="277" t="s">
        <v>355</v>
      </c>
      <c r="C121" s="278">
        <v>283.25</v>
      </c>
      <c r="D121" s="279">
        <v>282.75</v>
      </c>
      <c r="E121" s="279">
        <v>277.5</v>
      </c>
      <c r="F121" s="279">
        <v>271.75</v>
      </c>
      <c r="G121" s="279">
        <v>266.5</v>
      </c>
      <c r="H121" s="279">
        <v>288.5</v>
      </c>
      <c r="I121" s="279">
        <v>293.75</v>
      </c>
      <c r="J121" s="279">
        <v>299.5</v>
      </c>
      <c r="K121" s="277">
        <v>288</v>
      </c>
      <c r="L121" s="277">
        <v>277</v>
      </c>
      <c r="M121" s="277">
        <v>4.4303400000000002</v>
      </c>
    </row>
    <row r="122" spans="1:13">
      <c r="A122" s="268">
        <v>112</v>
      </c>
      <c r="B122" s="277" t="s">
        <v>356</v>
      </c>
      <c r="C122" s="278">
        <v>155.05000000000001</v>
      </c>
      <c r="D122" s="279">
        <v>154.75</v>
      </c>
      <c r="E122" s="279">
        <v>151.9</v>
      </c>
      <c r="F122" s="279">
        <v>148.75</v>
      </c>
      <c r="G122" s="279">
        <v>145.9</v>
      </c>
      <c r="H122" s="279">
        <v>157.9</v>
      </c>
      <c r="I122" s="279">
        <v>160.75000000000003</v>
      </c>
      <c r="J122" s="279">
        <v>163.9</v>
      </c>
      <c r="K122" s="277">
        <v>157.6</v>
      </c>
      <c r="L122" s="277">
        <v>151.6</v>
      </c>
      <c r="M122" s="277">
        <v>7.7415700000000003</v>
      </c>
    </row>
    <row r="123" spans="1:13">
      <c r="A123" s="268">
        <v>113</v>
      </c>
      <c r="B123" s="277" t="s">
        <v>349</v>
      </c>
      <c r="C123" s="278">
        <v>79.900000000000006</v>
      </c>
      <c r="D123" s="279">
        <v>80.550000000000011</v>
      </c>
      <c r="E123" s="279">
        <v>78.40000000000002</v>
      </c>
      <c r="F123" s="279">
        <v>76.900000000000006</v>
      </c>
      <c r="G123" s="279">
        <v>74.750000000000014</v>
      </c>
      <c r="H123" s="279">
        <v>82.050000000000026</v>
      </c>
      <c r="I123" s="279">
        <v>84.2</v>
      </c>
      <c r="J123" s="279">
        <v>85.700000000000031</v>
      </c>
      <c r="K123" s="277">
        <v>82.7</v>
      </c>
      <c r="L123" s="277">
        <v>79.05</v>
      </c>
      <c r="M123" s="277">
        <v>17.933959999999999</v>
      </c>
    </row>
    <row r="124" spans="1:13">
      <c r="A124" s="268">
        <v>114</v>
      </c>
      <c r="B124" s="277" t="s">
        <v>350</v>
      </c>
      <c r="C124" s="278">
        <v>324.7</v>
      </c>
      <c r="D124" s="279">
        <v>318.79999999999995</v>
      </c>
      <c r="E124" s="279">
        <v>309.19999999999993</v>
      </c>
      <c r="F124" s="279">
        <v>293.7</v>
      </c>
      <c r="G124" s="279">
        <v>284.09999999999997</v>
      </c>
      <c r="H124" s="279">
        <v>334.2999999999999</v>
      </c>
      <c r="I124" s="279">
        <v>343.89999999999992</v>
      </c>
      <c r="J124" s="279">
        <v>359.39999999999986</v>
      </c>
      <c r="K124" s="277">
        <v>328.4</v>
      </c>
      <c r="L124" s="277">
        <v>303.3</v>
      </c>
      <c r="M124" s="277">
        <v>3.0278499999999999</v>
      </c>
    </row>
    <row r="125" spans="1:13">
      <c r="A125" s="268">
        <v>115</v>
      </c>
      <c r="B125" s="277" t="s">
        <v>351</v>
      </c>
      <c r="C125" s="278">
        <v>548.79999999999995</v>
      </c>
      <c r="D125" s="279">
        <v>551.23333333333323</v>
      </c>
      <c r="E125" s="279">
        <v>537.66666666666652</v>
      </c>
      <c r="F125" s="279">
        <v>526.5333333333333</v>
      </c>
      <c r="G125" s="279">
        <v>512.96666666666658</v>
      </c>
      <c r="H125" s="279">
        <v>562.36666666666645</v>
      </c>
      <c r="I125" s="279">
        <v>575.93333333333328</v>
      </c>
      <c r="J125" s="279">
        <v>587.06666666666638</v>
      </c>
      <c r="K125" s="277">
        <v>564.79999999999995</v>
      </c>
      <c r="L125" s="277">
        <v>540.1</v>
      </c>
      <c r="M125" s="277">
        <v>16.700050000000001</v>
      </c>
    </row>
    <row r="126" spans="1:13">
      <c r="A126" s="268">
        <v>116</v>
      </c>
      <c r="B126" s="277" t="s">
        <v>352</v>
      </c>
      <c r="C126" s="278">
        <v>89.4</v>
      </c>
      <c r="D126" s="279">
        <v>89.883333333333326</v>
      </c>
      <c r="E126" s="279">
        <v>87.516666666666652</v>
      </c>
      <c r="F126" s="279">
        <v>85.633333333333326</v>
      </c>
      <c r="G126" s="279">
        <v>83.266666666666652</v>
      </c>
      <c r="H126" s="279">
        <v>91.766666666666652</v>
      </c>
      <c r="I126" s="279">
        <v>94.133333333333326</v>
      </c>
      <c r="J126" s="279">
        <v>96.016666666666652</v>
      </c>
      <c r="K126" s="277">
        <v>92.25</v>
      </c>
      <c r="L126" s="277">
        <v>88</v>
      </c>
      <c r="M126" s="277">
        <v>8.9101099999999995</v>
      </c>
    </row>
    <row r="127" spans="1:13">
      <c r="A127" s="268">
        <v>117</v>
      </c>
      <c r="B127" s="277" t="s">
        <v>354</v>
      </c>
      <c r="C127" s="278">
        <v>13.75</v>
      </c>
      <c r="D127" s="279">
        <v>13.883333333333333</v>
      </c>
      <c r="E127" s="279">
        <v>13.516666666666666</v>
      </c>
      <c r="F127" s="279">
        <v>13.283333333333333</v>
      </c>
      <c r="G127" s="279">
        <v>12.916666666666666</v>
      </c>
      <c r="H127" s="279">
        <v>14.116666666666665</v>
      </c>
      <c r="I127" s="279">
        <v>14.483333333333333</v>
      </c>
      <c r="J127" s="279">
        <v>14.716666666666665</v>
      </c>
      <c r="K127" s="277">
        <v>14.25</v>
      </c>
      <c r="L127" s="277">
        <v>13.65</v>
      </c>
      <c r="M127" s="277">
        <v>10.79644</v>
      </c>
    </row>
    <row r="128" spans="1:13">
      <c r="A128" s="268">
        <v>118</v>
      </c>
      <c r="B128" s="277" t="s">
        <v>90</v>
      </c>
      <c r="C128" s="278">
        <v>7.45</v>
      </c>
      <c r="D128" s="279">
        <v>7.5333333333333341</v>
      </c>
      <c r="E128" s="279">
        <v>7.3166666666666682</v>
      </c>
      <c r="F128" s="279">
        <v>7.1833333333333345</v>
      </c>
      <c r="G128" s="279">
        <v>6.9666666666666686</v>
      </c>
      <c r="H128" s="279">
        <v>7.6666666666666679</v>
      </c>
      <c r="I128" s="279">
        <v>7.8833333333333346</v>
      </c>
      <c r="J128" s="279">
        <v>8.0166666666666675</v>
      </c>
      <c r="K128" s="277">
        <v>7.75</v>
      </c>
      <c r="L128" s="277">
        <v>7.4</v>
      </c>
      <c r="M128" s="277">
        <v>30.564499999999999</v>
      </c>
    </row>
    <row r="129" spans="1:13">
      <c r="A129" s="268">
        <v>119</v>
      </c>
      <c r="B129" s="277" t="s">
        <v>91</v>
      </c>
      <c r="C129" s="278">
        <v>2218.15</v>
      </c>
      <c r="D129" s="279">
        <v>2228.6833333333334</v>
      </c>
      <c r="E129" s="279">
        <v>2200.7666666666669</v>
      </c>
      <c r="F129" s="279">
        <v>2183.3833333333337</v>
      </c>
      <c r="G129" s="279">
        <v>2155.4666666666672</v>
      </c>
      <c r="H129" s="279">
        <v>2246.0666666666666</v>
      </c>
      <c r="I129" s="279">
        <v>2273.9833333333327</v>
      </c>
      <c r="J129" s="279">
        <v>2291.3666666666663</v>
      </c>
      <c r="K129" s="277">
        <v>2256.6</v>
      </c>
      <c r="L129" s="277">
        <v>2211.3000000000002</v>
      </c>
      <c r="M129" s="277">
        <v>8.1109200000000001</v>
      </c>
    </row>
    <row r="130" spans="1:13">
      <c r="A130" s="268">
        <v>120</v>
      </c>
      <c r="B130" s="277" t="s">
        <v>357</v>
      </c>
      <c r="C130" s="278">
        <v>6362</v>
      </c>
      <c r="D130" s="279">
        <v>6423.333333333333</v>
      </c>
      <c r="E130" s="279">
        <v>6180.6666666666661</v>
      </c>
      <c r="F130" s="279">
        <v>5999.333333333333</v>
      </c>
      <c r="G130" s="279">
        <v>5756.6666666666661</v>
      </c>
      <c r="H130" s="279">
        <v>6604.6666666666661</v>
      </c>
      <c r="I130" s="279">
        <v>6847.3333333333321</v>
      </c>
      <c r="J130" s="279">
        <v>7028.6666666666661</v>
      </c>
      <c r="K130" s="277">
        <v>6666</v>
      </c>
      <c r="L130" s="277">
        <v>6242</v>
      </c>
      <c r="M130" s="277">
        <v>0.60660000000000003</v>
      </c>
    </row>
    <row r="131" spans="1:13">
      <c r="A131" s="268">
        <v>121</v>
      </c>
      <c r="B131" s="277" t="s">
        <v>93</v>
      </c>
      <c r="C131" s="278">
        <v>139.9</v>
      </c>
      <c r="D131" s="279">
        <v>141.38333333333335</v>
      </c>
      <c r="E131" s="279">
        <v>137.81666666666672</v>
      </c>
      <c r="F131" s="279">
        <v>135.73333333333338</v>
      </c>
      <c r="G131" s="279">
        <v>132.16666666666674</v>
      </c>
      <c r="H131" s="279">
        <v>143.4666666666667</v>
      </c>
      <c r="I131" s="279">
        <v>147.03333333333336</v>
      </c>
      <c r="J131" s="279">
        <v>149.11666666666667</v>
      </c>
      <c r="K131" s="277">
        <v>144.94999999999999</v>
      </c>
      <c r="L131" s="277">
        <v>139.30000000000001</v>
      </c>
      <c r="M131" s="277">
        <v>130.82473999999999</v>
      </c>
    </row>
    <row r="132" spans="1:13">
      <c r="A132" s="268">
        <v>122</v>
      </c>
      <c r="B132" s="277" t="s">
        <v>231</v>
      </c>
      <c r="C132" s="278">
        <v>2154.85</v>
      </c>
      <c r="D132" s="279">
        <v>2174.2833333333333</v>
      </c>
      <c r="E132" s="279">
        <v>2128.5666666666666</v>
      </c>
      <c r="F132" s="279">
        <v>2102.2833333333333</v>
      </c>
      <c r="G132" s="279">
        <v>2056.5666666666666</v>
      </c>
      <c r="H132" s="279">
        <v>2200.5666666666666</v>
      </c>
      <c r="I132" s="279">
        <v>2246.2833333333328</v>
      </c>
      <c r="J132" s="279">
        <v>2272.5666666666666</v>
      </c>
      <c r="K132" s="277">
        <v>2220</v>
      </c>
      <c r="L132" s="277">
        <v>2148</v>
      </c>
      <c r="M132" s="277">
        <v>8.4138599999999997</v>
      </c>
    </row>
    <row r="133" spans="1:13">
      <c r="A133" s="268">
        <v>123</v>
      </c>
      <c r="B133" s="277" t="s">
        <v>94</v>
      </c>
      <c r="C133" s="278">
        <v>3983.15</v>
      </c>
      <c r="D133" s="279">
        <v>3951.0666666666671</v>
      </c>
      <c r="E133" s="279">
        <v>3906.0833333333339</v>
      </c>
      <c r="F133" s="279">
        <v>3829.0166666666669</v>
      </c>
      <c r="G133" s="279">
        <v>3784.0333333333338</v>
      </c>
      <c r="H133" s="279">
        <v>4028.1333333333341</v>
      </c>
      <c r="I133" s="279">
        <v>4073.1166666666668</v>
      </c>
      <c r="J133" s="279">
        <v>4150.1833333333343</v>
      </c>
      <c r="K133" s="277">
        <v>3996.05</v>
      </c>
      <c r="L133" s="277">
        <v>3874</v>
      </c>
      <c r="M133" s="277">
        <v>12.089449999999999</v>
      </c>
    </row>
    <row r="134" spans="1:13">
      <c r="A134" s="268">
        <v>124</v>
      </c>
      <c r="B134" s="277" t="s">
        <v>1264</v>
      </c>
      <c r="C134" s="278">
        <v>484.95</v>
      </c>
      <c r="D134" s="279">
        <v>483.16666666666669</v>
      </c>
      <c r="E134" s="279">
        <v>477.33333333333337</v>
      </c>
      <c r="F134" s="279">
        <v>469.7166666666667</v>
      </c>
      <c r="G134" s="279">
        <v>463.88333333333338</v>
      </c>
      <c r="H134" s="279">
        <v>490.78333333333336</v>
      </c>
      <c r="I134" s="279">
        <v>496.61666666666673</v>
      </c>
      <c r="J134" s="279">
        <v>504.23333333333335</v>
      </c>
      <c r="K134" s="277">
        <v>489</v>
      </c>
      <c r="L134" s="277">
        <v>475.55</v>
      </c>
      <c r="M134" s="277">
        <v>1.3273299999999999</v>
      </c>
    </row>
    <row r="135" spans="1:13">
      <c r="A135" s="268">
        <v>125</v>
      </c>
      <c r="B135" s="277" t="s">
        <v>239</v>
      </c>
      <c r="C135" s="278">
        <v>56.6</v>
      </c>
      <c r="D135" s="279">
        <v>56.266666666666673</v>
      </c>
      <c r="E135" s="279">
        <v>55.533333333333346</v>
      </c>
      <c r="F135" s="279">
        <v>54.466666666666676</v>
      </c>
      <c r="G135" s="279">
        <v>53.733333333333348</v>
      </c>
      <c r="H135" s="279">
        <v>57.333333333333343</v>
      </c>
      <c r="I135" s="279">
        <v>58.066666666666677</v>
      </c>
      <c r="J135" s="279">
        <v>59.13333333333334</v>
      </c>
      <c r="K135" s="277">
        <v>57</v>
      </c>
      <c r="L135" s="277">
        <v>55.2</v>
      </c>
      <c r="M135" s="277">
        <v>11.388719999999999</v>
      </c>
    </row>
    <row r="136" spans="1:13">
      <c r="A136" s="268">
        <v>126</v>
      </c>
      <c r="B136" s="277" t="s">
        <v>95</v>
      </c>
      <c r="C136" s="278">
        <v>18850.150000000001</v>
      </c>
      <c r="D136" s="279">
        <v>19068.100000000002</v>
      </c>
      <c r="E136" s="279">
        <v>18476.600000000006</v>
      </c>
      <c r="F136" s="279">
        <v>18103.050000000003</v>
      </c>
      <c r="G136" s="279">
        <v>17511.550000000007</v>
      </c>
      <c r="H136" s="279">
        <v>19441.650000000005</v>
      </c>
      <c r="I136" s="279">
        <v>20033.149999999998</v>
      </c>
      <c r="J136" s="279">
        <v>20406.700000000004</v>
      </c>
      <c r="K136" s="277">
        <v>19659.599999999999</v>
      </c>
      <c r="L136" s="277">
        <v>18694.55</v>
      </c>
      <c r="M136" s="277">
        <v>2.4750700000000001</v>
      </c>
    </row>
    <row r="137" spans="1:13">
      <c r="A137" s="268">
        <v>127</v>
      </c>
      <c r="B137" s="277" t="s">
        <v>359</v>
      </c>
      <c r="C137" s="278">
        <v>280.7</v>
      </c>
      <c r="D137" s="279">
        <v>274.91666666666669</v>
      </c>
      <c r="E137" s="279">
        <v>266.13333333333338</v>
      </c>
      <c r="F137" s="279">
        <v>251.56666666666672</v>
      </c>
      <c r="G137" s="279">
        <v>242.78333333333342</v>
      </c>
      <c r="H137" s="279">
        <v>289.48333333333335</v>
      </c>
      <c r="I137" s="279">
        <v>298.26666666666665</v>
      </c>
      <c r="J137" s="279">
        <v>312.83333333333331</v>
      </c>
      <c r="K137" s="277">
        <v>283.7</v>
      </c>
      <c r="L137" s="277">
        <v>260.35000000000002</v>
      </c>
      <c r="M137" s="277">
        <v>17.693180000000002</v>
      </c>
    </row>
    <row r="138" spans="1:13">
      <c r="A138" s="268">
        <v>128</v>
      </c>
      <c r="B138" s="277" t="s">
        <v>360</v>
      </c>
      <c r="C138" s="278">
        <v>63.1</v>
      </c>
      <c r="D138" s="279">
        <v>63.800000000000004</v>
      </c>
      <c r="E138" s="279">
        <v>62.300000000000011</v>
      </c>
      <c r="F138" s="279">
        <v>61.500000000000007</v>
      </c>
      <c r="G138" s="279">
        <v>60.000000000000014</v>
      </c>
      <c r="H138" s="279">
        <v>64.600000000000009</v>
      </c>
      <c r="I138" s="279">
        <v>66.099999999999994</v>
      </c>
      <c r="J138" s="279">
        <v>66.900000000000006</v>
      </c>
      <c r="K138" s="277">
        <v>65.3</v>
      </c>
      <c r="L138" s="277">
        <v>63</v>
      </c>
      <c r="M138" s="277">
        <v>4.4863499999999998</v>
      </c>
    </row>
    <row r="139" spans="1:13">
      <c r="A139" s="268">
        <v>129</v>
      </c>
      <c r="B139" s="277" t="s">
        <v>361</v>
      </c>
      <c r="C139" s="278">
        <v>154.15</v>
      </c>
      <c r="D139" s="279">
        <v>155.55000000000001</v>
      </c>
      <c r="E139" s="279">
        <v>150.15000000000003</v>
      </c>
      <c r="F139" s="279">
        <v>146.15000000000003</v>
      </c>
      <c r="G139" s="279">
        <v>140.75000000000006</v>
      </c>
      <c r="H139" s="279">
        <v>159.55000000000001</v>
      </c>
      <c r="I139" s="279">
        <v>164.95</v>
      </c>
      <c r="J139" s="279">
        <v>168.95</v>
      </c>
      <c r="K139" s="277">
        <v>160.94999999999999</v>
      </c>
      <c r="L139" s="277">
        <v>151.55000000000001</v>
      </c>
      <c r="M139" s="277">
        <v>1.2645200000000001</v>
      </c>
    </row>
    <row r="140" spans="1:13">
      <c r="A140" s="268">
        <v>130</v>
      </c>
      <c r="B140" s="277" t="s">
        <v>240</v>
      </c>
      <c r="C140" s="278">
        <v>245.9</v>
      </c>
      <c r="D140" s="279">
        <v>245.01666666666665</v>
      </c>
      <c r="E140" s="279">
        <v>239.58333333333331</v>
      </c>
      <c r="F140" s="279">
        <v>233.26666666666665</v>
      </c>
      <c r="G140" s="279">
        <v>227.83333333333331</v>
      </c>
      <c r="H140" s="279">
        <v>251.33333333333331</v>
      </c>
      <c r="I140" s="279">
        <v>256.76666666666665</v>
      </c>
      <c r="J140" s="279">
        <v>263.08333333333331</v>
      </c>
      <c r="K140" s="277">
        <v>250.45</v>
      </c>
      <c r="L140" s="277">
        <v>238.7</v>
      </c>
      <c r="M140" s="277">
        <v>17.713100000000001</v>
      </c>
    </row>
    <row r="141" spans="1:13">
      <c r="A141" s="268">
        <v>131</v>
      </c>
      <c r="B141" s="277" t="s">
        <v>241</v>
      </c>
      <c r="C141" s="278">
        <v>884</v>
      </c>
      <c r="D141" s="279">
        <v>896.33333333333337</v>
      </c>
      <c r="E141" s="279">
        <v>867.76666666666677</v>
      </c>
      <c r="F141" s="279">
        <v>851.53333333333342</v>
      </c>
      <c r="G141" s="279">
        <v>822.96666666666681</v>
      </c>
      <c r="H141" s="279">
        <v>912.56666666666672</v>
      </c>
      <c r="I141" s="279">
        <v>941.13333333333333</v>
      </c>
      <c r="J141" s="279">
        <v>957.36666666666667</v>
      </c>
      <c r="K141" s="277">
        <v>924.9</v>
      </c>
      <c r="L141" s="277">
        <v>880.1</v>
      </c>
      <c r="M141" s="277">
        <v>1.2952399999999999</v>
      </c>
    </row>
    <row r="142" spans="1:13">
      <c r="A142" s="268">
        <v>132</v>
      </c>
      <c r="B142" s="277" t="s">
        <v>242</v>
      </c>
      <c r="C142" s="278">
        <v>70.849999999999994</v>
      </c>
      <c r="D142" s="279">
        <v>71.216666666666654</v>
      </c>
      <c r="E142" s="279">
        <v>69.633333333333312</v>
      </c>
      <c r="F142" s="279">
        <v>68.416666666666657</v>
      </c>
      <c r="G142" s="279">
        <v>66.833333333333314</v>
      </c>
      <c r="H142" s="279">
        <v>72.433333333333309</v>
      </c>
      <c r="I142" s="279">
        <v>74.016666666666652</v>
      </c>
      <c r="J142" s="279">
        <v>75.233333333333306</v>
      </c>
      <c r="K142" s="277">
        <v>72.8</v>
      </c>
      <c r="L142" s="277">
        <v>70</v>
      </c>
      <c r="M142" s="277">
        <v>12.580880000000001</v>
      </c>
    </row>
    <row r="143" spans="1:13">
      <c r="A143" s="268">
        <v>133</v>
      </c>
      <c r="B143" s="277" t="s">
        <v>96</v>
      </c>
      <c r="C143" s="278">
        <v>56.95</v>
      </c>
      <c r="D143" s="279">
        <v>56.816666666666663</v>
      </c>
      <c r="E143" s="279">
        <v>55.633333333333326</v>
      </c>
      <c r="F143" s="279">
        <v>54.316666666666663</v>
      </c>
      <c r="G143" s="279">
        <v>53.133333333333326</v>
      </c>
      <c r="H143" s="279">
        <v>58.133333333333326</v>
      </c>
      <c r="I143" s="279">
        <v>59.316666666666663</v>
      </c>
      <c r="J143" s="279">
        <v>60.633333333333326</v>
      </c>
      <c r="K143" s="277">
        <v>58</v>
      </c>
      <c r="L143" s="277">
        <v>55.5</v>
      </c>
      <c r="M143" s="277">
        <v>147.68398999999999</v>
      </c>
    </row>
    <row r="144" spans="1:13">
      <c r="A144" s="268">
        <v>134</v>
      </c>
      <c r="B144" s="277" t="s">
        <v>362</v>
      </c>
      <c r="C144" s="278">
        <v>456.95</v>
      </c>
      <c r="D144" s="279">
        <v>455.18333333333339</v>
      </c>
      <c r="E144" s="279">
        <v>445.36666666666679</v>
      </c>
      <c r="F144" s="279">
        <v>433.78333333333342</v>
      </c>
      <c r="G144" s="279">
        <v>423.96666666666681</v>
      </c>
      <c r="H144" s="279">
        <v>466.76666666666677</v>
      </c>
      <c r="I144" s="279">
        <v>476.58333333333337</v>
      </c>
      <c r="J144" s="279">
        <v>488.16666666666674</v>
      </c>
      <c r="K144" s="277">
        <v>465</v>
      </c>
      <c r="L144" s="277">
        <v>443.6</v>
      </c>
      <c r="M144" s="277">
        <v>1.1613800000000001</v>
      </c>
    </row>
    <row r="145" spans="1:13">
      <c r="A145" s="268">
        <v>135</v>
      </c>
      <c r="B145" s="277" t="s">
        <v>97</v>
      </c>
      <c r="C145" s="278">
        <v>1080.05</v>
      </c>
      <c r="D145" s="279">
        <v>1093.0166666666667</v>
      </c>
      <c r="E145" s="279">
        <v>1061.0333333333333</v>
      </c>
      <c r="F145" s="279">
        <v>1042.0166666666667</v>
      </c>
      <c r="G145" s="279">
        <v>1010.0333333333333</v>
      </c>
      <c r="H145" s="279">
        <v>1112.0333333333333</v>
      </c>
      <c r="I145" s="279">
        <v>1144.0166666666664</v>
      </c>
      <c r="J145" s="279">
        <v>1163.0333333333333</v>
      </c>
      <c r="K145" s="277">
        <v>1125</v>
      </c>
      <c r="L145" s="277">
        <v>1074</v>
      </c>
      <c r="M145" s="277">
        <v>14.533759999999999</v>
      </c>
    </row>
    <row r="146" spans="1:13">
      <c r="A146" s="268">
        <v>136</v>
      </c>
      <c r="B146" s="277" t="s">
        <v>363</v>
      </c>
      <c r="C146" s="278">
        <v>185.65</v>
      </c>
      <c r="D146" s="279">
        <v>187.33333333333334</v>
      </c>
      <c r="E146" s="279">
        <v>183.2166666666667</v>
      </c>
      <c r="F146" s="279">
        <v>180.78333333333336</v>
      </c>
      <c r="G146" s="279">
        <v>176.66666666666671</v>
      </c>
      <c r="H146" s="279">
        <v>189.76666666666668</v>
      </c>
      <c r="I146" s="279">
        <v>193.8833333333333</v>
      </c>
      <c r="J146" s="279">
        <v>196.31666666666666</v>
      </c>
      <c r="K146" s="277">
        <v>191.45</v>
      </c>
      <c r="L146" s="277">
        <v>184.9</v>
      </c>
      <c r="M146" s="277">
        <v>0.77900000000000003</v>
      </c>
    </row>
    <row r="147" spans="1:13">
      <c r="A147" s="268">
        <v>137</v>
      </c>
      <c r="B147" s="277" t="s">
        <v>98</v>
      </c>
      <c r="C147" s="278">
        <v>153.44999999999999</v>
      </c>
      <c r="D147" s="279">
        <v>154.43333333333331</v>
      </c>
      <c r="E147" s="279">
        <v>151.41666666666663</v>
      </c>
      <c r="F147" s="279">
        <v>149.38333333333333</v>
      </c>
      <c r="G147" s="279">
        <v>146.36666666666665</v>
      </c>
      <c r="H147" s="279">
        <v>156.46666666666661</v>
      </c>
      <c r="I147" s="279">
        <v>159.48333333333332</v>
      </c>
      <c r="J147" s="279">
        <v>161.51666666666659</v>
      </c>
      <c r="K147" s="277">
        <v>157.44999999999999</v>
      </c>
      <c r="L147" s="277">
        <v>152.4</v>
      </c>
      <c r="M147" s="277">
        <v>19.995999999999999</v>
      </c>
    </row>
    <row r="148" spans="1:13">
      <c r="A148" s="268">
        <v>138</v>
      </c>
      <c r="B148" s="277" t="s">
        <v>243</v>
      </c>
      <c r="C148" s="278">
        <v>11.25</v>
      </c>
      <c r="D148" s="279">
        <v>11.5</v>
      </c>
      <c r="E148" s="279">
        <v>10.95</v>
      </c>
      <c r="F148" s="279">
        <v>10.649999999999999</v>
      </c>
      <c r="G148" s="279">
        <v>10.099999999999998</v>
      </c>
      <c r="H148" s="279">
        <v>11.8</v>
      </c>
      <c r="I148" s="279">
        <v>12.350000000000001</v>
      </c>
      <c r="J148" s="279">
        <v>12.650000000000002</v>
      </c>
      <c r="K148" s="277">
        <v>12.05</v>
      </c>
      <c r="L148" s="277">
        <v>11.2</v>
      </c>
      <c r="M148" s="277">
        <v>293.35104000000001</v>
      </c>
    </row>
    <row r="149" spans="1:13">
      <c r="A149" s="268">
        <v>139</v>
      </c>
      <c r="B149" s="277" t="s">
        <v>364</v>
      </c>
      <c r="C149" s="278">
        <v>259.45</v>
      </c>
      <c r="D149" s="279">
        <v>254.94999999999996</v>
      </c>
      <c r="E149" s="279">
        <v>244.49999999999994</v>
      </c>
      <c r="F149" s="279">
        <v>229.54999999999998</v>
      </c>
      <c r="G149" s="279">
        <v>219.09999999999997</v>
      </c>
      <c r="H149" s="279">
        <v>269.89999999999992</v>
      </c>
      <c r="I149" s="279">
        <v>280.34999999999991</v>
      </c>
      <c r="J149" s="279">
        <v>295.2999999999999</v>
      </c>
      <c r="K149" s="277">
        <v>265.39999999999998</v>
      </c>
      <c r="L149" s="277">
        <v>240</v>
      </c>
      <c r="M149" s="277">
        <v>25.610610000000001</v>
      </c>
    </row>
    <row r="150" spans="1:13">
      <c r="A150" s="268">
        <v>140</v>
      </c>
      <c r="B150" s="277" t="s">
        <v>99</v>
      </c>
      <c r="C150" s="278">
        <v>51.1</v>
      </c>
      <c r="D150" s="279">
        <v>51.583333333333336</v>
      </c>
      <c r="E150" s="279">
        <v>50.166666666666671</v>
      </c>
      <c r="F150" s="279">
        <v>49.233333333333334</v>
      </c>
      <c r="G150" s="279">
        <v>47.81666666666667</v>
      </c>
      <c r="H150" s="279">
        <v>52.516666666666673</v>
      </c>
      <c r="I150" s="279">
        <v>53.933333333333344</v>
      </c>
      <c r="J150" s="279">
        <v>54.866666666666674</v>
      </c>
      <c r="K150" s="277">
        <v>53</v>
      </c>
      <c r="L150" s="277">
        <v>50.65</v>
      </c>
      <c r="M150" s="277">
        <v>222.11465999999999</v>
      </c>
    </row>
    <row r="151" spans="1:13">
      <c r="A151" s="268">
        <v>141</v>
      </c>
      <c r="B151" s="277" t="s">
        <v>367</v>
      </c>
      <c r="C151" s="278">
        <v>279.75</v>
      </c>
      <c r="D151" s="279">
        <v>282.08333333333331</v>
      </c>
      <c r="E151" s="279">
        <v>274.91666666666663</v>
      </c>
      <c r="F151" s="279">
        <v>270.08333333333331</v>
      </c>
      <c r="G151" s="279">
        <v>262.91666666666663</v>
      </c>
      <c r="H151" s="279">
        <v>286.91666666666663</v>
      </c>
      <c r="I151" s="279">
        <v>294.08333333333326</v>
      </c>
      <c r="J151" s="279">
        <v>298.91666666666663</v>
      </c>
      <c r="K151" s="277">
        <v>289.25</v>
      </c>
      <c r="L151" s="277">
        <v>277.25</v>
      </c>
      <c r="M151" s="277">
        <v>0.66554999999999997</v>
      </c>
    </row>
    <row r="152" spans="1:13">
      <c r="A152" s="268">
        <v>142</v>
      </c>
      <c r="B152" s="277" t="s">
        <v>366</v>
      </c>
      <c r="C152" s="278">
        <v>2133.9</v>
      </c>
      <c r="D152" s="279">
        <v>2096.6166666666668</v>
      </c>
      <c r="E152" s="279">
        <v>2033.4333333333334</v>
      </c>
      <c r="F152" s="279">
        <v>1932.9666666666667</v>
      </c>
      <c r="G152" s="279">
        <v>1869.7833333333333</v>
      </c>
      <c r="H152" s="279">
        <v>2197.0833333333335</v>
      </c>
      <c r="I152" s="279">
        <v>2260.2666666666669</v>
      </c>
      <c r="J152" s="279">
        <v>2360.7333333333336</v>
      </c>
      <c r="K152" s="277">
        <v>2159.8000000000002</v>
      </c>
      <c r="L152" s="277">
        <v>1996.15</v>
      </c>
      <c r="M152" s="277">
        <v>1.4984299999999999</v>
      </c>
    </row>
    <row r="153" spans="1:13">
      <c r="A153" s="268">
        <v>143</v>
      </c>
      <c r="B153" s="277" t="s">
        <v>368</v>
      </c>
      <c r="C153" s="278">
        <v>469</v>
      </c>
      <c r="D153" s="279">
        <v>469.66666666666669</v>
      </c>
      <c r="E153" s="279">
        <v>465.33333333333337</v>
      </c>
      <c r="F153" s="279">
        <v>461.66666666666669</v>
      </c>
      <c r="G153" s="279">
        <v>457.33333333333337</v>
      </c>
      <c r="H153" s="279">
        <v>473.33333333333337</v>
      </c>
      <c r="I153" s="279">
        <v>477.66666666666674</v>
      </c>
      <c r="J153" s="279">
        <v>481.33333333333337</v>
      </c>
      <c r="K153" s="277">
        <v>474</v>
      </c>
      <c r="L153" s="277">
        <v>466</v>
      </c>
      <c r="M153" s="277">
        <v>0.20416999999999999</v>
      </c>
    </row>
    <row r="154" spans="1:13">
      <c r="A154" s="268">
        <v>144</v>
      </c>
      <c r="B154" s="277" t="s">
        <v>371</v>
      </c>
      <c r="C154" s="278">
        <v>122.95</v>
      </c>
      <c r="D154" s="279">
        <v>124.39999999999999</v>
      </c>
      <c r="E154" s="279">
        <v>120.04999999999998</v>
      </c>
      <c r="F154" s="279">
        <v>117.14999999999999</v>
      </c>
      <c r="G154" s="279">
        <v>112.79999999999998</v>
      </c>
      <c r="H154" s="279">
        <v>127.29999999999998</v>
      </c>
      <c r="I154" s="279">
        <v>131.64999999999998</v>
      </c>
      <c r="J154" s="279">
        <v>134.54999999999998</v>
      </c>
      <c r="K154" s="277">
        <v>128.75</v>
      </c>
      <c r="L154" s="277">
        <v>121.5</v>
      </c>
      <c r="M154" s="277">
        <v>5.6746100000000004</v>
      </c>
    </row>
    <row r="155" spans="1:13">
      <c r="A155" s="268">
        <v>145</v>
      </c>
      <c r="B155" s="277" t="s">
        <v>365</v>
      </c>
      <c r="C155" s="278">
        <v>368.45</v>
      </c>
      <c r="D155" s="279">
        <v>370.15000000000003</v>
      </c>
      <c r="E155" s="279">
        <v>361.30000000000007</v>
      </c>
      <c r="F155" s="279">
        <v>354.15000000000003</v>
      </c>
      <c r="G155" s="279">
        <v>345.30000000000007</v>
      </c>
      <c r="H155" s="279">
        <v>377.30000000000007</v>
      </c>
      <c r="I155" s="279">
        <v>386.15000000000009</v>
      </c>
      <c r="J155" s="279">
        <v>393.30000000000007</v>
      </c>
      <c r="K155" s="277">
        <v>379</v>
      </c>
      <c r="L155" s="277">
        <v>363</v>
      </c>
      <c r="M155" s="277">
        <v>7.2700000000000004E-3</v>
      </c>
    </row>
    <row r="156" spans="1:13">
      <c r="A156" s="268">
        <v>146</v>
      </c>
      <c r="B156" s="277" t="s">
        <v>370</v>
      </c>
      <c r="C156" s="278">
        <v>127.4</v>
      </c>
      <c r="D156" s="279">
        <v>127.28333333333335</v>
      </c>
      <c r="E156" s="279">
        <v>123.66666666666669</v>
      </c>
      <c r="F156" s="279">
        <v>119.93333333333334</v>
      </c>
      <c r="G156" s="279">
        <v>116.31666666666668</v>
      </c>
      <c r="H156" s="279">
        <v>131.01666666666671</v>
      </c>
      <c r="I156" s="279">
        <v>134.63333333333333</v>
      </c>
      <c r="J156" s="279">
        <v>138.3666666666667</v>
      </c>
      <c r="K156" s="277">
        <v>130.9</v>
      </c>
      <c r="L156" s="277">
        <v>123.55</v>
      </c>
      <c r="M156" s="277">
        <v>65.431700000000006</v>
      </c>
    </row>
    <row r="157" spans="1:13">
      <c r="A157" s="268">
        <v>147</v>
      </c>
      <c r="B157" s="277" t="s">
        <v>244</v>
      </c>
      <c r="C157" s="278">
        <v>116.6</v>
      </c>
      <c r="D157" s="279">
        <v>115.5</v>
      </c>
      <c r="E157" s="279">
        <v>114.4</v>
      </c>
      <c r="F157" s="279">
        <v>112.2</v>
      </c>
      <c r="G157" s="279">
        <v>111.10000000000001</v>
      </c>
      <c r="H157" s="279">
        <v>117.7</v>
      </c>
      <c r="I157" s="279">
        <v>118.8</v>
      </c>
      <c r="J157" s="279">
        <v>121</v>
      </c>
      <c r="K157" s="277">
        <v>116.6</v>
      </c>
      <c r="L157" s="277">
        <v>113.3</v>
      </c>
      <c r="M157" s="277">
        <v>55.223739999999999</v>
      </c>
    </row>
    <row r="158" spans="1:13">
      <c r="A158" s="268">
        <v>148</v>
      </c>
      <c r="B158" s="277" t="s">
        <v>369</v>
      </c>
      <c r="C158" s="278">
        <v>40.9</v>
      </c>
      <c r="D158" s="279">
        <v>41.283333333333331</v>
      </c>
      <c r="E158" s="279">
        <v>40.11666666666666</v>
      </c>
      <c r="F158" s="279">
        <v>39.333333333333329</v>
      </c>
      <c r="G158" s="279">
        <v>38.166666666666657</v>
      </c>
      <c r="H158" s="279">
        <v>42.066666666666663</v>
      </c>
      <c r="I158" s="279">
        <v>43.233333333333334</v>
      </c>
      <c r="J158" s="279">
        <v>44.016666666666666</v>
      </c>
      <c r="K158" s="277">
        <v>42.45</v>
      </c>
      <c r="L158" s="277">
        <v>40.5</v>
      </c>
      <c r="M158" s="277">
        <v>35.678910000000002</v>
      </c>
    </row>
    <row r="159" spans="1:13">
      <c r="A159" s="268">
        <v>149</v>
      </c>
      <c r="B159" s="277" t="s">
        <v>100</v>
      </c>
      <c r="C159" s="278">
        <v>99.05</v>
      </c>
      <c r="D159" s="279">
        <v>99.850000000000009</v>
      </c>
      <c r="E159" s="279">
        <v>97.500000000000014</v>
      </c>
      <c r="F159" s="279">
        <v>95.95</v>
      </c>
      <c r="G159" s="279">
        <v>93.600000000000009</v>
      </c>
      <c r="H159" s="279">
        <v>101.40000000000002</v>
      </c>
      <c r="I159" s="279">
        <v>103.75000000000001</v>
      </c>
      <c r="J159" s="279">
        <v>105.30000000000003</v>
      </c>
      <c r="K159" s="277">
        <v>102.2</v>
      </c>
      <c r="L159" s="277">
        <v>98.3</v>
      </c>
      <c r="M159" s="277">
        <v>94.25282</v>
      </c>
    </row>
    <row r="160" spans="1:13">
      <c r="A160" s="268">
        <v>150</v>
      </c>
      <c r="B160" s="277" t="s">
        <v>375</v>
      </c>
      <c r="C160" s="278">
        <v>1578.45</v>
      </c>
      <c r="D160" s="279">
        <v>1587.75</v>
      </c>
      <c r="E160" s="279">
        <v>1550.7</v>
      </c>
      <c r="F160" s="279">
        <v>1522.95</v>
      </c>
      <c r="G160" s="279">
        <v>1485.9</v>
      </c>
      <c r="H160" s="279">
        <v>1615.5</v>
      </c>
      <c r="I160" s="279">
        <v>1652.5500000000002</v>
      </c>
      <c r="J160" s="279">
        <v>1680.3</v>
      </c>
      <c r="K160" s="277">
        <v>1624.8</v>
      </c>
      <c r="L160" s="277">
        <v>1560</v>
      </c>
      <c r="M160" s="277">
        <v>0.33544000000000002</v>
      </c>
    </row>
    <row r="161" spans="1:13">
      <c r="A161" s="268">
        <v>151</v>
      </c>
      <c r="B161" s="277" t="s">
        <v>376</v>
      </c>
      <c r="C161" s="278">
        <v>1516.9</v>
      </c>
      <c r="D161" s="279">
        <v>1513</v>
      </c>
      <c r="E161" s="279">
        <v>1486.1</v>
      </c>
      <c r="F161" s="279">
        <v>1455.3</v>
      </c>
      <c r="G161" s="279">
        <v>1428.3999999999999</v>
      </c>
      <c r="H161" s="279">
        <v>1543.8</v>
      </c>
      <c r="I161" s="279">
        <v>1570.7</v>
      </c>
      <c r="J161" s="279">
        <v>1601.5</v>
      </c>
      <c r="K161" s="277">
        <v>1539.9</v>
      </c>
      <c r="L161" s="277">
        <v>1482.2</v>
      </c>
      <c r="M161" s="277">
        <v>8.7609999999999993E-2</v>
      </c>
    </row>
    <row r="162" spans="1:13">
      <c r="A162" s="268">
        <v>152</v>
      </c>
      <c r="B162" s="277" t="s">
        <v>377</v>
      </c>
      <c r="C162" s="278">
        <v>16.350000000000001</v>
      </c>
      <c r="D162" s="279">
        <v>16.033333333333335</v>
      </c>
      <c r="E162" s="279">
        <v>15.516666666666669</v>
      </c>
      <c r="F162" s="279">
        <v>14.683333333333334</v>
      </c>
      <c r="G162" s="279">
        <v>14.166666666666668</v>
      </c>
      <c r="H162" s="279">
        <v>16.866666666666671</v>
      </c>
      <c r="I162" s="279">
        <v>17.383333333333336</v>
      </c>
      <c r="J162" s="279">
        <v>18.216666666666672</v>
      </c>
      <c r="K162" s="277">
        <v>16.55</v>
      </c>
      <c r="L162" s="277">
        <v>15.2</v>
      </c>
      <c r="M162" s="277">
        <v>3.97098</v>
      </c>
    </row>
    <row r="163" spans="1:13">
      <c r="A163" s="268">
        <v>153</v>
      </c>
      <c r="B163" s="277" t="s">
        <v>372</v>
      </c>
      <c r="C163" s="278">
        <v>497</v>
      </c>
      <c r="D163" s="279">
        <v>502.05</v>
      </c>
      <c r="E163" s="279">
        <v>489.4</v>
      </c>
      <c r="F163" s="279">
        <v>481.79999999999995</v>
      </c>
      <c r="G163" s="279">
        <v>469.14999999999992</v>
      </c>
      <c r="H163" s="279">
        <v>509.65000000000003</v>
      </c>
      <c r="I163" s="279">
        <v>522.29999999999995</v>
      </c>
      <c r="J163" s="279">
        <v>529.90000000000009</v>
      </c>
      <c r="K163" s="277">
        <v>514.70000000000005</v>
      </c>
      <c r="L163" s="277">
        <v>494.45</v>
      </c>
      <c r="M163" s="277">
        <v>0.39953</v>
      </c>
    </row>
    <row r="164" spans="1:13">
      <c r="A164" s="268">
        <v>154</v>
      </c>
      <c r="B164" s="277" t="s">
        <v>382</v>
      </c>
      <c r="C164" s="278">
        <v>218</v>
      </c>
      <c r="D164" s="279">
        <v>217.68333333333331</v>
      </c>
      <c r="E164" s="279">
        <v>213.46666666666661</v>
      </c>
      <c r="F164" s="279">
        <v>208.93333333333331</v>
      </c>
      <c r="G164" s="279">
        <v>204.71666666666661</v>
      </c>
      <c r="H164" s="279">
        <v>222.21666666666661</v>
      </c>
      <c r="I164" s="279">
        <v>226.43333333333331</v>
      </c>
      <c r="J164" s="279">
        <v>230.96666666666661</v>
      </c>
      <c r="K164" s="277">
        <v>221.9</v>
      </c>
      <c r="L164" s="277">
        <v>213.15</v>
      </c>
      <c r="M164" s="277">
        <v>2.4550800000000002</v>
      </c>
    </row>
    <row r="165" spans="1:13">
      <c r="A165" s="268">
        <v>155</v>
      </c>
      <c r="B165" s="277" t="s">
        <v>373</v>
      </c>
      <c r="C165" s="278">
        <v>79.05</v>
      </c>
      <c r="D165" s="279">
        <v>79.350000000000009</v>
      </c>
      <c r="E165" s="279">
        <v>77.700000000000017</v>
      </c>
      <c r="F165" s="279">
        <v>76.350000000000009</v>
      </c>
      <c r="G165" s="279">
        <v>74.700000000000017</v>
      </c>
      <c r="H165" s="279">
        <v>80.700000000000017</v>
      </c>
      <c r="I165" s="279">
        <v>82.350000000000023</v>
      </c>
      <c r="J165" s="279">
        <v>83.700000000000017</v>
      </c>
      <c r="K165" s="277">
        <v>81</v>
      </c>
      <c r="L165" s="277">
        <v>78</v>
      </c>
      <c r="M165" s="277">
        <v>31.822130000000001</v>
      </c>
    </row>
    <row r="166" spans="1:13">
      <c r="A166" s="268">
        <v>156</v>
      </c>
      <c r="B166" s="277" t="s">
        <v>374</v>
      </c>
      <c r="C166" s="278">
        <v>151.80000000000001</v>
      </c>
      <c r="D166" s="279">
        <v>151.95000000000002</v>
      </c>
      <c r="E166" s="279">
        <v>148.95000000000005</v>
      </c>
      <c r="F166" s="279">
        <v>146.10000000000002</v>
      </c>
      <c r="G166" s="279">
        <v>143.10000000000005</v>
      </c>
      <c r="H166" s="279">
        <v>154.80000000000004</v>
      </c>
      <c r="I166" s="279">
        <v>157.79999999999998</v>
      </c>
      <c r="J166" s="279">
        <v>160.65000000000003</v>
      </c>
      <c r="K166" s="277">
        <v>154.94999999999999</v>
      </c>
      <c r="L166" s="277">
        <v>149.1</v>
      </c>
      <c r="M166" s="277">
        <v>2.4612099999999999</v>
      </c>
    </row>
    <row r="167" spans="1:13">
      <c r="A167" s="268">
        <v>157</v>
      </c>
      <c r="B167" s="277" t="s">
        <v>245</v>
      </c>
      <c r="C167" s="278">
        <v>152.5</v>
      </c>
      <c r="D167" s="279">
        <v>153.29999999999998</v>
      </c>
      <c r="E167" s="279">
        <v>150.79999999999995</v>
      </c>
      <c r="F167" s="279">
        <v>149.09999999999997</v>
      </c>
      <c r="G167" s="279">
        <v>146.59999999999994</v>
      </c>
      <c r="H167" s="279">
        <v>154.99999999999997</v>
      </c>
      <c r="I167" s="279">
        <v>157.50000000000003</v>
      </c>
      <c r="J167" s="279">
        <v>159.19999999999999</v>
      </c>
      <c r="K167" s="277">
        <v>155.80000000000001</v>
      </c>
      <c r="L167" s="277">
        <v>151.6</v>
      </c>
      <c r="M167" s="277">
        <v>2.5023200000000001</v>
      </c>
    </row>
    <row r="168" spans="1:13">
      <c r="A168" s="268">
        <v>158</v>
      </c>
      <c r="B168" s="277" t="s">
        <v>378</v>
      </c>
      <c r="C168" s="278">
        <v>5000.95</v>
      </c>
      <c r="D168" s="279">
        <v>5000.3166666666666</v>
      </c>
      <c r="E168" s="279">
        <v>4940.6333333333332</v>
      </c>
      <c r="F168" s="279">
        <v>4880.3166666666666</v>
      </c>
      <c r="G168" s="279">
        <v>4820.6333333333332</v>
      </c>
      <c r="H168" s="279">
        <v>5060.6333333333332</v>
      </c>
      <c r="I168" s="279">
        <v>5120.3166666666657</v>
      </c>
      <c r="J168" s="279">
        <v>5180.6333333333332</v>
      </c>
      <c r="K168" s="277">
        <v>5060</v>
      </c>
      <c r="L168" s="277">
        <v>4940</v>
      </c>
      <c r="M168" s="277">
        <v>0.22270999999999999</v>
      </c>
    </row>
    <row r="169" spans="1:13">
      <c r="A169" s="268">
        <v>159</v>
      </c>
      <c r="B169" s="277" t="s">
        <v>379</v>
      </c>
      <c r="C169" s="278">
        <v>1502.75</v>
      </c>
      <c r="D169" s="279">
        <v>1502.1333333333332</v>
      </c>
      <c r="E169" s="279">
        <v>1490.8666666666663</v>
      </c>
      <c r="F169" s="279">
        <v>1478.9833333333331</v>
      </c>
      <c r="G169" s="279">
        <v>1467.7166666666662</v>
      </c>
      <c r="H169" s="279">
        <v>1514.0166666666664</v>
      </c>
      <c r="I169" s="279">
        <v>1525.2833333333333</v>
      </c>
      <c r="J169" s="279">
        <v>1537.1666666666665</v>
      </c>
      <c r="K169" s="277">
        <v>1513.4</v>
      </c>
      <c r="L169" s="277">
        <v>1490.25</v>
      </c>
      <c r="M169" s="277">
        <v>0.22675999999999999</v>
      </c>
    </row>
    <row r="170" spans="1:13">
      <c r="A170" s="268">
        <v>160</v>
      </c>
      <c r="B170" s="277" t="s">
        <v>101</v>
      </c>
      <c r="C170" s="278">
        <v>407.1</v>
      </c>
      <c r="D170" s="279">
        <v>410.7833333333333</v>
      </c>
      <c r="E170" s="279">
        <v>401.31666666666661</v>
      </c>
      <c r="F170" s="279">
        <v>395.5333333333333</v>
      </c>
      <c r="G170" s="279">
        <v>386.06666666666661</v>
      </c>
      <c r="H170" s="279">
        <v>416.56666666666661</v>
      </c>
      <c r="I170" s="279">
        <v>426.0333333333333</v>
      </c>
      <c r="J170" s="279">
        <v>431.81666666666661</v>
      </c>
      <c r="K170" s="277">
        <v>420.25</v>
      </c>
      <c r="L170" s="277">
        <v>405</v>
      </c>
      <c r="M170" s="277">
        <v>44.633360000000003</v>
      </c>
    </row>
    <row r="171" spans="1:13">
      <c r="A171" s="268">
        <v>161</v>
      </c>
      <c r="B171" s="277" t="s">
        <v>387</v>
      </c>
      <c r="C171" s="278">
        <v>41.45</v>
      </c>
      <c r="D171" s="279">
        <v>41.833333333333336</v>
      </c>
      <c r="E171" s="279">
        <v>40.766666666666673</v>
      </c>
      <c r="F171" s="279">
        <v>40.083333333333336</v>
      </c>
      <c r="G171" s="279">
        <v>39.016666666666673</v>
      </c>
      <c r="H171" s="279">
        <v>42.516666666666673</v>
      </c>
      <c r="I171" s="279">
        <v>43.583333333333336</v>
      </c>
      <c r="J171" s="279">
        <v>44.266666666666673</v>
      </c>
      <c r="K171" s="277">
        <v>42.9</v>
      </c>
      <c r="L171" s="277">
        <v>41.15</v>
      </c>
      <c r="M171" s="277">
        <v>10.796889999999999</v>
      </c>
    </row>
    <row r="172" spans="1:13">
      <c r="A172" s="268">
        <v>162</v>
      </c>
      <c r="B172" s="277" t="s">
        <v>103</v>
      </c>
      <c r="C172" s="278">
        <v>19.899999999999999</v>
      </c>
      <c r="D172" s="279">
        <v>19.8</v>
      </c>
      <c r="E172" s="279">
        <v>19.350000000000001</v>
      </c>
      <c r="F172" s="279">
        <v>18.8</v>
      </c>
      <c r="G172" s="279">
        <v>18.350000000000001</v>
      </c>
      <c r="H172" s="279">
        <v>20.350000000000001</v>
      </c>
      <c r="I172" s="279">
        <v>20.799999999999997</v>
      </c>
      <c r="J172" s="279">
        <v>21.35</v>
      </c>
      <c r="K172" s="277">
        <v>20.25</v>
      </c>
      <c r="L172" s="277">
        <v>19.25</v>
      </c>
      <c r="M172" s="277">
        <v>186.88371000000001</v>
      </c>
    </row>
    <row r="173" spans="1:13">
      <c r="A173" s="268">
        <v>163</v>
      </c>
      <c r="B173" s="277" t="s">
        <v>388</v>
      </c>
      <c r="C173" s="278">
        <v>164.1</v>
      </c>
      <c r="D173" s="279">
        <v>165.78333333333333</v>
      </c>
      <c r="E173" s="279">
        <v>160.81666666666666</v>
      </c>
      <c r="F173" s="279">
        <v>157.53333333333333</v>
      </c>
      <c r="G173" s="279">
        <v>152.56666666666666</v>
      </c>
      <c r="H173" s="279">
        <v>169.06666666666666</v>
      </c>
      <c r="I173" s="279">
        <v>174.0333333333333</v>
      </c>
      <c r="J173" s="279">
        <v>177.31666666666666</v>
      </c>
      <c r="K173" s="277">
        <v>170.75</v>
      </c>
      <c r="L173" s="277">
        <v>162.5</v>
      </c>
      <c r="M173" s="277">
        <v>7.99071</v>
      </c>
    </row>
    <row r="174" spans="1:13">
      <c r="A174" s="268">
        <v>164</v>
      </c>
      <c r="B174" s="277" t="s">
        <v>380</v>
      </c>
      <c r="C174" s="278">
        <v>950.1</v>
      </c>
      <c r="D174" s="279">
        <v>955.93333333333339</v>
      </c>
      <c r="E174" s="279">
        <v>940.16666666666674</v>
      </c>
      <c r="F174" s="279">
        <v>930.23333333333335</v>
      </c>
      <c r="G174" s="279">
        <v>914.4666666666667</v>
      </c>
      <c r="H174" s="279">
        <v>965.86666666666679</v>
      </c>
      <c r="I174" s="279">
        <v>981.63333333333344</v>
      </c>
      <c r="J174" s="279">
        <v>991.56666666666683</v>
      </c>
      <c r="K174" s="277">
        <v>971.7</v>
      </c>
      <c r="L174" s="277">
        <v>946</v>
      </c>
      <c r="M174" s="277">
        <v>0.37919000000000003</v>
      </c>
    </row>
    <row r="175" spans="1:13">
      <c r="A175" s="268">
        <v>165</v>
      </c>
      <c r="B175" s="277" t="s">
        <v>246</v>
      </c>
      <c r="C175" s="278">
        <v>441.05</v>
      </c>
      <c r="D175" s="279">
        <v>442.84999999999997</v>
      </c>
      <c r="E175" s="279">
        <v>433.24999999999994</v>
      </c>
      <c r="F175" s="279">
        <v>425.45</v>
      </c>
      <c r="G175" s="279">
        <v>415.84999999999997</v>
      </c>
      <c r="H175" s="279">
        <v>450.64999999999992</v>
      </c>
      <c r="I175" s="279">
        <v>460.24999999999994</v>
      </c>
      <c r="J175" s="279">
        <v>468.0499999999999</v>
      </c>
      <c r="K175" s="277">
        <v>452.45</v>
      </c>
      <c r="L175" s="277">
        <v>435.05</v>
      </c>
      <c r="M175" s="277">
        <v>1.25221</v>
      </c>
    </row>
    <row r="176" spans="1:13">
      <c r="A176" s="268">
        <v>166</v>
      </c>
      <c r="B176" s="277" t="s">
        <v>104</v>
      </c>
      <c r="C176" s="278">
        <v>694.6</v>
      </c>
      <c r="D176" s="279">
        <v>696.23333333333323</v>
      </c>
      <c r="E176" s="279">
        <v>688.96666666666647</v>
      </c>
      <c r="F176" s="279">
        <v>683.33333333333326</v>
      </c>
      <c r="G176" s="279">
        <v>676.06666666666649</v>
      </c>
      <c r="H176" s="279">
        <v>701.86666666666645</v>
      </c>
      <c r="I176" s="279">
        <v>709.1333333333331</v>
      </c>
      <c r="J176" s="279">
        <v>714.76666666666642</v>
      </c>
      <c r="K176" s="277">
        <v>703.5</v>
      </c>
      <c r="L176" s="277">
        <v>690.6</v>
      </c>
      <c r="M176" s="277">
        <v>6.6340000000000003</v>
      </c>
    </row>
    <row r="177" spans="1:13">
      <c r="A177" s="268">
        <v>167</v>
      </c>
      <c r="B177" s="277" t="s">
        <v>247</v>
      </c>
      <c r="C177" s="278">
        <v>360.1</v>
      </c>
      <c r="D177" s="279">
        <v>362.73333333333335</v>
      </c>
      <c r="E177" s="279">
        <v>352.56666666666672</v>
      </c>
      <c r="F177" s="279">
        <v>345.03333333333336</v>
      </c>
      <c r="G177" s="279">
        <v>334.86666666666673</v>
      </c>
      <c r="H177" s="279">
        <v>370.26666666666671</v>
      </c>
      <c r="I177" s="279">
        <v>380.43333333333334</v>
      </c>
      <c r="J177" s="279">
        <v>387.9666666666667</v>
      </c>
      <c r="K177" s="277">
        <v>372.9</v>
      </c>
      <c r="L177" s="277">
        <v>355.2</v>
      </c>
      <c r="M177" s="277">
        <v>1.2956099999999999</v>
      </c>
    </row>
    <row r="178" spans="1:13">
      <c r="A178" s="268">
        <v>168</v>
      </c>
      <c r="B178" s="277" t="s">
        <v>248</v>
      </c>
      <c r="C178" s="278">
        <v>894.8</v>
      </c>
      <c r="D178" s="279">
        <v>893.56666666666661</v>
      </c>
      <c r="E178" s="279">
        <v>883.48333333333323</v>
      </c>
      <c r="F178" s="279">
        <v>872.16666666666663</v>
      </c>
      <c r="G178" s="279">
        <v>862.08333333333326</v>
      </c>
      <c r="H178" s="279">
        <v>904.88333333333321</v>
      </c>
      <c r="I178" s="279">
        <v>914.9666666666667</v>
      </c>
      <c r="J178" s="279">
        <v>926.28333333333319</v>
      </c>
      <c r="K178" s="277">
        <v>903.65</v>
      </c>
      <c r="L178" s="277">
        <v>882.25</v>
      </c>
      <c r="M178" s="277">
        <v>4.2418199999999997</v>
      </c>
    </row>
    <row r="179" spans="1:13">
      <c r="A179" s="268">
        <v>169</v>
      </c>
      <c r="B179" s="277" t="s">
        <v>389</v>
      </c>
      <c r="C179" s="278">
        <v>81.349999999999994</v>
      </c>
      <c r="D179" s="279">
        <v>81.683333333333323</v>
      </c>
      <c r="E179" s="279">
        <v>80.566666666666649</v>
      </c>
      <c r="F179" s="279">
        <v>79.783333333333331</v>
      </c>
      <c r="G179" s="279">
        <v>78.666666666666657</v>
      </c>
      <c r="H179" s="279">
        <v>82.46666666666664</v>
      </c>
      <c r="I179" s="279">
        <v>83.583333333333314</v>
      </c>
      <c r="J179" s="279">
        <v>84.366666666666632</v>
      </c>
      <c r="K179" s="277">
        <v>82.8</v>
      </c>
      <c r="L179" s="277">
        <v>80.900000000000006</v>
      </c>
      <c r="M179" s="277">
        <v>3.6213199999999999</v>
      </c>
    </row>
    <row r="180" spans="1:13">
      <c r="A180" s="268">
        <v>170</v>
      </c>
      <c r="B180" s="277" t="s">
        <v>381</v>
      </c>
      <c r="C180" s="278">
        <v>235.2</v>
      </c>
      <c r="D180" s="279">
        <v>237.11666666666665</v>
      </c>
      <c r="E180" s="279">
        <v>229.7833333333333</v>
      </c>
      <c r="F180" s="279">
        <v>224.36666666666665</v>
      </c>
      <c r="G180" s="279">
        <v>217.0333333333333</v>
      </c>
      <c r="H180" s="279">
        <v>242.5333333333333</v>
      </c>
      <c r="I180" s="279">
        <v>249.86666666666662</v>
      </c>
      <c r="J180" s="279">
        <v>255.2833333333333</v>
      </c>
      <c r="K180" s="277">
        <v>244.45</v>
      </c>
      <c r="L180" s="277">
        <v>231.7</v>
      </c>
      <c r="M180" s="277">
        <v>26.744610000000002</v>
      </c>
    </row>
    <row r="181" spans="1:13">
      <c r="A181" s="268">
        <v>171</v>
      </c>
      <c r="B181" s="277" t="s">
        <v>249</v>
      </c>
      <c r="C181" s="278">
        <v>171.35</v>
      </c>
      <c r="D181" s="279">
        <v>172.81666666666669</v>
      </c>
      <c r="E181" s="279">
        <v>168.63333333333338</v>
      </c>
      <c r="F181" s="279">
        <v>165.91666666666669</v>
      </c>
      <c r="G181" s="279">
        <v>161.73333333333338</v>
      </c>
      <c r="H181" s="279">
        <v>175.53333333333339</v>
      </c>
      <c r="I181" s="279">
        <v>179.71666666666673</v>
      </c>
      <c r="J181" s="279">
        <v>182.43333333333339</v>
      </c>
      <c r="K181" s="277">
        <v>177</v>
      </c>
      <c r="L181" s="277">
        <v>170.1</v>
      </c>
      <c r="M181" s="277">
        <v>4.4436900000000001</v>
      </c>
    </row>
    <row r="182" spans="1:13">
      <c r="A182" s="268">
        <v>172</v>
      </c>
      <c r="B182" s="277" t="s">
        <v>105</v>
      </c>
      <c r="C182" s="278">
        <v>596.70000000000005</v>
      </c>
      <c r="D182" s="279">
        <v>601.4666666666667</v>
      </c>
      <c r="E182" s="279">
        <v>589.08333333333337</v>
      </c>
      <c r="F182" s="279">
        <v>581.4666666666667</v>
      </c>
      <c r="G182" s="279">
        <v>569.08333333333337</v>
      </c>
      <c r="H182" s="279">
        <v>609.08333333333337</v>
      </c>
      <c r="I182" s="279">
        <v>621.46666666666658</v>
      </c>
      <c r="J182" s="279">
        <v>629.08333333333337</v>
      </c>
      <c r="K182" s="277">
        <v>613.85</v>
      </c>
      <c r="L182" s="277">
        <v>593.85</v>
      </c>
      <c r="M182" s="277">
        <v>17.51163</v>
      </c>
    </row>
    <row r="183" spans="1:13">
      <c r="A183" s="268">
        <v>173</v>
      </c>
      <c r="B183" s="277" t="s">
        <v>383</v>
      </c>
      <c r="C183" s="278">
        <v>83.85</v>
      </c>
      <c r="D183" s="279">
        <v>84.399999999999991</v>
      </c>
      <c r="E183" s="279">
        <v>82.949999999999989</v>
      </c>
      <c r="F183" s="279">
        <v>82.05</v>
      </c>
      <c r="G183" s="279">
        <v>80.599999999999994</v>
      </c>
      <c r="H183" s="279">
        <v>85.299999999999983</v>
      </c>
      <c r="I183" s="279">
        <v>86.75</v>
      </c>
      <c r="J183" s="279">
        <v>87.649999999999977</v>
      </c>
      <c r="K183" s="277">
        <v>85.85</v>
      </c>
      <c r="L183" s="277">
        <v>83.5</v>
      </c>
      <c r="M183" s="277">
        <v>2.5040399999999998</v>
      </c>
    </row>
    <row r="184" spans="1:13">
      <c r="A184" s="268">
        <v>174</v>
      </c>
      <c r="B184" s="277" t="s">
        <v>384</v>
      </c>
      <c r="C184" s="278">
        <v>514.79999999999995</v>
      </c>
      <c r="D184" s="279">
        <v>517.2833333333333</v>
      </c>
      <c r="E184" s="279">
        <v>509.56666666666661</v>
      </c>
      <c r="F184" s="279">
        <v>504.33333333333326</v>
      </c>
      <c r="G184" s="279">
        <v>496.61666666666656</v>
      </c>
      <c r="H184" s="279">
        <v>522.51666666666665</v>
      </c>
      <c r="I184" s="279">
        <v>530.23333333333335</v>
      </c>
      <c r="J184" s="279">
        <v>535.4666666666667</v>
      </c>
      <c r="K184" s="277">
        <v>525</v>
      </c>
      <c r="L184" s="277">
        <v>512.04999999999995</v>
      </c>
      <c r="M184" s="277">
        <v>0.28354000000000001</v>
      </c>
    </row>
    <row r="185" spans="1:13">
      <c r="A185" s="268">
        <v>175</v>
      </c>
      <c r="B185" s="277" t="s">
        <v>390</v>
      </c>
      <c r="C185" s="278">
        <v>58.55</v>
      </c>
      <c r="D185" s="279">
        <v>59.283333333333331</v>
      </c>
      <c r="E185" s="279">
        <v>57.266666666666666</v>
      </c>
      <c r="F185" s="279">
        <v>55.983333333333334</v>
      </c>
      <c r="G185" s="279">
        <v>53.966666666666669</v>
      </c>
      <c r="H185" s="279">
        <v>60.566666666666663</v>
      </c>
      <c r="I185" s="279">
        <v>62.583333333333329</v>
      </c>
      <c r="J185" s="279">
        <v>63.86666666666666</v>
      </c>
      <c r="K185" s="277">
        <v>61.3</v>
      </c>
      <c r="L185" s="277">
        <v>58</v>
      </c>
      <c r="M185" s="277">
        <v>13.38166</v>
      </c>
    </row>
    <row r="186" spans="1:13">
      <c r="A186" s="268">
        <v>176</v>
      </c>
      <c r="B186" s="277" t="s">
        <v>250</v>
      </c>
      <c r="C186" s="278">
        <v>209.1</v>
      </c>
      <c r="D186" s="279">
        <v>210.35</v>
      </c>
      <c r="E186" s="279">
        <v>205.79999999999998</v>
      </c>
      <c r="F186" s="279">
        <v>202.5</v>
      </c>
      <c r="G186" s="279">
        <v>197.95</v>
      </c>
      <c r="H186" s="279">
        <v>213.64999999999998</v>
      </c>
      <c r="I186" s="279">
        <v>218.2</v>
      </c>
      <c r="J186" s="279">
        <v>221.49999999999997</v>
      </c>
      <c r="K186" s="277">
        <v>214.9</v>
      </c>
      <c r="L186" s="277">
        <v>207.05</v>
      </c>
      <c r="M186" s="277">
        <v>7.4567300000000003</v>
      </c>
    </row>
    <row r="187" spans="1:13">
      <c r="A187" s="268">
        <v>177</v>
      </c>
      <c r="B187" s="277" t="s">
        <v>385</v>
      </c>
      <c r="C187" s="278">
        <v>333.55</v>
      </c>
      <c r="D187" s="279">
        <v>335.09999999999997</v>
      </c>
      <c r="E187" s="279">
        <v>330.44999999999993</v>
      </c>
      <c r="F187" s="279">
        <v>327.34999999999997</v>
      </c>
      <c r="G187" s="279">
        <v>322.69999999999993</v>
      </c>
      <c r="H187" s="279">
        <v>338.19999999999993</v>
      </c>
      <c r="I187" s="279">
        <v>342.84999999999991</v>
      </c>
      <c r="J187" s="279">
        <v>345.94999999999993</v>
      </c>
      <c r="K187" s="277">
        <v>339.75</v>
      </c>
      <c r="L187" s="277">
        <v>332</v>
      </c>
      <c r="M187" s="277">
        <v>0.377</v>
      </c>
    </row>
    <row r="188" spans="1:13">
      <c r="A188" s="268">
        <v>178</v>
      </c>
      <c r="B188" s="277" t="s">
        <v>386</v>
      </c>
      <c r="C188" s="278">
        <v>299.39999999999998</v>
      </c>
      <c r="D188" s="279">
        <v>302.8</v>
      </c>
      <c r="E188" s="279">
        <v>293.85000000000002</v>
      </c>
      <c r="F188" s="279">
        <v>288.3</v>
      </c>
      <c r="G188" s="279">
        <v>279.35000000000002</v>
      </c>
      <c r="H188" s="279">
        <v>308.35000000000002</v>
      </c>
      <c r="I188" s="279">
        <v>317.29999999999995</v>
      </c>
      <c r="J188" s="279">
        <v>322.85000000000002</v>
      </c>
      <c r="K188" s="277">
        <v>311.75</v>
      </c>
      <c r="L188" s="277">
        <v>297.25</v>
      </c>
      <c r="M188" s="277">
        <v>6.3597900000000003</v>
      </c>
    </row>
    <row r="189" spans="1:13">
      <c r="A189" s="268">
        <v>179</v>
      </c>
      <c r="B189" s="277" t="s">
        <v>391</v>
      </c>
      <c r="C189" s="278">
        <v>592.70000000000005</v>
      </c>
      <c r="D189" s="279">
        <v>592.86666666666667</v>
      </c>
      <c r="E189" s="279">
        <v>589.83333333333337</v>
      </c>
      <c r="F189" s="279">
        <v>586.9666666666667</v>
      </c>
      <c r="G189" s="279">
        <v>583.93333333333339</v>
      </c>
      <c r="H189" s="279">
        <v>595.73333333333335</v>
      </c>
      <c r="I189" s="279">
        <v>598.76666666666665</v>
      </c>
      <c r="J189" s="279">
        <v>601.63333333333333</v>
      </c>
      <c r="K189" s="277">
        <v>595.9</v>
      </c>
      <c r="L189" s="277">
        <v>590</v>
      </c>
      <c r="M189" s="277">
        <v>7.3779999999999998E-2</v>
      </c>
    </row>
    <row r="190" spans="1:13">
      <c r="A190" s="268">
        <v>180</v>
      </c>
      <c r="B190" s="277" t="s">
        <v>399</v>
      </c>
      <c r="C190" s="278">
        <v>904.85</v>
      </c>
      <c r="D190" s="279">
        <v>917.93333333333339</v>
      </c>
      <c r="E190" s="279">
        <v>886.91666666666674</v>
      </c>
      <c r="F190" s="279">
        <v>868.98333333333335</v>
      </c>
      <c r="G190" s="279">
        <v>837.9666666666667</v>
      </c>
      <c r="H190" s="279">
        <v>935.86666666666679</v>
      </c>
      <c r="I190" s="279">
        <v>966.88333333333344</v>
      </c>
      <c r="J190" s="279">
        <v>984.81666666666683</v>
      </c>
      <c r="K190" s="277">
        <v>948.95</v>
      </c>
      <c r="L190" s="277">
        <v>900</v>
      </c>
      <c r="M190" s="277">
        <v>3.98611</v>
      </c>
    </row>
    <row r="191" spans="1:13">
      <c r="A191" s="268">
        <v>181</v>
      </c>
      <c r="B191" s="277" t="s">
        <v>393</v>
      </c>
      <c r="C191" s="278">
        <v>652.95000000000005</v>
      </c>
      <c r="D191" s="279">
        <v>662.2166666666667</v>
      </c>
      <c r="E191" s="279">
        <v>640.73333333333335</v>
      </c>
      <c r="F191" s="279">
        <v>628.51666666666665</v>
      </c>
      <c r="G191" s="279">
        <v>607.0333333333333</v>
      </c>
      <c r="H191" s="279">
        <v>674.43333333333339</v>
      </c>
      <c r="I191" s="279">
        <v>695.91666666666674</v>
      </c>
      <c r="J191" s="279">
        <v>708.13333333333344</v>
      </c>
      <c r="K191" s="277">
        <v>683.7</v>
      </c>
      <c r="L191" s="277">
        <v>650</v>
      </c>
      <c r="M191" s="277">
        <v>0.10865</v>
      </c>
    </row>
    <row r="192" spans="1:13">
      <c r="A192" s="268">
        <v>182</v>
      </c>
      <c r="B192" s="277" t="s">
        <v>106</v>
      </c>
      <c r="C192" s="278">
        <v>580.25</v>
      </c>
      <c r="D192" s="279">
        <v>578.33333333333337</v>
      </c>
      <c r="E192" s="279">
        <v>571.16666666666674</v>
      </c>
      <c r="F192" s="279">
        <v>562.08333333333337</v>
      </c>
      <c r="G192" s="279">
        <v>554.91666666666674</v>
      </c>
      <c r="H192" s="279">
        <v>587.41666666666674</v>
      </c>
      <c r="I192" s="279">
        <v>594.58333333333348</v>
      </c>
      <c r="J192" s="279">
        <v>603.66666666666674</v>
      </c>
      <c r="K192" s="277">
        <v>585.5</v>
      </c>
      <c r="L192" s="277">
        <v>569.25</v>
      </c>
      <c r="M192" s="277">
        <v>21.034579999999998</v>
      </c>
    </row>
    <row r="193" spans="1:13">
      <c r="A193" s="268">
        <v>183</v>
      </c>
      <c r="B193" s="277" t="s">
        <v>108</v>
      </c>
      <c r="C193" s="278">
        <v>591.35</v>
      </c>
      <c r="D193" s="279">
        <v>597.73333333333323</v>
      </c>
      <c r="E193" s="279">
        <v>581.71666666666647</v>
      </c>
      <c r="F193" s="279">
        <v>572.08333333333326</v>
      </c>
      <c r="G193" s="279">
        <v>556.06666666666649</v>
      </c>
      <c r="H193" s="279">
        <v>607.36666666666645</v>
      </c>
      <c r="I193" s="279">
        <v>623.3833333333331</v>
      </c>
      <c r="J193" s="279">
        <v>633.01666666666642</v>
      </c>
      <c r="K193" s="277">
        <v>613.75</v>
      </c>
      <c r="L193" s="277">
        <v>588.1</v>
      </c>
      <c r="M193" s="277">
        <v>62.127180000000003</v>
      </c>
    </row>
    <row r="194" spans="1:13">
      <c r="A194" s="268">
        <v>184</v>
      </c>
      <c r="B194" s="277" t="s">
        <v>109</v>
      </c>
      <c r="C194" s="278">
        <v>1791.6</v>
      </c>
      <c r="D194" s="279">
        <v>1795.8</v>
      </c>
      <c r="E194" s="279">
        <v>1766.3</v>
      </c>
      <c r="F194" s="279">
        <v>1741</v>
      </c>
      <c r="G194" s="279">
        <v>1711.5</v>
      </c>
      <c r="H194" s="279">
        <v>1821.1</v>
      </c>
      <c r="I194" s="279">
        <v>1850.6</v>
      </c>
      <c r="J194" s="279">
        <v>1875.8999999999999</v>
      </c>
      <c r="K194" s="277">
        <v>1825.3</v>
      </c>
      <c r="L194" s="277">
        <v>1770.5</v>
      </c>
      <c r="M194" s="277">
        <v>55.297930000000001</v>
      </c>
    </row>
    <row r="195" spans="1:13">
      <c r="A195" s="268">
        <v>185</v>
      </c>
      <c r="B195" s="277" t="s">
        <v>252</v>
      </c>
      <c r="C195" s="278">
        <v>2441.3000000000002</v>
      </c>
      <c r="D195" s="279">
        <v>2441.2666666666669</v>
      </c>
      <c r="E195" s="279">
        <v>2420.5333333333338</v>
      </c>
      <c r="F195" s="279">
        <v>2399.7666666666669</v>
      </c>
      <c r="G195" s="279">
        <v>2379.0333333333338</v>
      </c>
      <c r="H195" s="279">
        <v>2462.0333333333338</v>
      </c>
      <c r="I195" s="279">
        <v>2482.7666666666664</v>
      </c>
      <c r="J195" s="279">
        <v>2503.5333333333338</v>
      </c>
      <c r="K195" s="277">
        <v>2462</v>
      </c>
      <c r="L195" s="277">
        <v>2420.5</v>
      </c>
      <c r="M195" s="277">
        <v>3.8023699999999998</v>
      </c>
    </row>
    <row r="196" spans="1:13">
      <c r="A196" s="268">
        <v>186</v>
      </c>
      <c r="B196" s="277" t="s">
        <v>110</v>
      </c>
      <c r="C196" s="278">
        <v>1058.8499999999999</v>
      </c>
      <c r="D196" s="279">
        <v>1059.25</v>
      </c>
      <c r="E196" s="279">
        <v>1049.5999999999999</v>
      </c>
      <c r="F196" s="279">
        <v>1040.3499999999999</v>
      </c>
      <c r="G196" s="279">
        <v>1030.6999999999998</v>
      </c>
      <c r="H196" s="279">
        <v>1068.5</v>
      </c>
      <c r="I196" s="279">
        <v>1078.1500000000001</v>
      </c>
      <c r="J196" s="279">
        <v>1087.4000000000001</v>
      </c>
      <c r="K196" s="277">
        <v>1068.9000000000001</v>
      </c>
      <c r="L196" s="277">
        <v>1050</v>
      </c>
      <c r="M196" s="277">
        <v>133.06511</v>
      </c>
    </row>
    <row r="197" spans="1:13">
      <c r="A197" s="268">
        <v>187</v>
      </c>
      <c r="B197" s="277" t="s">
        <v>253</v>
      </c>
      <c r="C197" s="278">
        <v>598.45000000000005</v>
      </c>
      <c r="D197" s="279">
        <v>599.98333333333335</v>
      </c>
      <c r="E197" s="279">
        <v>590.9666666666667</v>
      </c>
      <c r="F197" s="279">
        <v>583.48333333333335</v>
      </c>
      <c r="G197" s="279">
        <v>574.4666666666667</v>
      </c>
      <c r="H197" s="279">
        <v>607.4666666666667</v>
      </c>
      <c r="I197" s="279">
        <v>616.48333333333335</v>
      </c>
      <c r="J197" s="279">
        <v>623.9666666666667</v>
      </c>
      <c r="K197" s="277">
        <v>609</v>
      </c>
      <c r="L197" s="277">
        <v>592.5</v>
      </c>
      <c r="M197" s="277">
        <v>36.458840000000002</v>
      </c>
    </row>
    <row r="198" spans="1:13">
      <c r="A198" s="268">
        <v>188</v>
      </c>
      <c r="B198" s="277" t="s">
        <v>251</v>
      </c>
      <c r="C198" s="278">
        <v>746.1</v>
      </c>
      <c r="D198" s="279">
        <v>754.68333333333339</v>
      </c>
      <c r="E198" s="279">
        <v>734.41666666666674</v>
      </c>
      <c r="F198" s="279">
        <v>722.73333333333335</v>
      </c>
      <c r="G198" s="279">
        <v>702.4666666666667</v>
      </c>
      <c r="H198" s="279">
        <v>766.36666666666679</v>
      </c>
      <c r="I198" s="279">
        <v>786.63333333333344</v>
      </c>
      <c r="J198" s="279">
        <v>798.31666666666683</v>
      </c>
      <c r="K198" s="277">
        <v>774.95</v>
      </c>
      <c r="L198" s="277">
        <v>743</v>
      </c>
      <c r="M198" s="277">
        <v>1.8988</v>
      </c>
    </row>
    <row r="199" spans="1:13">
      <c r="A199" s="268">
        <v>189</v>
      </c>
      <c r="B199" s="277" t="s">
        <v>394</v>
      </c>
      <c r="C199" s="278">
        <v>174.4</v>
      </c>
      <c r="D199" s="279">
        <v>175.66666666666666</v>
      </c>
      <c r="E199" s="279">
        <v>171.98333333333332</v>
      </c>
      <c r="F199" s="279">
        <v>169.56666666666666</v>
      </c>
      <c r="G199" s="279">
        <v>165.88333333333333</v>
      </c>
      <c r="H199" s="279">
        <v>178.08333333333331</v>
      </c>
      <c r="I199" s="279">
        <v>181.76666666666665</v>
      </c>
      <c r="J199" s="279">
        <v>184.18333333333331</v>
      </c>
      <c r="K199" s="277">
        <v>179.35</v>
      </c>
      <c r="L199" s="277">
        <v>173.25</v>
      </c>
      <c r="M199" s="277">
        <v>3.2934000000000001</v>
      </c>
    </row>
    <row r="200" spans="1:13">
      <c r="A200" s="268">
        <v>190</v>
      </c>
      <c r="B200" s="277" t="s">
        <v>395</v>
      </c>
      <c r="C200" s="278">
        <v>249.8</v>
      </c>
      <c r="D200" s="279">
        <v>250.88333333333333</v>
      </c>
      <c r="E200" s="279">
        <v>246.91666666666666</v>
      </c>
      <c r="F200" s="279">
        <v>244.03333333333333</v>
      </c>
      <c r="G200" s="279">
        <v>240.06666666666666</v>
      </c>
      <c r="H200" s="279">
        <v>253.76666666666665</v>
      </c>
      <c r="I200" s="279">
        <v>257.73333333333335</v>
      </c>
      <c r="J200" s="279">
        <v>260.61666666666667</v>
      </c>
      <c r="K200" s="277">
        <v>254.85</v>
      </c>
      <c r="L200" s="277">
        <v>248</v>
      </c>
      <c r="M200" s="277">
        <v>0.13172</v>
      </c>
    </row>
    <row r="201" spans="1:13">
      <c r="A201" s="268">
        <v>191</v>
      </c>
      <c r="B201" s="277" t="s">
        <v>111</v>
      </c>
      <c r="C201" s="278">
        <v>2611.85</v>
      </c>
      <c r="D201" s="279">
        <v>2632.5</v>
      </c>
      <c r="E201" s="279">
        <v>2583.35</v>
      </c>
      <c r="F201" s="279">
        <v>2554.85</v>
      </c>
      <c r="G201" s="279">
        <v>2505.6999999999998</v>
      </c>
      <c r="H201" s="279">
        <v>2661</v>
      </c>
      <c r="I201" s="279">
        <v>2710.1499999999996</v>
      </c>
      <c r="J201" s="279">
        <v>2738.65</v>
      </c>
      <c r="K201" s="277">
        <v>2681.65</v>
      </c>
      <c r="L201" s="277">
        <v>2604</v>
      </c>
      <c r="M201" s="277">
        <v>9.2172099999999997</v>
      </c>
    </row>
    <row r="202" spans="1:13">
      <c r="A202" s="268">
        <v>192</v>
      </c>
      <c r="B202" s="277" t="s">
        <v>112</v>
      </c>
      <c r="C202" s="278">
        <v>353.9</v>
      </c>
      <c r="D202" s="279">
        <v>352.89999999999992</v>
      </c>
      <c r="E202" s="279">
        <v>347.09999999999985</v>
      </c>
      <c r="F202" s="279">
        <v>340.29999999999995</v>
      </c>
      <c r="G202" s="279">
        <v>334.49999999999989</v>
      </c>
      <c r="H202" s="279">
        <v>359.69999999999982</v>
      </c>
      <c r="I202" s="279">
        <v>365.49999999999989</v>
      </c>
      <c r="J202" s="279">
        <v>372.29999999999978</v>
      </c>
      <c r="K202" s="277">
        <v>358.7</v>
      </c>
      <c r="L202" s="277">
        <v>346.1</v>
      </c>
      <c r="M202" s="277">
        <v>13.09572</v>
      </c>
    </row>
    <row r="203" spans="1:13">
      <c r="A203" s="268">
        <v>193</v>
      </c>
      <c r="B203" s="277" t="s">
        <v>396</v>
      </c>
      <c r="C203" s="278">
        <v>12.85</v>
      </c>
      <c r="D203" s="279">
        <v>13.049999999999999</v>
      </c>
      <c r="E203" s="279">
        <v>12.649999999999999</v>
      </c>
      <c r="F203" s="279">
        <v>12.45</v>
      </c>
      <c r="G203" s="279">
        <v>12.049999999999999</v>
      </c>
      <c r="H203" s="279">
        <v>13.249999999999998</v>
      </c>
      <c r="I203" s="279">
        <v>13.65</v>
      </c>
      <c r="J203" s="279">
        <v>13.849999999999998</v>
      </c>
      <c r="K203" s="277">
        <v>13.45</v>
      </c>
      <c r="L203" s="277">
        <v>12.85</v>
      </c>
      <c r="M203" s="277">
        <v>18.092939999999999</v>
      </c>
    </row>
    <row r="204" spans="1:13">
      <c r="A204" s="268">
        <v>194</v>
      </c>
      <c r="B204" s="277" t="s">
        <v>398</v>
      </c>
      <c r="C204" s="278">
        <v>57.95</v>
      </c>
      <c r="D204" s="279">
        <v>58.133333333333333</v>
      </c>
      <c r="E204" s="279">
        <v>57.516666666666666</v>
      </c>
      <c r="F204" s="279">
        <v>57.083333333333336</v>
      </c>
      <c r="G204" s="279">
        <v>56.466666666666669</v>
      </c>
      <c r="H204" s="279">
        <v>58.566666666666663</v>
      </c>
      <c r="I204" s="279">
        <v>59.183333333333323</v>
      </c>
      <c r="J204" s="279">
        <v>59.61666666666666</v>
      </c>
      <c r="K204" s="277">
        <v>58.75</v>
      </c>
      <c r="L204" s="277">
        <v>57.7</v>
      </c>
      <c r="M204" s="277">
        <v>1.8412299999999999</v>
      </c>
    </row>
    <row r="205" spans="1:13">
      <c r="A205" s="268">
        <v>195</v>
      </c>
      <c r="B205" s="277" t="s">
        <v>114</v>
      </c>
      <c r="C205" s="278">
        <v>163.80000000000001</v>
      </c>
      <c r="D205" s="279">
        <v>164.81666666666666</v>
      </c>
      <c r="E205" s="279">
        <v>160.93333333333334</v>
      </c>
      <c r="F205" s="279">
        <v>158.06666666666666</v>
      </c>
      <c r="G205" s="279">
        <v>154.18333333333334</v>
      </c>
      <c r="H205" s="279">
        <v>167.68333333333334</v>
      </c>
      <c r="I205" s="279">
        <v>171.56666666666666</v>
      </c>
      <c r="J205" s="279">
        <v>174.43333333333334</v>
      </c>
      <c r="K205" s="277">
        <v>168.7</v>
      </c>
      <c r="L205" s="277">
        <v>161.94999999999999</v>
      </c>
      <c r="M205" s="277">
        <v>163.96527</v>
      </c>
    </row>
    <row r="206" spans="1:13">
      <c r="A206" s="268">
        <v>196</v>
      </c>
      <c r="B206" s="277" t="s">
        <v>400</v>
      </c>
      <c r="C206" s="278">
        <v>36.9</v>
      </c>
      <c r="D206" s="279">
        <v>37.616666666666667</v>
      </c>
      <c r="E206" s="279">
        <v>35.983333333333334</v>
      </c>
      <c r="F206" s="279">
        <v>35.06666666666667</v>
      </c>
      <c r="G206" s="279">
        <v>33.433333333333337</v>
      </c>
      <c r="H206" s="279">
        <v>38.533333333333331</v>
      </c>
      <c r="I206" s="279">
        <v>40.166666666666671</v>
      </c>
      <c r="J206" s="279">
        <v>41.083333333333329</v>
      </c>
      <c r="K206" s="277">
        <v>39.25</v>
      </c>
      <c r="L206" s="277">
        <v>36.700000000000003</v>
      </c>
      <c r="M206" s="277">
        <v>16.180420000000002</v>
      </c>
    </row>
    <row r="207" spans="1:13">
      <c r="A207" s="268">
        <v>197</v>
      </c>
      <c r="B207" s="277" t="s">
        <v>115</v>
      </c>
      <c r="C207" s="278">
        <v>210.45</v>
      </c>
      <c r="D207" s="279">
        <v>211.48333333333335</v>
      </c>
      <c r="E207" s="279">
        <v>208.4666666666667</v>
      </c>
      <c r="F207" s="279">
        <v>206.48333333333335</v>
      </c>
      <c r="G207" s="279">
        <v>203.4666666666667</v>
      </c>
      <c r="H207" s="279">
        <v>213.4666666666667</v>
      </c>
      <c r="I207" s="279">
        <v>216.48333333333335</v>
      </c>
      <c r="J207" s="279">
        <v>218.4666666666667</v>
      </c>
      <c r="K207" s="277">
        <v>214.5</v>
      </c>
      <c r="L207" s="277">
        <v>209.5</v>
      </c>
      <c r="M207" s="277">
        <v>53.231789999999997</v>
      </c>
    </row>
    <row r="208" spans="1:13">
      <c r="A208" s="268">
        <v>198</v>
      </c>
      <c r="B208" s="277" t="s">
        <v>116</v>
      </c>
      <c r="C208" s="278">
        <v>2234.75</v>
      </c>
      <c r="D208" s="279">
        <v>2243.7666666666664</v>
      </c>
      <c r="E208" s="279">
        <v>2217.583333333333</v>
      </c>
      <c r="F208" s="279">
        <v>2200.4166666666665</v>
      </c>
      <c r="G208" s="279">
        <v>2174.2333333333331</v>
      </c>
      <c r="H208" s="279">
        <v>2260.9333333333329</v>
      </c>
      <c r="I208" s="279">
        <v>2287.1166666666663</v>
      </c>
      <c r="J208" s="279">
        <v>2304.2833333333328</v>
      </c>
      <c r="K208" s="277">
        <v>2269.9499999999998</v>
      </c>
      <c r="L208" s="277">
        <v>2226.6</v>
      </c>
      <c r="M208" s="277">
        <v>24.03257</v>
      </c>
    </row>
    <row r="209" spans="1:13">
      <c r="A209" s="268">
        <v>199</v>
      </c>
      <c r="B209" s="277" t="s">
        <v>254</v>
      </c>
      <c r="C209" s="278">
        <v>191.6</v>
      </c>
      <c r="D209" s="279">
        <v>192.71666666666667</v>
      </c>
      <c r="E209" s="279">
        <v>189.13333333333333</v>
      </c>
      <c r="F209" s="279">
        <v>186.66666666666666</v>
      </c>
      <c r="G209" s="279">
        <v>183.08333333333331</v>
      </c>
      <c r="H209" s="279">
        <v>195.18333333333334</v>
      </c>
      <c r="I209" s="279">
        <v>198.76666666666665</v>
      </c>
      <c r="J209" s="279">
        <v>201.23333333333335</v>
      </c>
      <c r="K209" s="277">
        <v>196.3</v>
      </c>
      <c r="L209" s="277">
        <v>190.25</v>
      </c>
      <c r="M209" s="277">
        <v>7.1394099999999998</v>
      </c>
    </row>
    <row r="210" spans="1:13">
      <c r="A210" s="268">
        <v>200</v>
      </c>
      <c r="B210" s="277" t="s">
        <v>401</v>
      </c>
      <c r="C210" s="278">
        <v>28038.799999999999</v>
      </c>
      <c r="D210" s="279">
        <v>28479.616666666669</v>
      </c>
      <c r="E210" s="279">
        <v>27559.233333333337</v>
      </c>
      <c r="F210" s="279">
        <v>27079.666666666668</v>
      </c>
      <c r="G210" s="279">
        <v>26159.283333333336</v>
      </c>
      <c r="H210" s="279">
        <v>28959.183333333338</v>
      </c>
      <c r="I210" s="279">
        <v>29879.566666666669</v>
      </c>
      <c r="J210" s="279">
        <v>30359.133333333339</v>
      </c>
      <c r="K210" s="277">
        <v>29400</v>
      </c>
      <c r="L210" s="277">
        <v>28000.05</v>
      </c>
      <c r="M210" s="277">
        <v>3.5749999999999997E-2</v>
      </c>
    </row>
    <row r="211" spans="1:13">
      <c r="A211" s="268">
        <v>201</v>
      </c>
      <c r="B211" s="277" t="s">
        <v>397</v>
      </c>
      <c r="C211" s="278">
        <v>50.9</v>
      </c>
      <c r="D211" s="279">
        <v>51.20000000000001</v>
      </c>
      <c r="E211" s="279">
        <v>48.90000000000002</v>
      </c>
      <c r="F211" s="279">
        <v>46.900000000000013</v>
      </c>
      <c r="G211" s="279">
        <v>44.600000000000023</v>
      </c>
      <c r="H211" s="279">
        <v>53.200000000000017</v>
      </c>
      <c r="I211" s="279">
        <v>55.500000000000014</v>
      </c>
      <c r="J211" s="279">
        <v>57.500000000000014</v>
      </c>
      <c r="K211" s="277">
        <v>53.5</v>
      </c>
      <c r="L211" s="277">
        <v>49.2</v>
      </c>
      <c r="M211" s="277">
        <v>45.596600000000002</v>
      </c>
    </row>
    <row r="212" spans="1:13">
      <c r="A212" s="268">
        <v>202</v>
      </c>
      <c r="B212" s="277" t="s">
        <v>255</v>
      </c>
      <c r="C212" s="278">
        <v>34.950000000000003</v>
      </c>
      <c r="D212" s="279">
        <v>35.266666666666666</v>
      </c>
      <c r="E212" s="279">
        <v>34.383333333333333</v>
      </c>
      <c r="F212" s="279">
        <v>33.81666666666667</v>
      </c>
      <c r="G212" s="279">
        <v>32.933333333333337</v>
      </c>
      <c r="H212" s="279">
        <v>35.833333333333329</v>
      </c>
      <c r="I212" s="279">
        <v>36.716666666666654</v>
      </c>
      <c r="J212" s="279">
        <v>37.283333333333324</v>
      </c>
      <c r="K212" s="277">
        <v>36.15</v>
      </c>
      <c r="L212" s="277">
        <v>34.700000000000003</v>
      </c>
      <c r="M212" s="277">
        <v>21.776140000000002</v>
      </c>
    </row>
    <row r="213" spans="1:13">
      <c r="A213" s="268">
        <v>203</v>
      </c>
      <c r="B213" s="277" t="s">
        <v>415</v>
      </c>
      <c r="C213" s="278">
        <v>63.4</v>
      </c>
      <c r="D213" s="279">
        <v>63.900000000000006</v>
      </c>
      <c r="E213" s="279">
        <v>62.900000000000006</v>
      </c>
      <c r="F213" s="279">
        <v>62.4</v>
      </c>
      <c r="G213" s="279">
        <v>61.4</v>
      </c>
      <c r="H213" s="279">
        <v>64.400000000000006</v>
      </c>
      <c r="I213" s="279">
        <v>65.400000000000006</v>
      </c>
      <c r="J213" s="279">
        <v>65.90000000000002</v>
      </c>
      <c r="K213" s="277">
        <v>64.900000000000006</v>
      </c>
      <c r="L213" s="277">
        <v>63.4</v>
      </c>
      <c r="M213" s="277">
        <v>5.4831200000000004</v>
      </c>
    </row>
    <row r="214" spans="1:13">
      <c r="A214" s="268">
        <v>204</v>
      </c>
      <c r="B214" s="277" t="s">
        <v>117</v>
      </c>
      <c r="C214" s="278">
        <v>223.45</v>
      </c>
      <c r="D214" s="279">
        <v>226.65</v>
      </c>
      <c r="E214" s="279">
        <v>217.35000000000002</v>
      </c>
      <c r="F214" s="279">
        <v>211.25000000000003</v>
      </c>
      <c r="G214" s="279">
        <v>201.95000000000005</v>
      </c>
      <c r="H214" s="279">
        <v>232.75</v>
      </c>
      <c r="I214" s="279">
        <v>242.05</v>
      </c>
      <c r="J214" s="279">
        <v>248.14999999999998</v>
      </c>
      <c r="K214" s="277">
        <v>235.95</v>
      </c>
      <c r="L214" s="277">
        <v>220.55</v>
      </c>
      <c r="M214" s="277">
        <v>259.52834000000001</v>
      </c>
    </row>
    <row r="215" spans="1:13">
      <c r="A215" s="268">
        <v>205</v>
      </c>
      <c r="B215" s="277" t="s">
        <v>414</v>
      </c>
      <c r="C215" s="278">
        <v>50</v>
      </c>
      <c r="D215" s="279">
        <v>50.733333333333327</v>
      </c>
      <c r="E215" s="279">
        <v>49.266666666666652</v>
      </c>
      <c r="F215" s="279">
        <v>48.533333333333324</v>
      </c>
      <c r="G215" s="279">
        <v>47.066666666666649</v>
      </c>
      <c r="H215" s="279">
        <v>51.466666666666654</v>
      </c>
      <c r="I215" s="279">
        <v>52.933333333333337</v>
      </c>
      <c r="J215" s="279">
        <v>53.666666666666657</v>
      </c>
      <c r="K215" s="277">
        <v>52.2</v>
      </c>
      <c r="L215" s="277">
        <v>50</v>
      </c>
      <c r="M215" s="277">
        <v>0.79296999999999995</v>
      </c>
    </row>
    <row r="216" spans="1:13">
      <c r="A216" s="268">
        <v>206</v>
      </c>
      <c r="B216" s="277" t="s">
        <v>258</v>
      </c>
      <c r="C216" s="278">
        <v>121.8</v>
      </c>
      <c r="D216" s="279">
        <v>123.86666666666667</v>
      </c>
      <c r="E216" s="279">
        <v>119.73333333333335</v>
      </c>
      <c r="F216" s="279">
        <v>117.66666666666667</v>
      </c>
      <c r="G216" s="279">
        <v>113.53333333333335</v>
      </c>
      <c r="H216" s="279">
        <v>125.93333333333335</v>
      </c>
      <c r="I216" s="279">
        <v>130.06666666666666</v>
      </c>
      <c r="J216" s="279">
        <v>132.13333333333335</v>
      </c>
      <c r="K216" s="277">
        <v>128</v>
      </c>
      <c r="L216" s="277">
        <v>121.8</v>
      </c>
      <c r="M216" s="277">
        <v>9.5794800000000002</v>
      </c>
    </row>
    <row r="217" spans="1:13">
      <c r="A217" s="268">
        <v>207</v>
      </c>
      <c r="B217" s="277" t="s">
        <v>118</v>
      </c>
      <c r="C217" s="278">
        <v>345.55</v>
      </c>
      <c r="D217" s="279">
        <v>346.2</v>
      </c>
      <c r="E217" s="279">
        <v>339.95</v>
      </c>
      <c r="F217" s="279">
        <v>334.35</v>
      </c>
      <c r="G217" s="279">
        <v>328.1</v>
      </c>
      <c r="H217" s="279">
        <v>351.79999999999995</v>
      </c>
      <c r="I217" s="279">
        <v>358.04999999999995</v>
      </c>
      <c r="J217" s="279">
        <v>363.64999999999992</v>
      </c>
      <c r="K217" s="277">
        <v>352.45</v>
      </c>
      <c r="L217" s="277">
        <v>340.6</v>
      </c>
      <c r="M217" s="277">
        <v>340.33233000000001</v>
      </c>
    </row>
    <row r="218" spans="1:13">
      <c r="A218" s="268">
        <v>208</v>
      </c>
      <c r="B218" s="277" t="s">
        <v>256</v>
      </c>
      <c r="C218" s="278">
        <v>1260.45</v>
      </c>
      <c r="D218" s="279">
        <v>1258.9833333333333</v>
      </c>
      <c r="E218" s="279">
        <v>1239.4666666666667</v>
      </c>
      <c r="F218" s="279">
        <v>1218.4833333333333</v>
      </c>
      <c r="G218" s="279">
        <v>1198.9666666666667</v>
      </c>
      <c r="H218" s="279">
        <v>1279.9666666666667</v>
      </c>
      <c r="I218" s="279">
        <v>1299.4833333333336</v>
      </c>
      <c r="J218" s="279">
        <v>1320.4666666666667</v>
      </c>
      <c r="K218" s="277">
        <v>1278.5</v>
      </c>
      <c r="L218" s="277">
        <v>1238</v>
      </c>
      <c r="M218" s="277">
        <v>4.3768700000000003</v>
      </c>
    </row>
    <row r="219" spans="1:13">
      <c r="A219" s="268">
        <v>209</v>
      </c>
      <c r="B219" s="277" t="s">
        <v>119</v>
      </c>
      <c r="C219" s="278">
        <v>422.05</v>
      </c>
      <c r="D219" s="279">
        <v>426.10000000000008</v>
      </c>
      <c r="E219" s="279">
        <v>415.30000000000018</v>
      </c>
      <c r="F219" s="279">
        <v>408.55000000000013</v>
      </c>
      <c r="G219" s="279">
        <v>397.75000000000023</v>
      </c>
      <c r="H219" s="279">
        <v>432.85000000000014</v>
      </c>
      <c r="I219" s="279">
        <v>443.65</v>
      </c>
      <c r="J219" s="279">
        <v>450.40000000000009</v>
      </c>
      <c r="K219" s="277">
        <v>436.9</v>
      </c>
      <c r="L219" s="277">
        <v>419.35</v>
      </c>
      <c r="M219" s="277">
        <v>38.683349999999997</v>
      </c>
    </row>
    <row r="220" spans="1:13">
      <c r="A220" s="268">
        <v>210</v>
      </c>
      <c r="B220" s="277" t="s">
        <v>403</v>
      </c>
      <c r="C220" s="278">
        <v>2489.4499999999998</v>
      </c>
      <c r="D220" s="279">
        <v>2492.6</v>
      </c>
      <c r="E220" s="279">
        <v>2456.85</v>
      </c>
      <c r="F220" s="279">
        <v>2424.25</v>
      </c>
      <c r="G220" s="279">
        <v>2388.5</v>
      </c>
      <c r="H220" s="279">
        <v>2525.1999999999998</v>
      </c>
      <c r="I220" s="279">
        <v>2560.9499999999998</v>
      </c>
      <c r="J220" s="279">
        <v>2593.5499999999997</v>
      </c>
      <c r="K220" s="277">
        <v>2528.35</v>
      </c>
      <c r="L220" s="277">
        <v>2460</v>
      </c>
      <c r="M220" s="277">
        <v>1.158E-2</v>
      </c>
    </row>
    <row r="221" spans="1:13">
      <c r="A221" s="268">
        <v>211</v>
      </c>
      <c r="B221" s="277" t="s">
        <v>257</v>
      </c>
      <c r="C221" s="278">
        <v>39.5</v>
      </c>
      <c r="D221" s="279">
        <v>39.5</v>
      </c>
      <c r="E221" s="279">
        <v>39.5</v>
      </c>
      <c r="F221" s="279">
        <v>39.5</v>
      </c>
      <c r="G221" s="279">
        <v>39.5</v>
      </c>
      <c r="H221" s="279">
        <v>39.5</v>
      </c>
      <c r="I221" s="279">
        <v>39.5</v>
      </c>
      <c r="J221" s="279">
        <v>39.5</v>
      </c>
      <c r="K221" s="277">
        <v>39.5</v>
      </c>
      <c r="L221" s="277">
        <v>39.5</v>
      </c>
      <c r="M221" s="277">
        <v>2.9671500000000002</v>
      </c>
    </row>
    <row r="222" spans="1:13">
      <c r="A222" s="268">
        <v>212</v>
      </c>
      <c r="B222" s="277" t="s">
        <v>120</v>
      </c>
      <c r="C222" s="278">
        <v>9.35</v>
      </c>
      <c r="D222" s="279">
        <v>9.4499999999999993</v>
      </c>
      <c r="E222" s="279">
        <v>9.1999999999999993</v>
      </c>
      <c r="F222" s="279">
        <v>9.0500000000000007</v>
      </c>
      <c r="G222" s="279">
        <v>8.8000000000000007</v>
      </c>
      <c r="H222" s="279">
        <v>9.5999999999999979</v>
      </c>
      <c r="I222" s="279">
        <v>9.8499999999999979</v>
      </c>
      <c r="J222" s="279">
        <v>9.9999999999999964</v>
      </c>
      <c r="K222" s="277">
        <v>9.6999999999999993</v>
      </c>
      <c r="L222" s="277">
        <v>9.3000000000000007</v>
      </c>
      <c r="M222" s="277">
        <v>2783.8734100000001</v>
      </c>
    </row>
    <row r="223" spans="1:13">
      <c r="A223" s="268">
        <v>213</v>
      </c>
      <c r="B223" s="277" t="s">
        <v>404</v>
      </c>
      <c r="C223" s="278">
        <v>18.75</v>
      </c>
      <c r="D223" s="279">
        <v>18.866666666666664</v>
      </c>
      <c r="E223" s="279">
        <v>18.433333333333326</v>
      </c>
      <c r="F223" s="279">
        <v>18.116666666666664</v>
      </c>
      <c r="G223" s="279">
        <v>17.683333333333326</v>
      </c>
      <c r="H223" s="279">
        <v>19.183333333333326</v>
      </c>
      <c r="I223" s="279">
        <v>19.616666666666664</v>
      </c>
      <c r="J223" s="279">
        <v>19.933333333333326</v>
      </c>
      <c r="K223" s="277">
        <v>19.3</v>
      </c>
      <c r="L223" s="277">
        <v>18.55</v>
      </c>
      <c r="M223" s="277">
        <v>86.057109999999994</v>
      </c>
    </row>
    <row r="224" spans="1:13">
      <c r="A224" s="268">
        <v>214</v>
      </c>
      <c r="B224" s="277" t="s">
        <v>121</v>
      </c>
      <c r="C224" s="278">
        <v>25.9</v>
      </c>
      <c r="D224" s="279">
        <v>26.05</v>
      </c>
      <c r="E224" s="279">
        <v>25.450000000000003</v>
      </c>
      <c r="F224" s="279">
        <v>25.000000000000004</v>
      </c>
      <c r="G224" s="279">
        <v>24.400000000000006</v>
      </c>
      <c r="H224" s="279">
        <v>26.5</v>
      </c>
      <c r="I224" s="279">
        <v>27.1</v>
      </c>
      <c r="J224" s="279">
        <v>27.549999999999997</v>
      </c>
      <c r="K224" s="277">
        <v>26.65</v>
      </c>
      <c r="L224" s="277">
        <v>25.6</v>
      </c>
      <c r="M224" s="277">
        <v>387.28636</v>
      </c>
    </row>
    <row r="225" spans="1:13">
      <c r="A225" s="268">
        <v>215</v>
      </c>
      <c r="B225" s="277" t="s">
        <v>416</v>
      </c>
      <c r="C225" s="278">
        <v>187.95</v>
      </c>
      <c r="D225" s="279">
        <v>190.35</v>
      </c>
      <c r="E225" s="279">
        <v>183</v>
      </c>
      <c r="F225" s="279">
        <v>178.05</v>
      </c>
      <c r="G225" s="279">
        <v>170.70000000000002</v>
      </c>
      <c r="H225" s="279">
        <v>195.29999999999998</v>
      </c>
      <c r="I225" s="279">
        <v>202.64999999999995</v>
      </c>
      <c r="J225" s="279">
        <v>207.59999999999997</v>
      </c>
      <c r="K225" s="277">
        <v>197.7</v>
      </c>
      <c r="L225" s="277">
        <v>185.4</v>
      </c>
      <c r="M225" s="277">
        <v>8.8286599999999993</v>
      </c>
    </row>
    <row r="226" spans="1:13">
      <c r="A226" s="268">
        <v>216</v>
      </c>
      <c r="B226" s="277" t="s">
        <v>405</v>
      </c>
      <c r="C226" s="278">
        <v>388.65</v>
      </c>
      <c r="D226" s="279">
        <v>387.91666666666669</v>
      </c>
      <c r="E226" s="279">
        <v>380.93333333333339</v>
      </c>
      <c r="F226" s="279">
        <v>373.2166666666667</v>
      </c>
      <c r="G226" s="279">
        <v>366.23333333333341</v>
      </c>
      <c r="H226" s="279">
        <v>395.63333333333338</v>
      </c>
      <c r="I226" s="279">
        <v>402.61666666666662</v>
      </c>
      <c r="J226" s="279">
        <v>410.33333333333337</v>
      </c>
      <c r="K226" s="277">
        <v>394.9</v>
      </c>
      <c r="L226" s="277">
        <v>380.2</v>
      </c>
      <c r="M226" s="277">
        <v>0.47266000000000002</v>
      </c>
    </row>
    <row r="227" spans="1:13">
      <c r="A227" s="268">
        <v>217</v>
      </c>
      <c r="B227" s="277" t="s">
        <v>406</v>
      </c>
      <c r="C227" s="278">
        <v>6.85</v>
      </c>
      <c r="D227" s="279">
        <v>6.8833333333333329</v>
      </c>
      <c r="E227" s="279">
        <v>6.6666666666666661</v>
      </c>
      <c r="F227" s="279">
        <v>6.4833333333333334</v>
      </c>
      <c r="G227" s="279">
        <v>6.2666666666666666</v>
      </c>
      <c r="H227" s="279">
        <v>7.0666666666666655</v>
      </c>
      <c r="I227" s="279">
        <v>7.2833333333333323</v>
      </c>
      <c r="J227" s="279">
        <v>7.466666666666665</v>
      </c>
      <c r="K227" s="277">
        <v>7.1</v>
      </c>
      <c r="L227" s="277">
        <v>6.7</v>
      </c>
      <c r="M227" s="277">
        <v>38.653889999999997</v>
      </c>
    </row>
    <row r="228" spans="1:13">
      <c r="A228" s="268">
        <v>218</v>
      </c>
      <c r="B228" s="277" t="s">
        <v>122</v>
      </c>
      <c r="C228" s="278">
        <v>414.75</v>
      </c>
      <c r="D228" s="279">
        <v>412.61666666666662</v>
      </c>
      <c r="E228" s="279">
        <v>407.23333333333323</v>
      </c>
      <c r="F228" s="279">
        <v>399.71666666666664</v>
      </c>
      <c r="G228" s="279">
        <v>394.33333333333326</v>
      </c>
      <c r="H228" s="279">
        <v>420.13333333333321</v>
      </c>
      <c r="I228" s="279">
        <v>425.51666666666654</v>
      </c>
      <c r="J228" s="279">
        <v>433.03333333333319</v>
      </c>
      <c r="K228" s="277">
        <v>418</v>
      </c>
      <c r="L228" s="277">
        <v>405.1</v>
      </c>
      <c r="M228" s="277">
        <v>68.091269999999994</v>
      </c>
    </row>
    <row r="229" spans="1:13">
      <c r="A229" s="268">
        <v>219</v>
      </c>
      <c r="B229" s="277" t="s">
        <v>407</v>
      </c>
      <c r="C229" s="278">
        <v>72.8</v>
      </c>
      <c r="D229" s="279">
        <v>73.400000000000006</v>
      </c>
      <c r="E229" s="279">
        <v>71.800000000000011</v>
      </c>
      <c r="F229" s="279">
        <v>70.800000000000011</v>
      </c>
      <c r="G229" s="279">
        <v>69.200000000000017</v>
      </c>
      <c r="H229" s="279">
        <v>74.400000000000006</v>
      </c>
      <c r="I229" s="279">
        <v>76</v>
      </c>
      <c r="J229" s="279">
        <v>77</v>
      </c>
      <c r="K229" s="277">
        <v>75</v>
      </c>
      <c r="L229" s="277">
        <v>72.400000000000006</v>
      </c>
      <c r="M229" s="277">
        <v>4.4582699999999997</v>
      </c>
    </row>
    <row r="230" spans="1:13">
      <c r="A230" s="268">
        <v>220</v>
      </c>
      <c r="B230" s="277" t="s">
        <v>260</v>
      </c>
      <c r="C230" s="278">
        <v>79.7</v>
      </c>
      <c r="D230" s="279">
        <v>79.866666666666674</v>
      </c>
      <c r="E230" s="279">
        <v>77.833333333333343</v>
      </c>
      <c r="F230" s="279">
        <v>75.966666666666669</v>
      </c>
      <c r="G230" s="279">
        <v>73.933333333333337</v>
      </c>
      <c r="H230" s="279">
        <v>81.733333333333348</v>
      </c>
      <c r="I230" s="279">
        <v>83.76666666666668</v>
      </c>
      <c r="J230" s="279">
        <v>85.633333333333354</v>
      </c>
      <c r="K230" s="277">
        <v>81.900000000000006</v>
      </c>
      <c r="L230" s="277">
        <v>78</v>
      </c>
      <c r="M230" s="277">
        <v>14.317489999999999</v>
      </c>
    </row>
    <row r="231" spans="1:13">
      <c r="A231" s="268">
        <v>221</v>
      </c>
      <c r="B231" s="277" t="s">
        <v>412</v>
      </c>
      <c r="C231" s="278">
        <v>117</v>
      </c>
      <c r="D231" s="279">
        <v>117.56666666666666</v>
      </c>
      <c r="E231" s="279">
        <v>115.23333333333332</v>
      </c>
      <c r="F231" s="279">
        <v>113.46666666666665</v>
      </c>
      <c r="G231" s="279">
        <v>111.13333333333331</v>
      </c>
      <c r="H231" s="279">
        <v>119.33333333333333</v>
      </c>
      <c r="I231" s="279">
        <v>121.66666666666667</v>
      </c>
      <c r="J231" s="279">
        <v>123.43333333333334</v>
      </c>
      <c r="K231" s="277">
        <v>119.9</v>
      </c>
      <c r="L231" s="277">
        <v>115.8</v>
      </c>
      <c r="M231" s="277">
        <v>14.572760000000001</v>
      </c>
    </row>
    <row r="232" spans="1:13">
      <c r="A232" s="268">
        <v>222</v>
      </c>
      <c r="B232" s="277" t="s">
        <v>1616</v>
      </c>
      <c r="C232" s="278">
        <v>2165.1</v>
      </c>
      <c r="D232" s="279">
        <v>2171.1166666666668</v>
      </c>
      <c r="E232" s="279">
        <v>2144.2333333333336</v>
      </c>
      <c r="F232" s="279">
        <v>2123.3666666666668</v>
      </c>
      <c r="G232" s="279">
        <v>2096.4833333333336</v>
      </c>
      <c r="H232" s="279">
        <v>2191.9833333333336</v>
      </c>
      <c r="I232" s="279">
        <v>2218.8666666666668</v>
      </c>
      <c r="J232" s="279">
        <v>2239.7333333333336</v>
      </c>
      <c r="K232" s="277">
        <v>2198</v>
      </c>
      <c r="L232" s="277">
        <v>2150.25</v>
      </c>
      <c r="M232" s="277">
        <v>0.36886999999999998</v>
      </c>
    </row>
    <row r="233" spans="1:13">
      <c r="A233" s="268">
        <v>223</v>
      </c>
      <c r="B233" s="277" t="s">
        <v>259</v>
      </c>
      <c r="C233" s="278">
        <v>61</v>
      </c>
      <c r="D233" s="279">
        <v>61.20000000000001</v>
      </c>
      <c r="E233" s="279">
        <v>60.000000000000021</v>
      </c>
      <c r="F233" s="279">
        <v>59.000000000000014</v>
      </c>
      <c r="G233" s="279">
        <v>57.800000000000026</v>
      </c>
      <c r="H233" s="279">
        <v>62.200000000000017</v>
      </c>
      <c r="I233" s="279">
        <v>63.400000000000006</v>
      </c>
      <c r="J233" s="279">
        <v>64.400000000000006</v>
      </c>
      <c r="K233" s="277">
        <v>62.4</v>
      </c>
      <c r="L233" s="277">
        <v>60.2</v>
      </c>
      <c r="M233" s="277">
        <v>23.318460000000002</v>
      </c>
    </row>
    <row r="234" spans="1:13">
      <c r="A234" s="268">
        <v>224</v>
      </c>
      <c r="B234" s="277" t="s">
        <v>123</v>
      </c>
      <c r="C234" s="278">
        <v>955.3</v>
      </c>
      <c r="D234" s="279">
        <v>965.18333333333339</v>
      </c>
      <c r="E234" s="279">
        <v>931.36666666666679</v>
      </c>
      <c r="F234" s="279">
        <v>907.43333333333339</v>
      </c>
      <c r="G234" s="279">
        <v>873.61666666666679</v>
      </c>
      <c r="H234" s="279">
        <v>989.11666666666679</v>
      </c>
      <c r="I234" s="279">
        <v>1022.9333333333334</v>
      </c>
      <c r="J234" s="279">
        <v>1046.8666666666668</v>
      </c>
      <c r="K234" s="277">
        <v>999</v>
      </c>
      <c r="L234" s="277">
        <v>941.25</v>
      </c>
      <c r="M234" s="277">
        <v>32.987900000000003</v>
      </c>
    </row>
    <row r="235" spans="1:13">
      <c r="A235" s="268">
        <v>225</v>
      </c>
      <c r="B235" s="277" t="s">
        <v>418</v>
      </c>
      <c r="C235" s="278">
        <v>268.10000000000002</v>
      </c>
      <c r="D235" s="279">
        <v>269.83333333333331</v>
      </c>
      <c r="E235" s="279">
        <v>265.41666666666663</v>
      </c>
      <c r="F235" s="279">
        <v>262.73333333333329</v>
      </c>
      <c r="G235" s="279">
        <v>258.31666666666661</v>
      </c>
      <c r="H235" s="279">
        <v>272.51666666666665</v>
      </c>
      <c r="I235" s="279">
        <v>276.93333333333328</v>
      </c>
      <c r="J235" s="279">
        <v>279.61666666666667</v>
      </c>
      <c r="K235" s="277">
        <v>274.25</v>
      </c>
      <c r="L235" s="277">
        <v>267.14999999999998</v>
      </c>
      <c r="M235" s="277">
        <v>4.8430000000000001E-2</v>
      </c>
    </row>
    <row r="236" spans="1:13">
      <c r="A236" s="268">
        <v>226</v>
      </c>
      <c r="B236" s="277" t="s">
        <v>124</v>
      </c>
      <c r="C236" s="278">
        <v>510.8</v>
      </c>
      <c r="D236" s="279">
        <v>516.94999999999993</v>
      </c>
      <c r="E236" s="279">
        <v>498.89999999999986</v>
      </c>
      <c r="F236" s="279">
        <v>486.99999999999994</v>
      </c>
      <c r="G236" s="279">
        <v>468.94999999999987</v>
      </c>
      <c r="H236" s="279">
        <v>528.84999999999991</v>
      </c>
      <c r="I236" s="279">
        <v>546.89999999999986</v>
      </c>
      <c r="J236" s="279">
        <v>558.79999999999984</v>
      </c>
      <c r="K236" s="277">
        <v>535</v>
      </c>
      <c r="L236" s="277">
        <v>505.05</v>
      </c>
      <c r="M236" s="277">
        <v>222.2159</v>
      </c>
    </row>
    <row r="237" spans="1:13">
      <c r="A237" s="268">
        <v>227</v>
      </c>
      <c r="B237" s="277" t="s">
        <v>419</v>
      </c>
      <c r="C237" s="278">
        <v>68.900000000000006</v>
      </c>
      <c r="D237" s="279">
        <v>68.433333333333337</v>
      </c>
      <c r="E237" s="279">
        <v>66.216666666666669</v>
      </c>
      <c r="F237" s="279">
        <v>63.533333333333331</v>
      </c>
      <c r="G237" s="279">
        <v>61.316666666666663</v>
      </c>
      <c r="H237" s="279">
        <v>71.116666666666674</v>
      </c>
      <c r="I237" s="279">
        <v>73.333333333333343</v>
      </c>
      <c r="J237" s="279">
        <v>76.01666666666668</v>
      </c>
      <c r="K237" s="277">
        <v>70.650000000000006</v>
      </c>
      <c r="L237" s="277">
        <v>65.75</v>
      </c>
      <c r="M237" s="277">
        <v>17.389399999999998</v>
      </c>
    </row>
    <row r="238" spans="1:13">
      <c r="A238" s="268">
        <v>228</v>
      </c>
      <c r="B238" s="277" t="s">
        <v>125</v>
      </c>
      <c r="C238" s="278">
        <v>208.8</v>
      </c>
      <c r="D238" s="279">
        <v>210.58333333333334</v>
      </c>
      <c r="E238" s="279">
        <v>205.76666666666668</v>
      </c>
      <c r="F238" s="279">
        <v>202.73333333333335</v>
      </c>
      <c r="G238" s="279">
        <v>197.91666666666669</v>
      </c>
      <c r="H238" s="279">
        <v>213.61666666666667</v>
      </c>
      <c r="I238" s="279">
        <v>218.43333333333334</v>
      </c>
      <c r="J238" s="279">
        <v>221.46666666666667</v>
      </c>
      <c r="K238" s="277">
        <v>215.4</v>
      </c>
      <c r="L238" s="277">
        <v>207.55</v>
      </c>
      <c r="M238" s="277">
        <v>136.66354000000001</v>
      </c>
    </row>
    <row r="239" spans="1:13">
      <c r="A239" s="268">
        <v>229</v>
      </c>
      <c r="B239" s="277" t="s">
        <v>126</v>
      </c>
      <c r="C239" s="278">
        <v>783.25</v>
      </c>
      <c r="D239" s="279">
        <v>790.33333333333337</v>
      </c>
      <c r="E239" s="279">
        <v>774.26666666666677</v>
      </c>
      <c r="F239" s="279">
        <v>765.28333333333342</v>
      </c>
      <c r="G239" s="279">
        <v>749.21666666666681</v>
      </c>
      <c r="H239" s="279">
        <v>799.31666666666672</v>
      </c>
      <c r="I239" s="279">
        <v>815.38333333333333</v>
      </c>
      <c r="J239" s="279">
        <v>824.36666666666667</v>
      </c>
      <c r="K239" s="277">
        <v>806.4</v>
      </c>
      <c r="L239" s="277">
        <v>781.35</v>
      </c>
      <c r="M239" s="277">
        <v>89.618219999999994</v>
      </c>
    </row>
    <row r="240" spans="1:13">
      <c r="A240" s="268">
        <v>230</v>
      </c>
      <c r="B240" s="277" t="s">
        <v>420</v>
      </c>
      <c r="C240" s="278">
        <v>223.05</v>
      </c>
      <c r="D240" s="279">
        <v>225.35</v>
      </c>
      <c r="E240" s="279">
        <v>218.7</v>
      </c>
      <c r="F240" s="279">
        <v>214.35</v>
      </c>
      <c r="G240" s="279">
        <v>207.7</v>
      </c>
      <c r="H240" s="279">
        <v>229.7</v>
      </c>
      <c r="I240" s="279">
        <v>236.35000000000002</v>
      </c>
      <c r="J240" s="279">
        <v>240.7</v>
      </c>
      <c r="K240" s="277">
        <v>232</v>
      </c>
      <c r="L240" s="277">
        <v>221</v>
      </c>
      <c r="M240" s="277">
        <v>2.1493600000000002</v>
      </c>
    </row>
    <row r="241" spans="1:13">
      <c r="A241" s="268">
        <v>231</v>
      </c>
      <c r="B241" s="277" t="s">
        <v>421</v>
      </c>
      <c r="C241" s="278">
        <v>114.95</v>
      </c>
      <c r="D241" s="279">
        <v>115.91666666666667</v>
      </c>
      <c r="E241" s="279">
        <v>111.83333333333334</v>
      </c>
      <c r="F241" s="279">
        <v>108.71666666666667</v>
      </c>
      <c r="G241" s="279">
        <v>104.63333333333334</v>
      </c>
      <c r="H241" s="279">
        <v>119.03333333333335</v>
      </c>
      <c r="I241" s="279">
        <v>123.11666666666669</v>
      </c>
      <c r="J241" s="279">
        <v>126.23333333333335</v>
      </c>
      <c r="K241" s="277">
        <v>120</v>
      </c>
      <c r="L241" s="277">
        <v>112.8</v>
      </c>
      <c r="M241" s="277">
        <v>2.9372799999999999</v>
      </c>
    </row>
    <row r="242" spans="1:13">
      <c r="A242" s="268">
        <v>232</v>
      </c>
      <c r="B242" s="277" t="s">
        <v>417</v>
      </c>
      <c r="C242" s="278">
        <v>10.25</v>
      </c>
      <c r="D242" s="279">
        <v>10.316666666666668</v>
      </c>
      <c r="E242" s="279">
        <v>10.083333333333336</v>
      </c>
      <c r="F242" s="279">
        <v>9.9166666666666679</v>
      </c>
      <c r="G242" s="279">
        <v>9.6833333333333353</v>
      </c>
      <c r="H242" s="279">
        <v>10.483333333333336</v>
      </c>
      <c r="I242" s="279">
        <v>10.716666666666667</v>
      </c>
      <c r="J242" s="279">
        <v>10.883333333333336</v>
      </c>
      <c r="K242" s="277">
        <v>10.55</v>
      </c>
      <c r="L242" s="277">
        <v>10.15</v>
      </c>
      <c r="M242" s="277">
        <v>27.670449999999999</v>
      </c>
    </row>
    <row r="243" spans="1:13">
      <c r="A243" s="268">
        <v>233</v>
      </c>
      <c r="B243" s="277" t="s">
        <v>127</v>
      </c>
      <c r="C243" s="278">
        <v>86.4</v>
      </c>
      <c r="D243" s="279">
        <v>86.7</v>
      </c>
      <c r="E243" s="279">
        <v>85.600000000000009</v>
      </c>
      <c r="F243" s="279">
        <v>84.800000000000011</v>
      </c>
      <c r="G243" s="279">
        <v>83.700000000000017</v>
      </c>
      <c r="H243" s="279">
        <v>87.5</v>
      </c>
      <c r="I243" s="279">
        <v>88.6</v>
      </c>
      <c r="J243" s="279">
        <v>89.399999999999991</v>
      </c>
      <c r="K243" s="277">
        <v>87.8</v>
      </c>
      <c r="L243" s="277">
        <v>85.9</v>
      </c>
      <c r="M243" s="277">
        <v>153.45708999999999</v>
      </c>
    </row>
    <row r="244" spans="1:13">
      <c r="A244" s="268">
        <v>234</v>
      </c>
      <c r="B244" s="277" t="s">
        <v>262</v>
      </c>
      <c r="C244" s="278">
        <v>1657.5</v>
      </c>
      <c r="D244" s="279">
        <v>1653.8499999999997</v>
      </c>
      <c r="E244" s="279">
        <v>1643.7499999999993</v>
      </c>
      <c r="F244" s="279">
        <v>1629.9999999999995</v>
      </c>
      <c r="G244" s="279">
        <v>1619.8999999999992</v>
      </c>
      <c r="H244" s="279">
        <v>1667.5999999999995</v>
      </c>
      <c r="I244" s="279">
        <v>1677.6999999999998</v>
      </c>
      <c r="J244" s="279">
        <v>1691.4499999999996</v>
      </c>
      <c r="K244" s="277">
        <v>1663.95</v>
      </c>
      <c r="L244" s="277">
        <v>1640.1</v>
      </c>
      <c r="M244" s="277">
        <v>1.6632</v>
      </c>
    </row>
    <row r="245" spans="1:13">
      <c r="A245" s="268">
        <v>235</v>
      </c>
      <c r="B245" s="277" t="s">
        <v>408</v>
      </c>
      <c r="C245" s="278">
        <v>120.35</v>
      </c>
      <c r="D245" s="279">
        <v>120.11666666666666</v>
      </c>
      <c r="E245" s="279">
        <v>116.93333333333332</v>
      </c>
      <c r="F245" s="279">
        <v>113.51666666666667</v>
      </c>
      <c r="G245" s="279">
        <v>110.33333333333333</v>
      </c>
      <c r="H245" s="279">
        <v>123.53333333333332</v>
      </c>
      <c r="I245" s="279">
        <v>126.71666666666665</v>
      </c>
      <c r="J245" s="279">
        <v>130.13333333333333</v>
      </c>
      <c r="K245" s="277">
        <v>123.3</v>
      </c>
      <c r="L245" s="277">
        <v>116.7</v>
      </c>
      <c r="M245" s="277">
        <v>34.05489</v>
      </c>
    </row>
    <row r="246" spans="1:13">
      <c r="A246" s="268">
        <v>236</v>
      </c>
      <c r="B246" s="277" t="s">
        <v>409</v>
      </c>
      <c r="C246" s="278">
        <v>89.3</v>
      </c>
      <c r="D246" s="279">
        <v>90.483333333333334</v>
      </c>
      <c r="E246" s="279">
        <v>87.416666666666671</v>
      </c>
      <c r="F246" s="279">
        <v>85.533333333333331</v>
      </c>
      <c r="G246" s="279">
        <v>82.466666666666669</v>
      </c>
      <c r="H246" s="279">
        <v>92.366666666666674</v>
      </c>
      <c r="I246" s="279">
        <v>95.433333333333337</v>
      </c>
      <c r="J246" s="279">
        <v>97.316666666666677</v>
      </c>
      <c r="K246" s="277">
        <v>93.55</v>
      </c>
      <c r="L246" s="277">
        <v>88.6</v>
      </c>
      <c r="M246" s="277">
        <v>17.852170000000001</v>
      </c>
    </row>
    <row r="247" spans="1:13">
      <c r="A247" s="268">
        <v>237</v>
      </c>
      <c r="B247" s="277" t="s">
        <v>402</v>
      </c>
      <c r="C247" s="278">
        <v>511.45</v>
      </c>
      <c r="D247" s="279">
        <v>512.80000000000007</v>
      </c>
      <c r="E247" s="279">
        <v>503.65000000000009</v>
      </c>
      <c r="F247" s="279">
        <v>495.85</v>
      </c>
      <c r="G247" s="279">
        <v>486.70000000000005</v>
      </c>
      <c r="H247" s="279">
        <v>520.60000000000014</v>
      </c>
      <c r="I247" s="279">
        <v>529.75</v>
      </c>
      <c r="J247" s="279">
        <v>537.55000000000018</v>
      </c>
      <c r="K247" s="277">
        <v>521.95000000000005</v>
      </c>
      <c r="L247" s="277">
        <v>505</v>
      </c>
      <c r="M247" s="277">
        <v>4.41852</v>
      </c>
    </row>
    <row r="248" spans="1:13">
      <c r="A248" s="268">
        <v>238</v>
      </c>
      <c r="B248" s="277" t="s">
        <v>128</v>
      </c>
      <c r="C248" s="278">
        <v>195.9</v>
      </c>
      <c r="D248" s="279">
        <v>196.04999999999998</v>
      </c>
      <c r="E248" s="279">
        <v>192.59999999999997</v>
      </c>
      <c r="F248" s="279">
        <v>189.29999999999998</v>
      </c>
      <c r="G248" s="279">
        <v>185.84999999999997</v>
      </c>
      <c r="H248" s="279">
        <v>199.34999999999997</v>
      </c>
      <c r="I248" s="279">
        <v>202.79999999999995</v>
      </c>
      <c r="J248" s="279">
        <v>206.09999999999997</v>
      </c>
      <c r="K248" s="277">
        <v>199.5</v>
      </c>
      <c r="L248" s="277">
        <v>192.75</v>
      </c>
      <c r="M248" s="277">
        <v>184.76312999999999</v>
      </c>
    </row>
    <row r="249" spans="1:13">
      <c r="A249" s="268">
        <v>239</v>
      </c>
      <c r="B249" s="277" t="s">
        <v>413</v>
      </c>
      <c r="C249" s="278">
        <v>227.15</v>
      </c>
      <c r="D249" s="279">
        <v>223.98333333333335</v>
      </c>
      <c r="E249" s="279">
        <v>219.16666666666669</v>
      </c>
      <c r="F249" s="279">
        <v>211.18333333333334</v>
      </c>
      <c r="G249" s="279">
        <v>206.36666666666667</v>
      </c>
      <c r="H249" s="279">
        <v>231.9666666666667</v>
      </c>
      <c r="I249" s="279">
        <v>236.78333333333336</v>
      </c>
      <c r="J249" s="279">
        <v>244.76666666666671</v>
      </c>
      <c r="K249" s="277">
        <v>228.8</v>
      </c>
      <c r="L249" s="277">
        <v>216</v>
      </c>
      <c r="M249" s="277">
        <v>1.11514</v>
      </c>
    </row>
    <row r="250" spans="1:13">
      <c r="A250" s="268">
        <v>240</v>
      </c>
      <c r="B250" s="277" t="s">
        <v>410</v>
      </c>
      <c r="C250" s="278">
        <v>49.1</v>
      </c>
      <c r="D250" s="279">
        <v>49.566666666666663</v>
      </c>
      <c r="E250" s="279">
        <v>48.033333333333324</v>
      </c>
      <c r="F250" s="279">
        <v>46.966666666666661</v>
      </c>
      <c r="G250" s="279">
        <v>45.433333333333323</v>
      </c>
      <c r="H250" s="279">
        <v>50.633333333333326</v>
      </c>
      <c r="I250" s="279">
        <v>52.166666666666657</v>
      </c>
      <c r="J250" s="279">
        <v>53.233333333333327</v>
      </c>
      <c r="K250" s="277">
        <v>51.1</v>
      </c>
      <c r="L250" s="277">
        <v>48.5</v>
      </c>
      <c r="M250" s="277">
        <v>1.9348399999999999</v>
      </c>
    </row>
    <row r="251" spans="1:13">
      <c r="A251" s="268">
        <v>241</v>
      </c>
      <c r="B251" s="277" t="s">
        <v>411</v>
      </c>
      <c r="C251" s="278">
        <v>129.5</v>
      </c>
      <c r="D251" s="279">
        <v>130.46666666666667</v>
      </c>
      <c r="E251" s="279">
        <v>127.03333333333333</v>
      </c>
      <c r="F251" s="279">
        <v>124.56666666666666</v>
      </c>
      <c r="G251" s="279">
        <v>121.13333333333333</v>
      </c>
      <c r="H251" s="279">
        <v>132.93333333333334</v>
      </c>
      <c r="I251" s="279">
        <v>136.36666666666667</v>
      </c>
      <c r="J251" s="279">
        <v>138.83333333333334</v>
      </c>
      <c r="K251" s="277">
        <v>133.9</v>
      </c>
      <c r="L251" s="277">
        <v>128</v>
      </c>
      <c r="M251" s="277">
        <v>30.135449999999999</v>
      </c>
    </row>
    <row r="252" spans="1:13">
      <c r="A252" s="268">
        <v>242</v>
      </c>
      <c r="B252" s="277" t="s">
        <v>431</v>
      </c>
      <c r="C252" s="278">
        <v>17.25</v>
      </c>
      <c r="D252" s="279">
        <v>17.366666666666667</v>
      </c>
      <c r="E252" s="279">
        <v>16.983333333333334</v>
      </c>
      <c r="F252" s="279">
        <v>16.716666666666669</v>
      </c>
      <c r="G252" s="279">
        <v>16.333333333333336</v>
      </c>
      <c r="H252" s="279">
        <v>17.633333333333333</v>
      </c>
      <c r="I252" s="279">
        <v>18.016666666666666</v>
      </c>
      <c r="J252" s="279">
        <v>18.283333333333331</v>
      </c>
      <c r="K252" s="277">
        <v>17.75</v>
      </c>
      <c r="L252" s="277">
        <v>17.100000000000001</v>
      </c>
      <c r="M252" s="277">
        <v>26.5426</v>
      </c>
    </row>
    <row r="253" spans="1:13">
      <c r="A253" s="268">
        <v>243</v>
      </c>
      <c r="B253" s="277" t="s">
        <v>428</v>
      </c>
      <c r="C253" s="278">
        <v>39.700000000000003</v>
      </c>
      <c r="D253" s="279">
        <v>39.733333333333341</v>
      </c>
      <c r="E253" s="279">
        <v>39.116666666666681</v>
      </c>
      <c r="F253" s="279">
        <v>38.533333333333339</v>
      </c>
      <c r="G253" s="279">
        <v>37.916666666666679</v>
      </c>
      <c r="H253" s="279">
        <v>40.316666666666684</v>
      </c>
      <c r="I253" s="279">
        <v>40.933333333333344</v>
      </c>
      <c r="J253" s="279">
        <v>41.516666666666687</v>
      </c>
      <c r="K253" s="277">
        <v>40.35</v>
      </c>
      <c r="L253" s="277">
        <v>39.15</v>
      </c>
      <c r="M253" s="277">
        <v>4.5447800000000003</v>
      </c>
    </row>
    <row r="254" spans="1:13">
      <c r="A254" s="268">
        <v>244</v>
      </c>
      <c r="B254" s="277" t="s">
        <v>429</v>
      </c>
      <c r="C254" s="278">
        <v>95.35</v>
      </c>
      <c r="D254" s="279">
        <v>96</v>
      </c>
      <c r="E254" s="279">
        <v>93.15</v>
      </c>
      <c r="F254" s="279">
        <v>90.95</v>
      </c>
      <c r="G254" s="279">
        <v>88.100000000000009</v>
      </c>
      <c r="H254" s="279">
        <v>98.2</v>
      </c>
      <c r="I254" s="279">
        <v>101.05</v>
      </c>
      <c r="J254" s="279">
        <v>103.25</v>
      </c>
      <c r="K254" s="277">
        <v>98.85</v>
      </c>
      <c r="L254" s="277">
        <v>93.8</v>
      </c>
      <c r="M254" s="277">
        <v>24.667449999999999</v>
      </c>
    </row>
    <row r="255" spans="1:13">
      <c r="A255" s="268">
        <v>245</v>
      </c>
      <c r="B255" s="277" t="s">
        <v>432</v>
      </c>
      <c r="C255" s="278">
        <v>30.25</v>
      </c>
      <c r="D255" s="279">
        <v>30.516666666666666</v>
      </c>
      <c r="E255" s="279">
        <v>29.783333333333331</v>
      </c>
      <c r="F255" s="279">
        <v>29.316666666666666</v>
      </c>
      <c r="G255" s="279">
        <v>28.583333333333332</v>
      </c>
      <c r="H255" s="279">
        <v>30.983333333333331</v>
      </c>
      <c r="I255" s="279">
        <v>31.716666666666665</v>
      </c>
      <c r="J255" s="279">
        <v>32.18333333333333</v>
      </c>
      <c r="K255" s="277">
        <v>31.25</v>
      </c>
      <c r="L255" s="277">
        <v>30.05</v>
      </c>
      <c r="M255" s="277">
        <v>15.540319999999999</v>
      </c>
    </row>
    <row r="256" spans="1:13">
      <c r="A256" s="268">
        <v>246</v>
      </c>
      <c r="B256" s="277" t="s">
        <v>422</v>
      </c>
      <c r="C256" s="278">
        <v>714.05</v>
      </c>
      <c r="D256" s="279">
        <v>713.75</v>
      </c>
      <c r="E256" s="279">
        <v>707.5</v>
      </c>
      <c r="F256" s="279">
        <v>700.95</v>
      </c>
      <c r="G256" s="279">
        <v>694.7</v>
      </c>
      <c r="H256" s="279">
        <v>720.3</v>
      </c>
      <c r="I256" s="279">
        <v>726.55</v>
      </c>
      <c r="J256" s="279">
        <v>733.09999999999991</v>
      </c>
      <c r="K256" s="277">
        <v>720</v>
      </c>
      <c r="L256" s="277">
        <v>707.2</v>
      </c>
      <c r="M256" s="277">
        <v>0.88424999999999998</v>
      </c>
    </row>
    <row r="257" spans="1:13">
      <c r="A257" s="268">
        <v>247</v>
      </c>
      <c r="B257" s="277" t="s">
        <v>436</v>
      </c>
      <c r="C257" s="278">
        <v>2197.4499999999998</v>
      </c>
      <c r="D257" s="279">
        <v>2207.4833333333331</v>
      </c>
      <c r="E257" s="279">
        <v>2169.9666666666662</v>
      </c>
      <c r="F257" s="279">
        <v>2142.4833333333331</v>
      </c>
      <c r="G257" s="279">
        <v>2104.9666666666662</v>
      </c>
      <c r="H257" s="279">
        <v>2234.9666666666662</v>
      </c>
      <c r="I257" s="279">
        <v>2272.4833333333336</v>
      </c>
      <c r="J257" s="279">
        <v>2299.9666666666662</v>
      </c>
      <c r="K257" s="277">
        <v>2245</v>
      </c>
      <c r="L257" s="277">
        <v>2180</v>
      </c>
      <c r="M257" s="277">
        <v>3.959E-2</v>
      </c>
    </row>
    <row r="258" spans="1:13">
      <c r="A258" s="268">
        <v>248</v>
      </c>
      <c r="B258" s="277" t="s">
        <v>433</v>
      </c>
      <c r="C258" s="278">
        <v>58.45</v>
      </c>
      <c r="D258" s="279">
        <v>58.983333333333327</v>
      </c>
      <c r="E258" s="279">
        <v>57.466666666666654</v>
      </c>
      <c r="F258" s="279">
        <v>56.483333333333327</v>
      </c>
      <c r="G258" s="279">
        <v>54.966666666666654</v>
      </c>
      <c r="H258" s="279">
        <v>59.966666666666654</v>
      </c>
      <c r="I258" s="279">
        <v>61.48333333333332</v>
      </c>
      <c r="J258" s="279">
        <v>62.466666666666654</v>
      </c>
      <c r="K258" s="277">
        <v>60.5</v>
      </c>
      <c r="L258" s="277">
        <v>58</v>
      </c>
      <c r="M258" s="277">
        <v>11.599880000000001</v>
      </c>
    </row>
    <row r="259" spans="1:13">
      <c r="A259" s="268">
        <v>249</v>
      </c>
      <c r="B259" s="277" t="s">
        <v>129</v>
      </c>
      <c r="C259" s="278">
        <v>165.7</v>
      </c>
      <c r="D259" s="279">
        <v>166.3</v>
      </c>
      <c r="E259" s="279">
        <v>163.70000000000002</v>
      </c>
      <c r="F259" s="279">
        <v>161.70000000000002</v>
      </c>
      <c r="G259" s="279">
        <v>159.10000000000002</v>
      </c>
      <c r="H259" s="279">
        <v>168.3</v>
      </c>
      <c r="I259" s="279">
        <v>170.90000000000003</v>
      </c>
      <c r="J259" s="279">
        <v>172.9</v>
      </c>
      <c r="K259" s="277">
        <v>168.9</v>
      </c>
      <c r="L259" s="277">
        <v>164.3</v>
      </c>
      <c r="M259" s="277">
        <v>99.317830000000001</v>
      </c>
    </row>
    <row r="260" spans="1:13">
      <c r="A260" s="268">
        <v>250</v>
      </c>
      <c r="B260" s="277" t="s">
        <v>430</v>
      </c>
      <c r="C260" s="278">
        <v>10.35</v>
      </c>
      <c r="D260" s="279">
        <v>10.5</v>
      </c>
      <c r="E260" s="279">
        <v>10.199999999999999</v>
      </c>
      <c r="F260" s="279">
        <v>10.049999999999999</v>
      </c>
      <c r="G260" s="279">
        <v>9.7499999999999982</v>
      </c>
      <c r="H260" s="279">
        <v>10.65</v>
      </c>
      <c r="I260" s="279">
        <v>10.950000000000001</v>
      </c>
      <c r="J260" s="279">
        <v>11.100000000000001</v>
      </c>
      <c r="K260" s="277">
        <v>10.8</v>
      </c>
      <c r="L260" s="277">
        <v>10.35</v>
      </c>
      <c r="M260" s="277">
        <v>16.13804</v>
      </c>
    </row>
    <row r="261" spans="1:13">
      <c r="A261" s="268">
        <v>251</v>
      </c>
      <c r="B261" s="277" t="s">
        <v>423</v>
      </c>
      <c r="C261" s="278">
        <v>1418.65</v>
      </c>
      <c r="D261" s="279">
        <v>1426.3666666666668</v>
      </c>
      <c r="E261" s="279">
        <v>1397.3833333333337</v>
      </c>
      <c r="F261" s="279">
        <v>1376.1166666666668</v>
      </c>
      <c r="G261" s="279">
        <v>1347.1333333333337</v>
      </c>
      <c r="H261" s="279">
        <v>1447.6333333333337</v>
      </c>
      <c r="I261" s="279">
        <v>1476.6166666666668</v>
      </c>
      <c r="J261" s="279">
        <v>1497.8833333333337</v>
      </c>
      <c r="K261" s="277">
        <v>1455.35</v>
      </c>
      <c r="L261" s="277">
        <v>1405.1</v>
      </c>
      <c r="M261" s="277">
        <v>0.31755</v>
      </c>
    </row>
    <row r="262" spans="1:13">
      <c r="A262" s="268">
        <v>252</v>
      </c>
      <c r="B262" s="277" t="s">
        <v>424</v>
      </c>
      <c r="C262" s="278">
        <v>282.64999999999998</v>
      </c>
      <c r="D262" s="279">
        <v>283.43333333333334</v>
      </c>
      <c r="E262" s="279">
        <v>277.7166666666667</v>
      </c>
      <c r="F262" s="279">
        <v>272.78333333333336</v>
      </c>
      <c r="G262" s="279">
        <v>267.06666666666672</v>
      </c>
      <c r="H262" s="279">
        <v>288.36666666666667</v>
      </c>
      <c r="I262" s="279">
        <v>294.08333333333326</v>
      </c>
      <c r="J262" s="279">
        <v>299.01666666666665</v>
      </c>
      <c r="K262" s="277">
        <v>289.14999999999998</v>
      </c>
      <c r="L262" s="277">
        <v>278.5</v>
      </c>
      <c r="M262" s="277">
        <v>3.41805</v>
      </c>
    </row>
    <row r="263" spans="1:13">
      <c r="A263" s="268">
        <v>253</v>
      </c>
      <c r="B263" s="277" t="s">
        <v>425</v>
      </c>
      <c r="C263" s="278">
        <v>99.9</v>
      </c>
      <c r="D263" s="279">
        <v>100.26666666666667</v>
      </c>
      <c r="E263" s="279">
        <v>99.133333333333326</v>
      </c>
      <c r="F263" s="279">
        <v>98.36666666666666</v>
      </c>
      <c r="G263" s="279">
        <v>97.23333333333332</v>
      </c>
      <c r="H263" s="279">
        <v>101.03333333333333</v>
      </c>
      <c r="I263" s="279">
        <v>102.16666666666669</v>
      </c>
      <c r="J263" s="279">
        <v>102.93333333333334</v>
      </c>
      <c r="K263" s="277">
        <v>101.4</v>
      </c>
      <c r="L263" s="277">
        <v>99.5</v>
      </c>
      <c r="M263" s="277">
        <v>8.3721700000000006</v>
      </c>
    </row>
    <row r="264" spans="1:13">
      <c r="A264" s="268">
        <v>254</v>
      </c>
      <c r="B264" s="277" t="s">
        <v>426</v>
      </c>
      <c r="C264" s="278">
        <v>65.05</v>
      </c>
      <c r="D264" s="279">
        <v>64.983333333333334</v>
      </c>
      <c r="E264" s="279">
        <v>63.566666666666663</v>
      </c>
      <c r="F264" s="279">
        <v>62.083333333333329</v>
      </c>
      <c r="G264" s="279">
        <v>60.666666666666657</v>
      </c>
      <c r="H264" s="279">
        <v>66.466666666666669</v>
      </c>
      <c r="I264" s="279">
        <v>67.883333333333326</v>
      </c>
      <c r="J264" s="279">
        <v>69.366666666666674</v>
      </c>
      <c r="K264" s="277">
        <v>66.400000000000006</v>
      </c>
      <c r="L264" s="277">
        <v>63.5</v>
      </c>
      <c r="M264" s="277">
        <v>9.9648599999999998</v>
      </c>
    </row>
    <row r="265" spans="1:13">
      <c r="A265" s="268">
        <v>255</v>
      </c>
      <c r="B265" s="277" t="s">
        <v>427</v>
      </c>
      <c r="C265" s="278">
        <v>81.05</v>
      </c>
      <c r="D265" s="279">
        <v>82.466666666666669</v>
      </c>
      <c r="E265" s="279">
        <v>78.933333333333337</v>
      </c>
      <c r="F265" s="279">
        <v>76.816666666666663</v>
      </c>
      <c r="G265" s="279">
        <v>73.283333333333331</v>
      </c>
      <c r="H265" s="279">
        <v>84.583333333333343</v>
      </c>
      <c r="I265" s="279">
        <v>88.116666666666674</v>
      </c>
      <c r="J265" s="279">
        <v>90.233333333333348</v>
      </c>
      <c r="K265" s="277">
        <v>86</v>
      </c>
      <c r="L265" s="277">
        <v>80.349999999999994</v>
      </c>
      <c r="M265" s="277">
        <v>46.431150000000002</v>
      </c>
    </row>
    <row r="266" spans="1:13">
      <c r="A266" s="268">
        <v>256</v>
      </c>
      <c r="B266" s="277" t="s">
        <v>435</v>
      </c>
      <c r="C266" s="278">
        <v>39.450000000000003</v>
      </c>
      <c r="D266" s="279">
        <v>39.683333333333337</v>
      </c>
      <c r="E266" s="279">
        <v>38.416666666666671</v>
      </c>
      <c r="F266" s="279">
        <v>37.383333333333333</v>
      </c>
      <c r="G266" s="279">
        <v>36.116666666666667</v>
      </c>
      <c r="H266" s="279">
        <v>40.716666666666676</v>
      </c>
      <c r="I266" s="279">
        <v>41.983333333333341</v>
      </c>
      <c r="J266" s="279">
        <v>43.01666666666668</v>
      </c>
      <c r="K266" s="277">
        <v>40.950000000000003</v>
      </c>
      <c r="L266" s="277">
        <v>38.65</v>
      </c>
      <c r="M266" s="277">
        <v>3.2072799999999999</v>
      </c>
    </row>
    <row r="267" spans="1:13">
      <c r="A267" s="268">
        <v>257</v>
      </c>
      <c r="B267" s="277" t="s">
        <v>434</v>
      </c>
      <c r="C267" s="278">
        <v>70.099999999999994</v>
      </c>
      <c r="D267" s="279">
        <v>70.783333333333331</v>
      </c>
      <c r="E267" s="279">
        <v>65.816666666666663</v>
      </c>
      <c r="F267" s="279">
        <v>61.533333333333331</v>
      </c>
      <c r="G267" s="279">
        <v>56.566666666666663</v>
      </c>
      <c r="H267" s="279">
        <v>75.066666666666663</v>
      </c>
      <c r="I267" s="279">
        <v>80.033333333333331</v>
      </c>
      <c r="J267" s="279">
        <v>84.316666666666663</v>
      </c>
      <c r="K267" s="277">
        <v>75.75</v>
      </c>
      <c r="L267" s="277">
        <v>66.5</v>
      </c>
      <c r="M267" s="277">
        <v>12.81972</v>
      </c>
    </row>
    <row r="268" spans="1:13">
      <c r="A268" s="268">
        <v>258</v>
      </c>
      <c r="B268" s="277" t="s">
        <v>263</v>
      </c>
      <c r="C268" s="278">
        <v>44.5</v>
      </c>
      <c r="D268" s="279">
        <v>44.683333333333337</v>
      </c>
      <c r="E268" s="279">
        <v>43.866666666666674</v>
      </c>
      <c r="F268" s="279">
        <v>43.233333333333334</v>
      </c>
      <c r="G268" s="279">
        <v>42.416666666666671</v>
      </c>
      <c r="H268" s="279">
        <v>45.316666666666677</v>
      </c>
      <c r="I268" s="279">
        <v>46.13333333333334</v>
      </c>
      <c r="J268" s="279">
        <v>46.76666666666668</v>
      </c>
      <c r="K268" s="277">
        <v>45.5</v>
      </c>
      <c r="L268" s="277">
        <v>44.05</v>
      </c>
      <c r="M268" s="277">
        <v>8.1928999999999998</v>
      </c>
    </row>
    <row r="269" spans="1:13">
      <c r="A269" s="268">
        <v>259</v>
      </c>
      <c r="B269" s="277" t="s">
        <v>130</v>
      </c>
      <c r="C269" s="278">
        <v>194.05</v>
      </c>
      <c r="D269" s="279">
        <v>194.70000000000002</v>
      </c>
      <c r="E269" s="279">
        <v>191.00000000000003</v>
      </c>
      <c r="F269" s="279">
        <v>187.95000000000002</v>
      </c>
      <c r="G269" s="279">
        <v>184.25000000000003</v>
      </c>
      <c r="H269" s="279">
        <v>197.75000000000003</v>
      </c>
      <c r="I269" s="279">
        <v>201.45000000000002</v>
      </c>
      <c r="J269" s="279">
        <v>204.50000000000003</v>
      </c>
      <c r="K269" s="277">
        <v>198.4</v>
      </c>
      <c r="L269" s="277">
        <v>191.65</v>
      </c>
      <c r="M269" s="277">
        <v>72.332909999999998</v>
      </c>
    </row>
    <row r="270" spans="1:13">
      <c r="A270" s="268">
        <v>260</v>
      </c>
      <c r="B270" s="277" t="s">
        <v>264</v>
      </c>
      <c r="C270" s="278">
        <v>688.95</v>
      </c>
      <c r="D270" s="279">
        <v>693.65</v>
      </c>
      <c r="E270" s="279">
        <v>676.3</v>
      </c>
      <c r="F270" s="279">
        <v>663.65</v>
      </c>
      <c r="G270" s="279">
        <v>646.29999999999995</v>
      </c>
      <c r="H270" s="279">
        <v>706.3</v>
      </c>
      <c r="I270" s="279">
        <v>723.65000000000009</v>
      </c>
      <c r="J270" s="279">
        <v>736.3</v>
      </c>
      <c r="K270" s="277">
        <v>711</v>
      </c>
      <c r="L270" s="277">
        <v>681</v>
      </c>
      <c r="M270" s="277">
        <v>3.6931099999999999</v>
      </c>
    </row>
    <row r="271" spans="1:13">
      <c r="A271" s="268">
        <v>261</v>
      </c>
      <c r="B271" s="277" t="s">
        <v>131</v>
      </c>
      <c r="C271" s="278">
        <v>1652.3</v>
      </c>
      <c r="D271" s="279">
        <v>1645.5</v>
      </c>
      <c r="E271" s="279">
        <v>1625.45</v>
      </c>
      <c r="F271" s="279">
        <v>1598.6000000000001</v>
      </c>
      <c r="G271" s="279">
        <v>1578.5500000000002</v>
      </c>
      <c r="H271" s="279">
        <v>1672.35</v>
      </c>
      <c r="I271" s="279">
        <v>1692.4</v>
      </c>
      <c r="J271" s="279">
        <v>1719.2499999999998</v>
      </c>
      <c r="K271" s="277">
        <v>1665.55</v>
      </c>
      <c r="L271" s="277">
        <v>1618.65</v>
      </c>
      <c r="M271" s="277">
        <v>9.4368200000000009</v>
      </c>
    </row>
    <row r="272" spans="1:13">
      <c r="A272" s="268">
        <v>262</v>
      </c>
      <c r="B272" s="277" t="s">
        <v>132</v>
      </c>
      <c r="C272" s="278">
        <v>373.55</v>
      </c>
      <c r="D272" s="279">
        <v>373.5</v>
      </c>
      <c r="E272" s="279">
        <v>367.55</v>
      </c>
      <c r="F272" s="279">
        <v>361.55</v>
      </c>
      <c r="G272" s="279">
        <v>355.6</v>
      </c>
      <c r="H272" s="279">
        <v>379.5</v>
      </c>
      <c r="I272" s="279">
        <v>385.45000000000005</v>
      </c>
      <c r="J272" s="279">
        <v>391.45</v>
      </c>
      <c r="K272" s="277">
        <v>379.45</v>
      </c>
      <c r="L272" s="277">
        <v>367.5</v>
      </c>
      <c r="M272" s="277">
        <v>22.80575</v>
      </c>
    </row>
    <row r="273" spans="1:13">
      <c r="A273" s="268">
        <v>263</v>
      </c>
      <c r="B273" s="277" t="s">
        <v>437</v>
      </c>
      <c r="C273" s="278">
        <v>114.5</v>
      </c>
      <c r="D273" s="279">
        <v>115.63333333333333</v>
      </c>
      <c r="E273" s="279">
        <v>112.36666666666665</v>
      </c>
      <c r="F273" s="279">
        <v>110.23333333333332</v>
      </c>
      <c r="G273" s="279">
        <v>106.96666666666664</v>
      </c>
      <c r="H273" s="279">
        <v>117.76666666666665</v>
      </c>
      <c r="I273" s="279">
        <v>121.03333333333333</v>
      </c>
      <c r="J273" s="279">
        <v>123.16666666666666</v>
      </c>
      <c r="K273" s="277">
        <v>118.9</v>
      </c>
      <c r="L273" s="277">
        <v>113.5</v>
      </c>
      <c r="M273" s="277">
        <v>6.7596699999999998</v>
      </c>
    </row>
    <row r="274" spans="1:13">
      <c r="A274" s="268">
        <v>264</v>
      </c>
      <c r="B274" s="277" t="s">
        <v>443</v>
      </c>
      <c r="C274" s="278">
        <v>390.55</v>
      </c>
      <c r="D274" s="279">
        <v>389.98333333333335</v>
      </c>
      <c r="E274" s="279">
        <v>385.36666666666667</v>
      </c>
      <c r="F274" s="279">
        <v>380.18333333333334</v>
      </c>
      <c r="G274" s="279">
        <v>375.56666666666666</v>
      </c>
      <c r="H274" s="279">
        <v>395.16666666666669</v>
      </c>
      <c r="I274" s="279">
        <v>399.78333333333336</v>
      </c>
      <c r="J274" s="279">
        <v>404.9666666666667</v>
      </c>
      <c r="K274" s="277">
        <v>394.6</v>
      </c>
      <c r="L274" s="277">
        <v>384.8</v>
      </c>
      <c r="M274" s="277">
        <v>3.3833299999999999</v>
      </c>
    </row>
    <row r="275" spans="1:13">
      <c r="A275" s="268">
        <v>265</v>
      </c>
      <c r="B275" s="277" t="s">
        <v>444</v>
      </c>
      <c r="C275" s="278">
        <v>257.2</v>
      </c>
      <c r="D275" s="279">
        <v>258.05</v>
      </c>
      <c r="E275" s="279">
        <v>254</v>
      </c>
      <c r="F275" s="279">
        <v>250.79999999999998</v>
      </c>
      <c r="G275" s="279">
        <v>246.74999999999997</v>
      </c>
      <c r="H275" s="279">
        <v>261.25</v>
      </c>
      <c r="I275" s="279">
        <v>265.30000000000007</v>
      </c>
      <c r="J275" s="279">
        <v>268.50000000000006</v>
      </c>
      <c r="K275" s="277">
        <v>262.10000000000002</v>
      </c>
      <c r="L275" s="277">
        <v>254.85</v>
      </c>
      <c r="M275" s="277">
        <v>4.0787699999999996</v>
      </c>
    </row>
    <row r="276" spans="1:13">
      <c r="A276" s="268">
        <v>266</v>
      </c>
      <c r="B276" s="277" t="s">
        <v>445</v>
      </c>
      <c r="C276" s="278">
        <v>436.95</v>
      </c>
      <c r="D276" s="279">
        <v>437.98333333333335</v>
      </c>
      <c r="E276" s="279">
        <v>432.9666666666667</v>
      </c>
      <c r="F276" s="279">
        <v>428.98333333333335</v>
      </c>
      <c r="G276" s="279">
        <v>423.9666666666667</v>
      </c>
      <c r="H276" s="279">
        <v>441.9666666666667</v>
      </c>
      <c r="I276" s="279">
        <v>446.98333333333335</v>
      </c>
      <c r="J276" s="279">
        <v>450.9666666666667</v>
      </c>
      <c r="K276" s="277">
        <v>443</v>
      </c>
      <c r="L276" s="277">
        <v>434</v>
      </c>
      <c r="M276" s="277">
        <v>1.23332</v>
      </c>
    </row>
    <row r="277" spans="1:13">
      <c r="A277" s="268">
        <v>267</v>
      </c>
      <c r="B277" s="277" t="s">
        <v>447</v>
      </c>
      <c r="C277" s="278">
        <v>32.65</v>
      </c>
      <c r="D277" s="279">
        <v>33.050000000000004</v>
      </c>
      <c r="E277" s="279">
        <v>31.850000000000009</v>
      </c>
      <c r="F277" s="279">
        <v>31.050000000000004</v>
      </c>
      <c r="G277" s="279">
        <v>29.850000000000009</v>
      </c>
      <c r="H277" s="279">
        <v>33.850000000000009</v>
      </c>
      <c r="I277" s="279">
        <v>35.050000000000011</v>
      </c>
      <c r="J277" s="279">
        <v>35.850000000000009</v>
      </c>
      <c r="K277" s="277">
        <v>34.25</v>
      </c>
      <c r="L277" s="277">
        <v>32.25</v>
      </c>
      <c r="M277" s="277">
        <v>13.004429999999999</v>
      </c>
    </row>
    <row r="278" spans="1:13">
      <c r="A278" s="268">
        <v>268</v>
      </c>
      <c r="B278" s="277" t="s">
        <v>449</v>
      </c>
      <c r="C278" s="278">
        <v>268.39999999999998</v>
      </c>
      <c r="D278" s="279">
        <v>268.45</v>
      </c>
      <c r="E278" s="279">
        <v>265.54999999999995</v>
      </c>
      <c r="F278" s="279">
        <v>262.7</v>
      </c>
      <c r="G278" s="279">
        <v>259.79999999999995</v>
      </c>
      <c r="H278" s="279">
        <v>271.29999999999995</v>
      </c>
      <c r="I278" s="279">
        <v>274.19999999999993</v>
      </c>
      <c r="J278" s="279">
        <v>277.04999999999995</v>
      </c>
      <c r="K278" s="277">
        <v>271.35000000000002</v>
      </c>
      <c r="L278" s="277">
        <v>265.60000000000002</v>
      </c>
      <c r="M278" s="277">
        <v>1.2842899999999999</v>
      </c>
    </row>
    <row r="279" spans="1:13">
      <c r="A279" s="268">
        <v>269</v>
      </c>
      <c r="B279" s="277" t="s">
        <v>439</v>
      </c>
      <c r="C279" s="278">
        <v>371.25</v>
      </c>
      <c r="D279" s="279">
        <v>372.25</v>
      </c>
      <c r="E279" s="279">
        <v>359.1</v>
      </c>
      <c r="F279" s="279">
        <v>346.95000000000005</v>
      </c>
      <c r="G279" s="279">
        <v>333.80000000000007</v>
      </c>
      <c r="H279" s="279">
        <v>384.4</v>
      </c>
      <c r="I279" s="279">
        <v>397.54999999999995</v>
      </c>
      <c r="J279" s="279">
        <v>409.69999999999993</v>
      </c>
      <c r="K279" s="277">
        <v>385.4</v>
      </c>
      <c r="L279" s="277">
        <v>360.1</v>
      </c>
      <c r="M279" s="277">
        <v>3.25413</v>
      </c>
    </row>
    <row r="280" spans="1:13">
      <c r="A280" s="268">
        <v>270</v>
      </c>
      <c r="B280" s="277" t="s">
        <v>1780</v>
      </c>
      <c r="C280" s="278">
        <v>739.85</v>
      </c>
      <c r="D280" s="279">
        <v>747.35</v>
      </c>
      <c r="E280" s="279">
        <v>708.7</v>
      </c>
      <c r="F280" s="279">
        <v>677.55000000000007</v>
      </c>
      <c r="G280" s="279">
        <v>638.90000000000009</v>
      </c>
      <c r="H280" s="279">
        <v>778.5</v>
      </c>
      <c r="I280" s="279">
        <v>817.14999999999986</v>
      </c>
      <c r="J280" s="279">
        <v>848.3</v>
      </c>
      <c r="K280" s="277">
        <v>786</v>
      </c>
      <c r="L280" s="277">
        <v>716.2</v>
      </c>
      <c r="M280" s="277">
        <v>4.5670000000000002E-2</v>
      </c>
    </row>
    <row r="281" spans="1:13">
      <c r="A281" s="268">
        <v>271</v>
      </c>
      <c r="B281" s="277" t="s">
        <v>450</v>
      </c>
      <c r="C281" s="278">
        <v>107.3</v>
      </c>
      <c r="D281" s="279">
        <v>108.21666666666665</v>
      </c>
      <c r="E281" s="279">
        <v>105.63333333333331</v>
      </c>
      <c r="F281" s="279">
        <v>103.96666666666665</v>
      </c>
      <c r="G281" s="279">
        <v>101.38333333333331</v>
      </c>
      <c r="H281" s="279">
        <v>109.88333333333331</v>
      </c>
      <c r="I281" s="279">
        <v>112.46666666666665</v>
      </c>
      <c r="J281" s="279">
        <v>114.13333333333331</v>
      </c>
      <c r="K281" s="277">
        <v>110.8</v>
      </c>
      <c r="L281" s="277">
        <v>106.55</v>
      </c>
      <c r="M281" s="277">
        <v>0.94808999999999999</v>
      </c>
    </row>
    <row r="282" spans="1:13">
      <c r="A282" s="268">
        <v>272</v>
      </c>
      <c r="B282" s="277" t="s">
        <v>440</v>
      </c>
      <c r="C282" s="278">
        <v>203.45</v>
      </c>
      <c r="D282" s="279">
        <v>204.18333333333331</v>
      </c>
      <c r="E282" s="279">
        <v>200.81666666666661</v>
      </c>
      <c r="F282" s="279">
        <v>198.18333333333331</v>
      </c>
      <c r="G282" s="279">
        <v>194.81666666666661</v>
      </c>
      <c r="H282" s="279">
        <v>206.81666666666661</v>
      </c>
      <c r="I282" s="279">
        <v>210.18333333333334</v>
      </c>
      <c r="J282" s="279">
        <v>212.81666666666661</v>
      </c>
      <c r="K282" s="277">
        <v>207.55</v>
      </c>
      <c r="L282" s="277">
        <v>201.55</v>
      </c>
      <c r="M282" s="277">
        <v>1.3308199999999999</v>
      </c>
    </row>
    <row r="283" spans="1:13">
      <c r="A283" s="268">
        <v>273</v>
      </c>
      <c r="B283" s="277" t="s">
        <v>451</v>
      </c>
      <c r="C283" s="278">
        <v>143.94999999999999</v>
      </c>
      <c r="D283" s="279">
        <v>145.91666666666666</v>
      </c>
      <c r="E283" s="279">
        <v>139.83333333333331</v>
      </c>
      <c r="F283" s="279">
        <v>135.71666666666667</v>
      </c>
      <c r="G283" s="279">
        <v>129.63333333333333</v>
      </c>
      <c r="H283" s="279">
        <v>150.0333333333333</v>
      </c>
      <c r="I283" s="279">
        <v>156.11666666666662</v>
      </c>
      <c r="J283" s="279">
        <v>160.23333333333329</v>
      </c>
      <c r="K283" s="277">
        <v>152</v>
      </c>
      <c r="L283" s="277">
        <v>141.80000000000001</v>
      </c>
      <c r="M283" s="277">
        <v>1.0262</v>
      </c>
    </row>
    <row r="284" spans="1:13">
      <c r="A284" s="268">
        <v>274</v>
      </c>
      <c r="B284" s="277" t="s">
        <v>133</v>
      </c>
      <c r="C284" s="278">
        <v>1298.3</v>
      </c>
      <c r="D284" s="279">
        <v>1307.6666666666667</v>
      </c>
      <c r="E284" s="279">
        <v>1283.9333333333334</v>
      </c>
      <c r="F284" s="279">
        <v>1269.5666666666666</v>
      </c>
      <c r="G284" s="279">
        <v>1245.8333333333333</v>
      </c>
      <c r="H284" s="279">
        <v>1322.0333333333335</v>
      </c>
      <c r="I284" s="279">
        <v>1345.7666666666667</v>
      </c>
      <c r="J284" s="279">
        <v>1360.1333333333337</v>
      </c>
      <c r="K284" s="277">
        <v>1331.4</v>
      </c>
      <c r="L284" s="277">
        <v>1293.3</v>
      </c>
      <c r="M284" s="277">
        <v>29.151530000000001</v>
      </c>
    </row>
    <row r="285" spans="1:13">
      <c r="A285" s="268">
        <v>275</v>
      </c>
      <c r="B285" s="277" t="s">
        <v>441</v>
      </c>
      <c r="C285" s="278">
        <v>65.95</v>
      </c>
      <c r="D285" s="279">
        <v>66.099999999999994</v>
      </c>
      <c r="E285" s="279">
        <v>64.199999999999989</v>
      </c>
      <c r="F285" s="279">
        <v>62.449999999999989</v>
      </c>
      <c r="G285" s="279">
        <v>60.549999999999983</v>
      </c>
      <c r="H285" s="279">
        <v>67.849999999999994</v>
      </c>
      <c r="I285" s="279">
        <v>69.75</v>
      </c>
      <c r="J285" s="279">
        <v>71.5</v>
      </c>
      <c r="K285" s="277">
        <v>68</v>
      </c>
      <c r="L285" s="277">
        <v>64.349999999999994</v>
      </c>
      <c r="M285" s="277">
        <v>6.9896599999999998</v>
      </c>
    </row>
    <row r="286" spans="1:13">
      <c r="A286" s="268">
        <v>276</v>
      </c>
      <c r="B286" s="277" t="s">
        <v>438</v>
      </c>
      <c r="C286" s="278">
        <v>459.25</v>
      </c>
      <c r="D286" s="279">
        <v>461.16666666666669</v>
      </c>
      <c r="E286" s="279">
        <v>453.33333333333337</v>
      </c>
      <c r="F286" s="279">
        <v>447.41666666666669</v>
      </c>
      <c r="G286" s="279">
        <v>439.58333333333337</v>
      </c>
      <c r="H286" s="279">
        <v>467.08333333333337</v>
      </c>
      <c r="I286" s="279">
        <v>474.91666666666674</v>
      </c>
      <c r="J286" s="279">
        <v>480.83333333333337</v>
      </c>
      <c r="K286" s="277">
        <v>469</v>
      </c>
      <c r="L286" s="277">
        <v>455.25</v>
      </c>
      <c r="M286" s="277">
        <v>4.947E-2</v>
      </c>
    </row>
    <row r="287" spans="1:13">
      <c r="A287" s="268">
        <v>277</v>
      </c>
      <c r="B287" s="277" t="s">
        <v>442</v>
      </c>
      <c r="C287" s="278">
        <v>255</v>
      </c>
      <c r="D287" s="279">
        <v>258.11666666666667</v>
      </c>
      <c r="E287" s="279">
        <v>249.88333333333333</v>
      </c>
      <c r="F287" s="279">
        <v>244.76666666666665</v>
      </c>
      <c r="G287" s="279">
        <v>236.5333333333333</v>
      </c>
      <c r="H287" s="279">
        <v>263.23333333333335</v>
      </c>
      <c r="I287" s="279">
        <v>271.4666666666667</v>
      </c>
      <c r="J287" s="279">
        <v>276.58333333333337</v>
      </c>
      <c r="K287" s="277">
        <v>266.35000000000002</v>
      </c>
      <c r="L287" s="277">
        <v>253</v>
      </c>
      <c r="M287" s="277">
        <v>3.3658800000000002</v>
      </c>
    </row>
    <row r="288" spans="1:13">
      <c r="A288" s="268">
        <v>278</v>
      </c>
      <c r="B288" s="277" t="s">
        <v>448</v>
      </c>
      <c r="C288" s="278">
        <v>556.4</v>
      </c>
      <c r="D288" s="279">
        <v>559.48333333333323</v>
      </c>
      <c r="E288" s="279">
        <v>547.91666666666652</v>
      </c>
      <c r="F288" s="279">
        <v>539.43333333333328</v>
      </c>
      <c r="G288" s="279">
        <v>527.86666666666656</v>
      </c>
      <c r="H288" s="279">
        <v>567.96666666666647</v>
      </c>
      <c r="I288" s="279">
        <v>579.5333333333333</v>
      </c>
      <c r="J288" s="279">
        <v>588.01666666666642</v>
      </c>
      <c r="K288" s="277">
        <v>571.04999999999995</v>
      </c>
      <c r="L288" s="277">
        <v>551</v>
      </c>
      <c r="M288" s="277">
        <v>1.8946099999999999</v>
      </c>
    </row>
    <row r="289" spans="1:13">
      <c r="A289" s="268">
        <v>279</v>
      </c>
      <c r="B289" s="277" t="s">
        <v>446</v>
      </c>
      <c r="C289" s="278">
        <v>45.45</v>
      </c>
      <c r="D289" s="279">
        <v>45.800000000000004</v>
      </c>
      <c r="E289" s="279">
        <v>44.850000000000009</v>
      </c>
      <c r="F289" s="279">
        <v>44.250000000000007</v>
      </c>
      <c r="G289" s="279">
        <v>43.300000000000011</v>
      </c>
      <c r="H289" s="279">
        <v>46.400000000000006</v>
      </c>
      <c r="I289" s="279">
        <v>47.350000000000009</v>
      </c>
      <c r="J289" s="279">
        <v>47.95</v>
      </c>
      <c r="K289" s="277">
        <v>46.75</v>
      </c>
      <c r="L289" s="277">
        <v>45.2</v>
      </c>
      <c r="M289" s="277">
        <v>33.055639999999997</v>
      </c>
    </row>
    <row r="290" spans="1:13">
      <c r="A290" s="268">
        <v>280</v>
      </c>
      <c r="B290" s="277" t="s">
        <v>134</v>
      </c>
      <c r="C290" s="278">
        <v>64.25</v>
      </c>
      <c r="D290" s="279">
        <v>65.25</v>
      </c>
      <c r="E290" s="279">
        <v>62.5</v>
      </c>
      <c r="F290" s="279">
        <v>60.75</v>
      </c>
      <c r="G290" s="279">
        <v>58</v>
      </c>
      <c r="H290" s="279">
        <v>67</v>
      </c>
      <c r="I290" s="279">
        <v>69.75</v>
      </c>
      <c r="J290" s="279">
        <v>71.5</v>
      </c>
      <c r="K290" s="277">
        <v>68</v>
      </c>
      <c r="L290" s="277">
        <v>63.5</v>
      </c>
      <c r="M290" s="277">
        <v>293.99716999999998</v>
      </c>
    </row>
    <row r="291" spans="1:13">
      <c r="A291" s="268">
        <v>281</v>
      </c>
      <c r="B291" s="277" t="s">
        <v>453</v>
      </c>
      <c r="C291" s="278">
        <v>22.65</v>
      </c>
      <c r="D291" s="279">
        <v>22.95</v>
      </c>
      <c r="E291" s="279">
        <v>22.099999999999998</v>
      </c>
      <c r="F291" s="279">
        <v>21.549999999999997</v>
      </c>
      <c r="G291" s="279">
        <v>20.699999999999996</v>
      </c>
      <c r="H291" s="279">
        <v>23.5</v>
      </c>
      <c r="I291" s="279">
        <v>24.35</v>
      </c>
      <c r="J291" s="279">
        <v>24.900000000000002</v>
      </c>
      <c r="K291" s="277">
        <v>23.8</v>
      </c>
      <c r="L291" s="277">
        <v>22.4</v>
      </c>
      <c r="M291" s="277">
        <v>22.743289999999998</v>
      </c>
    </row>
    <row r="292" spans="1:13">
      <c r="A292" s="268">
        <v>282</v>
      </c>
      <c r="B292" s="277" t="s">
        <v>358</v>
      </c>
      <c r="C292" s="278">
        <v>1893.2</v>
      </c>
      <c r="D292" s="279">
        <v>1891.0833333333333</v>
      </c>
      <c r="E292" s="279">
        <v>1856.1166666666666</v>
      </c>
      <c r="F292" s="279">
        <v>1819.0333333333333</v>
      </c>
      <c r="G292" s="279">
        <v>1784.0666666666666</v>
      </c>
      <c r="H292" s="279">
        <v>1928.1666666666665</v>
      </c>
      <c r="I292" s="279">
        <v>1963.1333333333332</v>
      </c>
      <c r="J292" s="279">
        <v>2000.2166666666665</v>
      </c>
      <c r="K292" s="277">
        <v>1926.05</v>
      </c>
      <c r="L292" s="277">
        <v>1854</v>
      </c>
      <c r="M292" s="277">
        <v>2.1711399999999998</v>
      </c>
    </row>
    <row r="293" spans="1:13">
      <c r="A293" s="268">
        <v>283</v>
      </c>
      <c r="B293" s="277" t="s">
        <v>454</v>
      </c>
      <c r="C293" s="278">
        <v>615.85</v>
      </c>
      <c r="D293" s="279">
        <v>614.81666666666672</v>
      </c>
      <c r="E293" s="279">
        <v>598.33333333333348</v>
      </c>
      <c r="F293" s="279">
        <v>580.81666666666672</v>
      </c>
      <c r="G293" s="279">
        <v>564.33333333333348</v>
      </c>
      <c r="H293" s="279">
        <v>632.33333333333348</v>
      </c>
      <c r="I293" s="279">
        <v>648.81666666666683</v>
      </c>
      <c r="J293" s="279">
        <v>666.33333333333348</v>
      </c>
      <c r="K293" s="277">
        <v>631.29999999999995</v>
      </c>
      <c r="L293" s="277">
        <v>597.29999999999995</v>
      </c>
      <c r="M293" s="277">
        <v>13.70275</v>
      </c>
    </row>
    <row r="294" spans="1:13">
      <c r="A294" s="268">
        <v>284</v>
      </c>
      <c r="B294" s="277" t="s">
        <v>452</v>
      </c>
      <c r="C294" s="278">
        <v>2795.2</v>
      </c>
      <c r="D294" s="279">
        <v>2803.3833333333332</v>
      </c>
      <c r="E294" s="279">
        <v>2766.8166666666666</v>
      </c>
      <c r="F294" s="279">
        <v>2738.4333333333334</v>
      </c>
      <c r="G294" s="279">
        <v>2701.8666666666668</v>
      </c>
      <c r="H294" s="279">
        <v>2831.7666666666664</v>
      </c>
      <c r="I294" s="279">
        <v>2868.333333333333</v>
      </c>
      <c r="J294" s="279">
        <v>2896.7166666666662</v>
      </c>
      <c r="K294" s="277">
        <v>2839.95</v>
      </c>
      <c r="L294" s="277">
        <v>2775</v>
      </c>
      <c r="M294" s="277">
        <v>3.9640000000000002E-2</v>
      </c>
    </row>
    <row r="295" spans="1:13">
      <c r="A295" s="268">
        <v>285</v>
      </c>
      <c r="B295" s="277" t="s">
        <v>455</v>
      </c>
      <c r="C295" s="278">
        <v>23.75</v>
      </c>
      <c r="D295" s="279">
        <v>23.916666666666668</v>
      </c>
      <c r="E295" s="279">
        <v>23.333333333333336</v>
      </c>
      <c r="F295" s="279">
        <v>22.916666666666668</v>
      </c>
      <c r="G295" s="279">
        <v>22.333333333333336</v>
      </c>
      <c r="H295" s="279">
        <v>24.333333333333336</v>
      </c>
      <c r="I295" s="279">
        <v>24.916666666666671</v>
      </c>
      <c r="J295" s="279">
        <v>25.333333333333336</v>
      </c>
      <c r="K295" s="277">
        <v>24.5</v>
      </c>
      <c r="L295" s="277">
        <v>23.5</v>
      </c>
      <c r="M295" s="277">
        <v>9.5927399999999992</v>
      </c>
    </row>
    <row r="296" spans="1:13">
      <c r="A296" s="268">
        <v>286</v>
      </c>
      <c r="B296" s="277" t="s">
        <v>135</v>
      </c>
      <c r="C296" s="278">
        <v>263.60000000000002</v>
      </c>
      <c r="D296" s="279">
        <v>266.45</v>
      </c>
      <c r="E296" s="279">
        <v>259.39999999999998</v>
      </c>
      <c r="F296" s="279">
        <v>255.2</v>
      </c>
      <c r="G296" s="279">
        <v>248.14999999999998</v>
      </c>
      <c r="H296" s="279">
        <v>270.64999999999998</v>
      </c>
      <c r="I296" s="279">
        <v>277.70000000000005</v>
      </c>
      <c r="J296" s="279">
        <v>281.89999999999998</v>
      </c>
      <c r="K296" s="277">
        <v>273.5</v>
      </c>
      <c r="L296" s="277">
        <v>262.25</v>
      </c>
      <c r="M296" s="277">
        <v>49.212040000000002</v>
      </c>
    </row>
    <row r="297" spans="1:13">
      <c r="A297" s="268">
        <v>287</v>
      </c>
      <c r="B297" s="277" t="s">
        <v>456</v>
      </c>
      <c r="C297" s="278">
        <v>684.3</v>
      </c>
      <c r="D297" s="279">
        <v>687.56666666666661</v>
      </c>
      <c r="E297" s="279">
        <v>671.73333333333323</v>
      </c>
      <c r="F297" s="279">
        <v>659.16666666666663</v>
      </c>
      <c r="G297" s="279">
        <v>643.33333333333326</v>
      </c>
      <c r="H297" s="279">
        <v>700.13333333333321</v>
      </c>
      <c r="I297" s="279">
        <v>715.9666666666667</v>
      </c>
      <c r="J297" s="279">
        <v>728.53333333333319</v>
      </c>
      <c r="K297" s="277">
        <v>703.4</v>
      </c>
      <c r="L297" s="277">
        <v>675</v>
      </c>
      <c r="M297" s="277">
        <v>0.77112000000000003</v>
      </c>
    </row>
    <row r="298" spans="1:13">
      <c r="A298" s="268">
        <v>288</v>
      </c>
      <c r="B298" s="277" t="s">
        <v>136</v>
      </c>
      <c r="C298" s="278">
        <v>912.9</v>
      </c>
      <c r="D298" s="279">
        <v>917.9</v>
      </c>
      <c r="E298" s="279">
        <v>900.84999999999991</v>
      </c>
      <c r="F298" s="279">
        <v>888.8</v>
      </c>
      <c r="G298" s="279">
        <v>871.74999999999989</v>
      </c>
      <c r="H298" s="279">
        <v>929.94999999999993</v>
      </c>
      <c r="I298" s="279">
        <v>946.99999999999989</v>
      </c>
      <c r="J298" s="279">
        <v>959.05</v>
      </c>
      <c r="K298" s="277">
        <v>934.95</v>
      </c>
      <c r="L298" s="277">
        <v>905.85</v>
      </c>
      <c r="M298" s="277">
        <v>36.463810000000002</v>
      </c>
    </row>
    <row r="299" spans="1:13">
      <c r="A299" s="268">
        <v>289</v>
      </c>
      <c r="B299" s="277" t="s">
        <v>266</v>
      </c>
      <c r="C299" s="278">
        <v>2240.6</v>
      </c>
      <c r="D299" s="279">
        <v>2221.3833333333332</v>
      </c>
      <c r="E299" s="279">
        <v>2189.2166666666662</v>
      </c>
      <c r="F299" s="279">
        <v>2137.833333333333</v>
      </c>
      <c r="G299" s="279">
        <v>2105.6666666666661</v>
      </c>
      <c r="H299" s="279">
        <v>2272.7666666666664</v>
      </c>
      <c r="I299" s="279">
        <v>2304.9333333333334</v>
      </c>
      <c r="J299" s="279">
        <v>2356.3166666666666</v>
      </c>
      <c r="K299" s="277">
        <v>2253.5500000000002</v>
      </c>
      <c r="L299" s="277">
        <v>2170</v>
      </c>
      <c r="M299" s="277">
        <v>2.6699099999999998</v>
      </c>
    </row>
    <row r="300" spans="1:13">
      <c r="A300" s="268">
        <v>290</v>
      </c>
      <c r="B300" s="277" t="s">
        <v>265</v>
      </c>
      <c r="C300" s="278">
        <v>1439.25</v>
      </c>
      <c r="D300" s="279">
        <v>1443.9166666666667</v>
      </c>
      <c r="E300" s="279">
        <v>1420.3333333333335</v>
      </c>
      <c r="F300" s="279">
        <v>1401.4166666666667</v>
      </c>
      <c r="G300" s="279">
        <v>1377.8333333333335</v>
      </c>
      <c r="H300" s="279">
        <v>1462.8333333333335</v>
      </c>
      <c r="I300" s="279">
        <v>1486.416666666667</v>
      </c>
      <c r="J300" s="279">
        <v>1505.3333333333335</v>
      </c>
      <c r="K300" s="277">
        <v>1467.5</v>
      </c>
      <c r="L300" s="277">
        <v>1425</v>
      </c>
      <c r="M300" s="277">
        <v>1.7787900000000001</v>
      </c>
    </row>
    <row r="301" spans="1:13">
      <c r="A301" s="268">
        <v>291</v>
      </c>
      <c r="B301" s="277" t="s">
        <v>137</v>
      </c>
      <c r="C301" s="278">
        <v>873</v>
      </c>
      <c r="D301" s="279">
        <v>874.94999999999993</v>
      </c>
      <c r="E301" s="279">
        <v>866.59999999999991</v>
      </c>
      <c r="F301" s="279">
        <v>860.19999999999993</v>
      </c>
      <c r="G301" s="279">
        <v>851.84999999999991</v>
      </c>
      <c r="H301" s="279">
        <v>881.34999999999991</v>
      </c>
      <c r="I301" s="279">
        <v>889.7</v>
      </c>
      <c r="J301" s="279">
        <v>896.09999999999991</v>
      </c>
      <c r="K301" s="277">
        <v>883.3</v>
      </c>
      <c r="L301" s="277">
        <v>868.55</v>
      </c>
      <c r="M301" s="277">
        <v>25.42417</v>
      </c>
    </row>
    <row r="302" spans="1:13">
      <c r="A302" s="268">
        <v>292</v>
      </c>
      <c r="B302" s="277" t="s">
        <v>457</v>
      </c>
      <c r="C302" s="278">
        <v>1188.7</v>
      </c>
      <c r="D302" s="279">
        <v>1197.5333333333335</v>
      </c>
      <c r="E302" s="279">
        <v>1165.166666666667</v>
      </c>
      <c r="F302" s="279">
        <v>1141.6333333333334</v>
      </c>
      <c r="G302" s="279">
        <v>1109.2666666666669</v>
      </c>
      <c r="H302" s="279">
        <v>1221.0666666666671</v>
      </c>
      <c r="I302" s="279">
        <v>1253.4333333333334</v>
      </c>
      <c r="J302" s="279">
        <v>1276.9666666666672</v>
      </c>
      <c r="K302" s="277">
        <v>1229.9000000000001</v>
      </c>
      <c r="L302" s="277">
        <v>1174</v>
      </c>
      <c r="M302" s="277">
        <v>0.68561000000000005</v>
      </c>
    </row>
    <row r="303" spans="1:13">
      <c r="A303" s="268">
        <v>293</v>
      </c>
      <c r="B303" s="277" t="s">
        <v>138</v>
      </c>
      <c r="C303" s="278">
        <v>545.20000000000005</v>
      </c>
      <c r="D303" s="279">
        <v>545.7166666666667</v>
      </c>
      <c r="E303" s="279">
        <v>537.48333333333335</v>
      </c>
      <c r="F303" s="279">
        <v>529.76666666666665</v>
      </c>
      <c r="G303" s="279">
        <v>521.5333333333333</v>
      </c>
      <c r="H303" s="279">
        <v>553.43333333333339</v>
      </c>
      <c r="I303" s="279">
        <v>561.66666666666674</v>
      </c>
      <c r="J303" s="279">
        <v>569.38333333333344</v>
      </c>
      <c r="K303" s="277">
        <v>553.95000000000005</v>
      </c>
      <c r="L303" s="277">
        <v>538</v>
      </c>
      <c r="M303" s="277">
        <v>30.973199999999999</v>
      </c>
    </row>
    <row r="304" spans="1:13">
      <c r="A304" s="268">
        <v>294</v>
      </c>
      <c r="B304" s="277" t="s">
        <v>139</v>
      </c>
      <c r="C304" s="278">
        <v>195.1</v>
      </c>
      <c r="D304" s="279">
        <v>196.28333333333333</v>
      </c>
      <c r="E304" s="279">
        <v>189.81666666666666</v>
      </c>
      <c r="F304" s="279">
        <v>184.53333333333333</v>
      </c>
      <c r="G304" s="279">
        <v>178.06666666666666</v>
      </c>
      <c r="H304" s="279">
        <v>201.56666666666666</v>
      </c>
      <c r="I304" s="279">
        <v>208.0333333333333</v>
      </c>
      <c r="J304" s="279">
        <v>213.31666666666666</v>
      </c>
      <c r="K304" s="277">
        <v>202.75</v>
      </c>
      <c r="L304" s="277">
        <v>191</v>
      </c>
      <c r="M304" s="277">
        <v>131.21179000000001</v>
      </c>
    </row>
    <row r="305" spans="1:13">
      <c r="A305" s="268">
        <v>295</v>
      </c>
      <c r="B305" s="277" t="s">
        <v>461</v>
      </c>
      <c r="C305" s="278">
        <v>25.2</v>
      </c>
      <c r="D305" s="279">
        <v>25.766666666666666</v>
      </c>
      <c r="E305" s="279">
        <v>24.633333333333333</v>
      </c>
      <c r="F305" s="279">
        <v>24.066666666666666</v>
      </c>
      <c r="G305" s="279">
        <v>22.933333333333334</v>
      </c>
      <c r="H305" s="279">
        <v>26.333333333333332</v>
      </c>
      <c r="I305" s="279">
        <v>27.466666666666665</v>
      </c>
      <c r="J305" s="279">
        <v>28.033333333333331</v>
      </c>
      <c r="K305" s="277">
        <v>26.9</v>
      </c>
      <c r="L305" s="277">
        <v>25.2</v>
      </c>
      <c r="M305" s="277">
        <v>8.7140699999999995</v>
      </c>
    </row>
    <row r="306" spans="1:13">
      <c r="A306" s="268">
        <v>296</v>
      </c>
      <c r="B306" s="277" t="s">
        <v>319</v>
      </c>
      <c r="C306" s="278">
        <v>10.95</v>
      </c>
      <c r="D306" s="279">
        <v>11.016666666666666</v>
      </c>
      <c r="E306" s="279">
        <v>10.783333333333331</v>
      </c>
      <c r="F306" s="279">
        <v>10.616666666666665</v>
      </c>
      <c r="G306" s="279">
        <v>10.383333333333331</v>
      </c>
      <c r="H306" s="279">
        <v>11.183333333333332</v>
      </c>
      <c r="I306" s="279">
        <v>11.416666666666666</v>
      </c>
      <c r="J306" s="279">
        <v>11.583333333333332</v>
      </c>
      <c r="K306" s="277">
        <v>11.25</v>
      </c>
      <c r="L306" s="277">
        <v>10.85</v>
      </c>
      <c r="M306" s="277">
        <v>16.587540000000001</v>
      </c>
    </row>
    <row r="307" spans="1:13">
      <c r="A307" s="268">
        <v>297</v>
      </c>
      <c r="B307" s="277" t="s">
        <v>464</v>
      </c>
      <c r="C307" s="278">
        <v>113.65</v>
      </c>
      <c r="D307" s="279">
        <v>114.38333333333333</v>
      </c>
      <c r="E307" s="279">
        <v>111.26666666666665</v>
      </c>
      <c r="F307" s="279">
        <v>108.88333333333333</v>
      </c>
      <c r="G307" s="279">
        <v>105.76666666666665</v>
      </c>
      <c r="H307" s="279">
        <v>116.76666666666665</v>
      </c>
      <c r="I307" s="279">
        <v>119.88333333333333</v>
      </c>
      <c r="J307" s="279">
        <v>122.26666666666665</v>
      </c>
      <c r="K307" s="277">
        <v>117.5</v>
      </c>
      <c r="L307" s="277">
        <v>112</v>
      </c>
      <c r="M307" s="277">
        <v>0.64346999999999999</v>
      </c>
    </row>
    <row r="308" spans="1:13">
      <c r="A308" s="268">
        <v>298</v>
      </c>
      <c r="B308" s="277" t="s">
        <v>466</v>
      </c>
      <c r="C308" s="278">
        <v>311.39999999999998</v>
      </c>
      <c r="D308" s="279">
        <v>316.8</v>
      </c>
      <c r="E308" s="279">
        <v>301.70000000000005</v>
      </c>
      <c r="F308" s="279">
        <v>292.00000000000006</v>
      </c>
      <c r="G308" s="279">
        <v>276.90000000000009</v>
      </c>
      <c r="H308" s="279">
        <v>326.5</v>
      </c>
      <c r="I308" s="279">
        <v>341.6</v>
      </c>
      <c r="J308" s="279">
        <v>351.29999999999995</v>
      </c>
      <c r="K308" s="277">
        <v>331.9</v>
      </c>
      <c r="L308" s="277">
        <v>307.10000000000002</v>
      </c>
      <c r="M308" s="277">
        <v>0.87629999999999997</v>
      </c>
    </row>
    <row r="309" spans="1:13">
      <c r="A309" s="268">
        <v>299</v>
      </c>
      <c r="B309" s="277" t="s">
        <v>462</v>
      </c>
      <c r="C309" s="278">
        <v>2998.45</v>
      </c>
      <c r="D309" s="279">
        <v>3022.75</v>
      </c>
      <c r="E309" s="279">
        <v>2945.7</v>
      </c>
      <c r="F309" s="279">
        <v>2892.95</v>
      </c>
      <c r="G309" s="279">
        <v>2815.8999999999996</v>
      </c>
      <c r="H309" s="279">
        <v>3075.5</v>
      </c>
      <c r="I309" s="279">
        <v>3152.55</v>
      </c>
      <c r="J309" s="279">
        <v>3205.3</v>
      </c>
      <c r="K309" s="277">
        <v>3099.8</v>
      </c>
      <c r="L309" s="277">
        <v>2970</v>
      </c>
      <c r="M309" s="277">
        <v>0.11146</v>
      </c>
    </row>
    <row r="310" spans="1:13">
      <c r="A310" s="268">
        <v>300</v>
      </c>
      <c r="B310" s="277" t="s">
        <v>463</v>
      </c>
      <c r="C310" s="278">
        <v>222.3</v>
      </c>
      <c r="D310" s="279">
        <v>223.53333333333333</v>
      </c>
      <c r="E310" s="279">
        <v>219.11666666666667</v>
      </c>
      <c r="F310" s="279">
        <v>215.93333333333334</v>
      </c>
      <c r="G310" s="279">
        <v>211.51666666666668</v>
      </c>
      <c r="H310" s="279">
        <v>226.71666666666667</v>
      </c>
      <c r="I310" s="279">
        <v>231.13333333333335</v>
      </c>
      <c r="J310" s="279">
        <v>234.31666666666666</v>
      </c>
      <c r="K310" s="277">
        <v>227.95</v>
      </c>
      <c r="L310" s="277">
        <v>220.35</v>
      </c>
      <c r="M310" s="277">
        <v>1.05331</v>
      </c>
    </row>
    <row r="311" spans="1:13">
      <c r="A311" s="268">
        <v>301</v>
      </c>
      <c r="B311" s="277" t="s">
        <v>140</v>
      </c>
      <c r="C311" s="278">
        <v>157</v>
      </c>
      <c r="D311" s="279">
        <v>156.73333333333332</v>
      </c>
      <c r="E311" s="279">
        <v>155.06666666666663</v>
      </c>
      <c r="F311" s="279">
        <v>153.13333333333333</v>
      </c>
      <c r="G311" s="279">
        <v>151.46666666666664</v>
      </c>
      <c r="H311" s="279">
        <v>158.66666666666663</v>
      </c>
      <c r="I311" s="279">
        <v>160.33333333333331</v>
      </c>
      <c r="J311" s="279">
        <v>162.26666666666662</v>
      </c>
      <c r="K311" s="277">
        <v>158.4</v>
      </c>
      <c r="L311" s="277">
        <v>154.80000000000001</v>
      </c>
      <c r="M311" s="277">
        <v>39.99765</v>
      </c>
    </row>
    <row r="312" spans="1:13">
      <c r="A312" s="268">
        <v>302</v>
      </c>
      <c r="B312" s="277" t="s">
        <v>141</v>
      </c>
      <c r="C312" s="278">
        <v>348.65</v>
      </c>
      <c r="D312" s="279">
        <v>348.26666666666665</v>
      </c>
      <c r="E312" s="279">
        <v>345.7833333333333</v>
      </c>
      <c r="F312" s="279">
        <v>342.91666666666663</v>
      </c>
      <c r="G312" s="279">
        <v>340.43333333333328</v>
      </c>
      <c r="H312" s="279">
        <v>351.13333333333333</v>
      </c>
      <c r="I312" s="279">
        <v>353.61666666666667</v>
      </c>
      <c r="J312" s="279">
        <v>356.48333333333335</v>
      </c>
      <c r="K312" s="277">
        <v>350.75</v>
      </c>
      <c r="L312" s="277">
        <v>345.4</v>
      </c>
      <c r="M312" s="277">
        <v>15.63592</v>
      </c>
    </row>
    <row r="313" spans="1:13">
      <c r="A313" s="268">
        <v>303</v>
      </c>
      <c r="B313" s="277" t="s">
        <v>142</v>
      </c>
      <c r="C313" s="278">
        <v>5771.75</v>
      </c>
      <c r="D313" s="279">
        <v>5826.833333333333</v>
      </c>
      <c r="E313" s="279">
        <v>5694.9166666666661</v>
      </c>
      <c r="F313" s="279">
        <v>5618.083333333333</v>
      </c>
      <c r="G313" s="279">
        <v>5486.1666666666661</v>
      </c>
      <c r="H313" s="279">
        <v>5903.6666666666661</v>
      </c>
      <c r="I313" s="279">
        <v>6035.5833333333321</v>
      </c>
      <c r="J313" s="279">
        <v>6112.4166666666661</v>
      </c>
      <c r="K313" s="277">
        <v>5958.75</v>
      </c>
      <c r="L313" s="277">
        <v>5750</v>
      </c>
      <c r="M313" s="277">
        <v>16.029389999999999</v>
      </c>
    </row>
    <row r="314" spans="1:13">
      <c r="A314" s="268">
        <v>304</v>
      </c>
      <c r="B314" s="277" t="s">
        <v>458</v>
      </c>
      <c r="C314" s="278">
        <v>698.1</v>
      </c>
      <c r="D314" s="279">
        <v>686.36666666666667</v>
      </c>
      <c r="E314" s="279">
        <v>668.73333333333335</v>
      </c>
      <c r="F314" s="279">
        <v>639.36666666666667</v>
      </c>
      <c r="G314" s="279">
        <v>621.73333333333335</v>
      </c>
      <c r="H314" s="279">
        <v>715.73333333333335</v>
      </c>
      <c r="I314" s="279">
        <v>733.36666666666679</v>
      </c>
      <c r="J314" s="279">
        <v>762.73333333333335</v>
      </c>
      <c r="K314" s="277">
        <v>704</v>
      </c>
      <c r="L314" s="277">
        <v>657</v>
      </c>
      <c r="M314" s="277">
        <v>0.27118999999999999</v>
      </c>
    </row>
    <row r="315" spans="1:13">
      <c r="A315" s="268">
        <v>305</v>
      </c>
      <c r="B315" s="277" t="s">
        <v>143</v>
      </c>
      <c r="C315" s="278">
        <v>619.5</v>
      </c>
      <c r="D315" s="279">
        <v>622.7166666666667</v>
      </c>
      <c r="E315" s="279">
        <v>611.78333333333342</v>
      </c>
      <c r="F315" s="279">
        <v>604.06666666666672</v>
      </c>
      <c r="G315" s="279">
        <v>593.13333333333344</v>
      </c>
      <c r="H315" s="279">
        <v>630.43333333333339</v>
      </c>
      <c r="I315" s="279">
        <v>641.36666666666679</v>
      </c>
      <c r="J315" s="279">
        <v>649.08333333333337</v>
      </c>
      <c r="K315" s="277">
        <v>633.65</v>
      </c>
      <c r="L315" s="277">
        <v>615</v>
      </c>
      <c r="M315" s="277">
        <v>24.090299999999999</v>
      </c>
    </row>
    <row r="316" spans="1:13">
      <c r="A316" s="268">
        <v>306</v>
      </c>
      <c r="B316" s="277" t="s">
        <v>472</v>
      </c>
      <c r="C316" s="278">
        <v>1291.3499999999999</v>
      </c>
      <c r="D316" s="279">
        <v>1300.2</v>
      </c>
      <c r="E316" s="279">
        <v>1271.4000000000001</v>
      </c>
      <c r="F316" s="279">
        <v>1251.45</v>
      </c>
      <c r="G316" s="279">
        <v>1222.6500000000001</v>
      </c>
      <c r="H316" s="279">
        <v>1320.15</v>
      </c>
      <c r="I316" s="279">
        <v>1348.9499999999998</v>
      </c>
      <c r="J316" s="279">
        <v>1368.9</v>
      </c>
      <c r="K316" s="277">
        <v>1329</v>
      </c>
      <c r="L316" s="277">
        <v>1280.25</v>
      </c>
      <c r="M316" s="277">
        <v>1.4376100000000001</v>
      </c>
    </row>
    <row r="317" spans="1:13">
      <c r="A317" s="268">
        <v>307</v>
      </c>
      <c r="B317" s="277" t="s">
        <v>468</v>
      </c>
      <c r="C317" s="278">
        <v>1556.2</v>
      </c>
      <c r="D317" s="279">
        <v>1564.8666666666668</v>
      </c>
      <c r="E317" s="279">
        <v>1517.0833333333335</v>
      </c>
      <c r="F317" s="279">
        <v>1477.9666666666667</v>
      </c>
      <c r="G317" s="279">
        <v>1430.1833333333334</v>
      </c>
      <c r="H317" s="279">
        <v>1603.9833333333336</v>
      </c>
      <c r="I317" s="279">
        <v>1651.7666666666669</v>
      </c>
      <c r="J317" s="279">
        <v>1690.8833333333337</v>
      </c>
      <c r="K317" s="277">
        <v>1612.65</v>
      </c>
      <c r="L317" s="277">
        <v>1525.75</v>
      </c>
      <c r="M317" s="277">
        <v>1.16143</v>
      </c>
    </row>
    <row r="318" spans="1:13">
      <c r="A318" s="268">
        <v>308</v>
      </c>
      <c r="B318" s="277" t="s">
        <v>144</v>
      </c>
      <c r="C318" s="278">
        <v>553.9</v>
      </c>
      <c r="D318" s="279">
        <v>553.11666666666667</v>
      </c>
      <c r="E318" s="279">
        <v>546.5333333333333</v>
      </c>
      <c r="F318" s="279">
        <v>539.16666666666663</v>
      </c>
      <c r="G318" s="279">
        <v>532.58333333333326</v>
      </c>
      <c r="H318" s="279">
        <v>560.48333333333335</v>
      </c>
      <c r="I318" s="279">
        <v>567.06666666666661</v>
      </c>
      <c r="J318" s="279">
        <v>574.43333333333339</v>
      </c>
      <c r="K318" s="277">
        <v>559.70000000000005</v>
      </c>
      <c r="L318" s="277">
        <v>545.75</v>
      </c>
      <c r="M318" s="277">
        <v>5.4292999999999996</v>
      </c>
    </row>
    <row r="319" spans="1:13">
      <c r="A319" s="268">
        <v>309</v>
      </c>
      <c r="B319" s="277" t="s">
        <v>145</v>
      </c>
      <c r="C319" s="278">
        <v>989.5</v>
      </c>
      <c r="D319" s="279">
        <v>982.86666666666667</v>
      </c>
      <c r="E319" s="279">
        <v>973.73333333333335</v>
      </c>
      <c r="F319" s="279">
        <v>957.9666666666667</v>
      </c>
      <c r="G319" s="279">
        <v>948.83333333333337</v>
      </c>
      <c r="H319" s="279">
        <v>998.63333333333333</v>
      </c>
      <c r="I319" s="279">
        <v>1007.7666666666668</v>
      </c>
      <c r="J319" s="279">
        <v>1023.5333333333333</v>
      </c>
      <c r="K319" s="277">
        <v>992</v>
      </c>
      <c r="L319" s="277">
        <v>967.1</v>
      </c>
      <c r="M319" s="277">
        <v>14.31269</v>
      </c>
    </row>
    <row r="320" spans="1:13">
      <c r="A320" s="268">
        <v>310</v>
      </c>
      <c r="B320" s="277" t="s">
        <v>465</v>
      </c>
      <c r="C320" s="278">
        <v>163.75</v>
      </c>
      <c r="D320" s="279">
        <v>164.61666666666667</v>
      </c>
      <c r="E320" s="279">
        <v>161.63333333333335</v>
      </c>
      <c r="F320" s="279">
        <v>159.51666666666668</v>
      </c>
      <c r="G320" s="279">
        <v>156.53333333333336</v>
      </c>
      <c r="H320" s="279">
        <v>166.73333333333335</v>
      </c>
      <c r="I320" s="279">
        <v>169.7166666666667</v>
      </c>
      <c r="J320" s="279">
        <v>171.83333333333334</v>
      </c>
      <c r="K320" s="277">
        <v>167.6</v>
      </c>
      <c r="L320" s="277">
        <v>162.5</v>
      </c>
      <c r="M320" s="277">
        <v>0.26667999999999997</v>
      </c>
    </row>
    <row r="321" spans="1:13">
      <c r="A321" s="268">
        <v>311</v>
      </c>
      <c r="B321" s="277" t="s">
        <v>1976</v>
      </c>
      <c r="C321" s="278">
        <v>209.8</v>
      </c>
      <c r="D321" s="279">
        <v>210.73333333333335</v>
      </c>
      <c r="E321" s="279">
        <v>206.31666666666669</v>
      </c>
      <c r="F321" s="279">
        <v>202.83333333333334</v>
      </c>
      <c r="G321" s="279">
        <v>198.41666666666669</v>
      </c>
      <c r="H321" s="279">
        <v>214.2166666666667</v>
      </c>
      <c r="I321" s="279">
        <v>218.63333333333333</v>
      </c>
      <c r="J321" s="279">
        <v>222.1166666666667</v>
      </c>
      <c r="K321" s="277">
        <v>215.15</v>
      </c>
      <c r="L321" s="277">
        <v>207.25</v>
      </c>
      <c r="M321" s="277">
        <v>7.4579800000000001</v>
      </c>
    </row>
    <row r="322" spans="1:13">
      <c r="A322" s="268">
        <v>312</v>
      </c>
      <c r="B322" s="277" t="s">
        <v>469</v>
      </c>
      <c r="C322" s="278">
        <v>70.900000000000006</v>
      </c>
      <c r="D322" s="279">
        <v>71.11666666666666</v>
      </c>
      <c r="E322" s="279">
        <v>69.933333333333323</v>
      </c>
      <c r="F322" s="279">
        <v>68.966666666666669</v>
      </c>
      <c r="G322" s="279">
        <v>67.783333333333331</v>
      </c>
      <c r="H322" s="279">
        <v>72.083333333333314</v>
      </c>
      <c r="I322" s="279">
        <v>73.266666666666652</v>
      </c>
      <c r="J322" s="279">
        <v>74.233333333333306</v>
      </c>
      <c r="K322" s="277">
        <v>72.3</v>
      </c>
      <c r="L322" s="277">
        <v>70.150000000000006</v>
      </c>
      <c r="M322" s="277">
        <v>4.9701700000000004</v>
      </c>
    </row>
    <row r="323" spans="1:13">
      <c r="A323" s="268">
        <v>313</v>
      </c>
      <c r="B323" s="277" t="s">
        <v>470</v>
      </c>
      <c r="C323" s="278">
        <v>304.3</v>
      </c>
      <c r="D323" s="279">
        <v>303.95000000000005</v>
      </c>
      <c r="E323" s="279">
        <v>296.55000000000007</v>
      </c>
      <c r="F323" s="279">
        <v>288.8</v>
      </c>
      <c r="G323" s="279">
        <v>281.40000000000003</v>
      </c>
      <c r="H323" s="279">
        <v>311.7000000000001</v>
      </c>
      <c r="I323" s="279">
        <v>319.10000000000008</v>
      </c>
      <c r="J323" s="279">
        <v>326.85000000000014</v>
      </c>
      <c r="K323" s="277">
        <v>311.35000000000002</v>
      </c>
      <c r="L323" s="277">
        <v>296.2</v>
      </c>
      <c r="M323" s="277">
        <v>2.2653799999999999</v>
      </c>
    </row>
    <row r="324" spans="1:13">
      <c r="A324" s="268">
        <v>314</v>
      </c>
      <c r="B324" s="277" t="s">
        <v>146</v>
      </c>
      <c r="C324" s="278">
        <v>978.15</v>
      </c>
      <c r="D324" s="279">
        <v>988.91666666666663</v>
      </c>
      <c r="E324" s="279">
        <v>954.68333333333328</v>
      </c>
      <c r="F324" s="279">
        <v>931.2166666666667</v>
      </c>
      <c r="G324" s="279">
        <v>896.98333333333335</v>
      </c>
      <c r="H324" s="279">
        <v>1012.3833333333332</v>
      </c>
      <c r="I324" s="279">
        <v>1046.6166666666666</v>
      </c>
      <c r="J324" s="279">
        <v>1070.083333333333</v>
      </c>
      <c r="K324" s="277">
        <v>1023.15</v>
      </c>
      <c r="L324" s="277">
        <v>965.45</v>
      </c>
      <c r="M324" s="277">
        <v>32.690770000000001</v>
      </c>
    </row>
    <row r="325" spans="1:13">
      <c r="A325" s="268">
        <v>315</v>
      </c>
      <c r="B325" s="277" t="s">
        <v>459</v>
      </c>
      <c r="C325" s="278">
        <v>18.850000000000001</v>
      </c>
      <c r="D325" s="279">
        <v>19.166666666666668</v>
      </c>
      <c r="E325" s="279">
        <v>18.433333333333337</v>
      </c>
      <c r="F325" s="279">
        <v>18.016666666666669</v>
      </c>
      <c r="G325" s="279">
        <v>17.283333333333339</v>
      </c>
      <c r="H325" s="279">
        <v>19.583333333333336</v>
      </c>
      <c r="I325" s="279">
        <v>20.316666666666663</v>
      </c>
      <c r="J325" s="279">
        <v>20.733333333333334</v>
      </c>
      <c r="K325" s="277">
        <v>19.899999999999999</v>
      </c>
      <c r="L325" s="277">
        <v>18.75</v>
      </c>
      <c r="M325" s="277">
        <v>22.34807</v>
      </c>
    </row>
    <row r="326" spans="1:13">
      <c r="A326" s="268">
        <v>316</v>
      </c>
      <c r="B326" s="277" t="s">
        <v>460</v>
      </c>
      <c r="C326" s="278">
        <v>144.44999999999999</v>
      </c>
      <c r="D326" s="279">
        <v>145.81666666666666</v>
      </c>
      <c r="E326" s="279">
        <v>142.63333333333333</v>
      </c>
      <c r="F326" s="279">
        <v>140.81666666666666</v>
      </c>
      <c r="G326" s="279">
        <v>137.63333333333333</v>
      </c>
      <c r="H326" s="279">
        <v>147.63333333333333</v>
      </c>
      <c r="I326" s="279">
        <v>150.81666666666666</v>
      </c>
      <c r="J326" s="279">
        <v>152.63333333333333</v>
      </c>
      <c r="K326" s="277">
        <v>149</v>
      </c>
      <c r="L326" s="277">
        <v>144</v>
      </c>
      <c r="M326" s="277">
        <v>2.6076800000000002</v>
      </c>
    </row>
    <row r="327" spans="1:13">
      <c r="A327" s="268">
        <v>317</v>
      </c>
      <c r="B327" s="277" t="s">
        <v>147</v>
      </c>
      <c r="C327" s="278">
        <v>93.9</v>
      </c>
      <c r="D327" s="279">
        <v>93.866666666666674</v>
      </c>
      <c r="E327" s="279">
        <v>92.483333333333348</v>
      </c>
      <c r="F327" s="279">
        <v>91.066666666666677</v>
      </c>
      <c r="G327" s="279">
        <v>89.683333333333351</v>
      </c>
      <c r="H327" s="279">
        <v>95.283333333333346</v>
      </c>
      <c r="I327" s="279">
        <v>96.666666666666671</v>
      </c>
      <c r="J327" s="279">
        <v>98.083333333333343</v>
      </c>
      <c r="K327" s="277">
        <v>95.25</v>
      </c>
      <c r="L327" s="277">
        <v>92.45</v>
      </c>
      <c r="M327" s="277">
        <v>86.728530000000006</v>
      </c>
    </row>
    <row r="328" spans="1:13">
      <c r="A328" s="268">
        <v>318</v>
      </c>
      <c r="B328" s="277" t="s">
        <v>471</v>
      </c>
      <c r="C328" s="278">
        <v>656.4</v>
      </c>
      <c r="D328" s="279">
        <v>657.80000000000007</v>
      </c>
      <c r="E328" s="279">
        <v>645.60000000000014</v>
      </c>
      <c r="F328" s="279">
        <v>634.80000000000007</v>
      </c>
      <c r="G328" s="279">
        <v>622.60000000000014</v>
      </c>
      <c r="H328" s="279">
        <v>668.60000000000014</v>
      </c>
      <c r="I328" s="279">
        <v>680.80000000000018</v>
      </c>
      <c r="J328" s="279">
        <v>691.60000000000014</v>
      </c>
      <c r="K328" s="277">
        <v>670</v>
      </c>
      <c r="L328" s="277">
        <v>647</v>
      </c>
      <c r="M328" s="277">
        <v>1.23254</v>
      </c>
    </row>
    <row r="329" spans="1:13">
      <c r="A329" s="268">
        <v>319</v>
      </c>
      <c r="B329" s="277" t="s">
        <v>268</v>
      </c>
      <c r="C329" s="278">
        <v>933.55</v>
      </c>
      <c r="D329" s="279">
        <v>932.05000000000007</v>
      </c>
      <c r="E329" s="279">
        <v>917.65000000000009</v>
      </c>
      <c r="F329" s="279">
        <v>901.75</v>
      </c>
      <c r="G329" s="279">
        <v>887.35</v>
      </c>
      <c r="H329" s="279">
        <v>947.95000000000016</v>
      </c>
      <c r="I329" s="279">
        <v>962.35</v>
      </c>
      <c r="J329" s="279">
        <v>978.25000000000023</v>
      </c>
      <c r="K329" s="277">
        <v>946.45</v>
      </c>
      <c r="L329" s="277">
        <v>916.15</v>
      </c>
      <c r="M329" s="277">
        <v>2.1372300000000002</v>
      </c>
    </row>
    <row r="330" spans="1:13">
      <c r="A330" s="268">
        <v>320</v>
      </c>
      <c r="B330" s="277" t="s">
        <v>148</v>
      </c>
      <c r="C330" s="278">
        <v>64396</v>
      </c>
      <c r="D330" s="279">
        <v>64298.716666666667</v>
      </c>
      <c r="E330" s="279">
        <v>63707.433333333334</v>
      </c>
      <c r="F330" s="279">
        <v>63018.866666666669</v>
      </c>
      <c r="G330" s="279">
        <v>62427.583333333336</v>
      </c>
      <c r="H330" s="279">
        <v>64987.283333333333</v>
      </c>
      <c r="I330" s="279">
        <v>65578.56666666668</v>
      </c>
      <c r="J330" s="279">
        <v>66267.133333333331</v>
      </c>
      <c r="K330" s="277">
        <v>64890</v>
      </c>
      <c r="L330" s="277">
        <v>63610.15</v>
      </c>
      <c r="M330" s="277">
        <v>0.10421999999999999</v>
      </c>
    </row>
    <row r="331" spans="1:13">
      <c r="A331" s="268">
        <v>321</v>
      </c>
      <c r="B331" s="277" t="s">
        <v>267</v>
      </c>
      <c r="C331" s="278">
        <v>34.85</v>
      </c>
      <c r="D331" s="279">
        <v>35.083333333333336</v>
      </c>
      <c r="E331" s="279">
        <v>34.31666666666667</v>
      </c>
      <c r="F331" s="279">
        <v>33.783333333333331</v>
      </c>
      <c r="G331" s="279">
        <v>33.016666666666666</v>
      </c>
      <c r="H331" s="279">
        <v>35.616666666666674</v>
      </c>
      <c r="I331" s="279">
        <v>36.38333333333334</v>
      </c>
      <c r="J331" s="279">
        <v>36.916666666666679</v>
      </c>
      <c r="K331" s="277">
        <v>35.85</v>
      </c>
      <c r="L331" s="277">
        <v>34.549999999999997</v>
      </c>
      <c r="M331" s="277">
        <v>5.2450999999999999</v>
      </c>
    </row>
    <row r="332" spans="1:13">
      <c r="A332" s="268">
        <v>322</v>
      </c>
      <c r="B332" s="277" t="s">
        <v>149</v>
      </c>
      <c r="C332" s="278">
        <v>1082.05</v>
      </c>
      <c r="D332" s="279">
        <v>1088.0333333333333</v>
      </c>
      <c r="E332" s="279">
        <v>1064.0166666666667</v>
      </c>
      <c r="F332" s="279">
        <v>1045.9833333333333</v>
      </c>
      <c r="G332" s="279">
        <v>1021.9666666666667</v>
      </c>
      <c r="H332" s="279">
        <v>1106.0666666666666</v>
      </c>
      <c r="I332" s="279">
        <v>1130.083333333333</v>
      </c>
      <c r="J332" s="279">
        <v>1148.1166666666666</v>
      </c>
      <c r="K332" s="277">
        <v>1112.05</v>
      </c>
      <c r="L332" s="277">
        <v>1070</v>
      </c>
      <c r="M332" s="277">
        <v>11.35947</v>
      </c>
    </row>
    <row r="333" spans="1:13">
      <c r="A333" s="268">
        <v>323</v>
      </c>
      <c r="B333" s="277" t="s">
        <v>3162</v>
      </c>
      <c r="C333" s="278">
        <v>288.35000000000002</v>
      </c>
      <c r="D333" s="279">
        <v>288.61666666666667</v>
      </c>
      <c r="E333" s="279">
        <v>280.73333333333335</v>
      </c>
      <c r="F333" s="279">
        <v>273.11666666666667</v>
      </c>
      <c r="G333" s="279">
        <v>265.23333333333335</v>
      </c>
      <c r="H333" s="279">
        <v>296.23333333333335</v>
      </c>
      <c r="I333" s="279">
        <v>304.11666666666667</v>
      </c>
      <c r="J333" s="279">
        <v>311.73333333333335</v>
      </c>
      <c r="K333" s="277">
        <v>296.5</v>
      </c>
      <c r="L333" s="277">
        <v>281</v>
      </c>
      <c r="M333" s="277">
        <v>11.49586</v>
      </c>
    </row>
    <row r="334" spans="1:13">
      <c r="A334" s="268">
        <v>324</v>
      </c>
      <c r="B334" s="277" t="s">
        <v>269</v>
      </c>
      <c r="C334" s="278">
        <v>673.35</v>
      </c>
      <c r="D334" s="279">
        <v>674.16666666666663</v>
      </c>
      <c r="E334" s="279">
        <v>664.33333333333326</v>
      </c>
      <c r="F334" s="279">
        <v>655.31666666666661</v>
      </c>
      <c r="G334" s="279">
        <v>645.48333333333323</v>
      </c>
      <c r="H334" s="279">
        <v>683.18333333333328</v>
      </c>
      <c r="I334" s="279">
        <v>693.01666666666654</v>
      </c>
      <c r="J334" s="279">
        <v>702.0333333333333</v>
      </c>
      <c r="K334" s="277">
        <v>684</v>
      </c>
      <c r="L334" s="277">
        <v>665.15</v>
      </c>
      <c r="M334" s="277">
        <v>1.24126</v>
      </c>
    </row>
    <row r="335" spans="1:13">
      <c r="A335" s="268">
        <v>325</v>
      </c>
      <c r="B335" s="277" t="s">
        <v>150</v>
      </c>
      <c r="C335" s="278">
        <v>34</v>
      </c>
      <c r="D335" s="279">
        <v>34.5</v>
      </c>
      <c r="E335" s="279">
        <v>33.299999999999997</v>
      </c>
      <c r="F335" s="279">
        <v>32.599999999999994</v>
      </c>
      <c r="G335" s="279">
        <v>31.399999999999991</v>
      </c>
      <c r="H335" s="279">
        <v>35.200000000000003</v>
      </c>
      <c r="I335" s="279">
        <v>36.400000000000006</v>
      </c>
      <c r="J335" s="279">
        <v>37.100000000000009</v>
      </c>
      <c r="K335" s="277">
        <v>35.700000000000003</v>
      </c>
      <c r="L335" s="277">
        <v>33.799999999999997</v>
      </c>
      <c r="M335" s="277">
        <v>139.95246</v>
      </c>
    </row>
    <row r="336" spans="1:13">
      <c r="A336" s="268">
        <v>326</v>
      </c>
      <c r="B336" s="277" t="s">
        <v>261</v>
      </c>
      <c r="C336" s="278">
        <v>2895.7</v>
      </c>
      <c r="D336" s="279">
        <v>2872.4833333333336</v>
      </c>
      <c r="E336" s="279">
        <v>2838.166666666667</v>
      </c>
      <c r="F336" s="279">
        <v>2780.6333333333332</v>
      </c>
      <c r="G336" s="279">
        <v>2746.3166666666666</v>
      </c>
      <c r="H336" s="279">
        <v>2930.0166666666673</v>
      </c>
      <c r="I336" s="279">
        <v>2964.3333333333339</v>
      </c>
      <c r="J336" s="279">
        <v>3021.8666666666677</v>
      </c>
      <c r="K336" s="277">
        <v>2906.8</v>
      </c>
      <c r="L336" s="277">
        <v>2814.95</v>
      </c>
      <c r="M336" s="277">
        <v>2.2620300000000002</v>
      </c>
    </row>
    <row r="337" spans="1:13">
      <c r="A337" s="268">
        <v>327</v>
      </c>
      <c r="B337" s="277" t="s">
        <v>478</v>
      </c>
      <c r="C337" s="278">
        <v>1673.5</v>
      </c>
      <c r="D337" s="279">
        <v>1662.6666666666667</v>
      </c>
      <c r="E337" s="279">
        <v>1635.9333333333334</v>
      </c>
      <c r="F337" s="279">
        <v>1598.3666666666666</v>
      </c>
      <c r="G337" s="279">
        <v>1571.6333333333332</v>
      </c>
      <c r="H337" s="279">
        <v>1700.2333333333336</v>
      </c>
      <c r="I337" s="279">
        <v>1726.9666666666667</v>
      </c>
      <c r="J337" s="279">
        <v>1764.5333333333338</v>
      </c>
      <c r="K337" s="277">
        <v>1689.4</v>
      </c>
      <c r="L337" s="277">
        <v>1625.1</v>
      </c>
      <c r="M337" s="277">
        <v>0.90698000000000001</v>
      </c>
    </row>
    <row r="338" spans="1:13">
      <c r="A338" s="268">
        <v>328</v>
      </c>
      <c r="B338" s="277" t="s">
        <v>151</v>
      </c>
      <c r="C338" s="278">
        <v>24.2</v>
      </c>
      <c r="D338" s="279">
        <v>24.366666666666664</v>
      </c>
      <c r="E338" s="279">
        <v>23.833333333333329</v>
      </c>
      <c r="F338" s="279">
        <v>23.466666666666665</v>
      </c>
      <c r="G338" s="279">
        <v>22.93333333333333</v>
      </c>
      <c r="H338" s="279">
        <v>24.733333333333327</v>
      </c>
      <c r="I338" s="279">
        <v>25.266666666666666</v>
      </c>
      <c r="J338" s="279">
        <v>25.633333333333326</v>
      </c>
      <c r="K338" s="277">
        <v>24.9</v>
      </c>
      <c r="L338" s="277">
        <v>24</v>
      </c>
      <c r="M338" s="277">
        <v>91.74812</v>
      </c>
    </row>
    <row r="339" spans="1:13">
      <c r="A339" s="268">
        <v>329</v>
      </c>
      <c r="B339" s="277" t="s">
        <v>477</v>
      </c>
      <c r="C339" s="278">
        <v>48.35</v>
      </c>
      <c r="D339" s="279">
        <v>48.800000000000004</v>
      </c>
      <c r="E339" s="279">
        <v>47.150000000000006</v>
      </c>
      <c r="F339" s="279">
        <v>45.95</v>
      </c>
      <c r="G339" s="279">
        <v>44.300000000000004</v>
      </c>
      <c r="H339" s="279">
        <v>50.000000000000007</v>
      </c>
      <c r="I339" s="279">
        <v>51.65</v>
      </c>
      <c r="J339" s="279">
        <v>52.850000000000009</v>
      </c>
      <c r="K339" s="277">
        <v>50.45</v>
      </c>
      <c r="L339" s="277">
        <v>47.6</v>
      </c>
      <c r="M339" s="277">
        <v>3.14771</v>
      </c>
    </row>
    <row r="340" spans="1:13">
      <c r="A340" s="268">
        <v>330</v>
      </c>
      <c r="B340" s="277" t="s">
        <v>152</v>
      </c>
      <c r="C340" s="278">
        <v>31.7</v>
      </c>
      <c r="D340" s="279">
        <v>31.866666666666664</v>
      </c>
      <c r="E340" s="279">
        <v>30.983333333333327</v>
      </c>
      <c r="F340" s="279">
        <v>30.266666666666662</v>
      </c>
      <c r="G340" s="279">
        <v>29.383333333333326</v>
      </c>
      <c r="H340" s="279">
        <v>32.583333333333329</v>
      </c>
      <c r="I340" s="279">
        <v>33.466666666666661</v>
      </c>
      <c r="J340" s="279">
        <v>34.18333333333333</v>
      </c>
      <c r="K340" s="277">
        <v>32.75</v>
      </c>
      <c r="L340" s="277">
        <v>31.15</v>
      </c>
      <c r="M340" s="277">
        <v>188.29946000000001</v>
      </c>
    </row>
    <row r="341" spans="1:13">
      <c r="A341" s="268">
        <v>331</v>
      </c>
      <c r="B341" s="277" t="s">
        <v>473</v>
      </c>
      <c r="C341" s="278">
        <v>431.75</v>
      </c>
      <c r="D341" s="279">
        <v>435.59999999999997</v>
      </c>
      <c r="E341" s="279">
        <v>426.19999999999993</v>
      </c>
      <c r="F341" s="279">
        <v>420.65</v>
      </c>
      <c r="G341" s="279">
        <v>411.24999999999994</v>
      </c>
      <c r="H341" s="279">
        <v>441.14999999999992</v>
      </c>
      <c r="I341" s="279">
        <v>450.5499999999999</v>
      </c>
      <c r="J341" s="279">
        <v>456.09999999999991</v>
      </c>
      <c r="K341" s="277">
        <v>445</v>
      </c>
      <c r="L341" s="277">
        <v>430.05</v>
      </c>
      <c r="M341" s="277">
        <v>0.45501999999999998</v>
      </c>
    </row>
    <row r="342" spans="1:13">
      <c r="A342" s="268">
        <v>332</v>
      </c>
      <c r="B342" s="277" t="s">
        <v>153</v>
      </c>
      <c r="C342" s="278">
        <v>16895.8</v>
      </c>
      <c r="D342" s="279">
        <v>16954.316666666666</v>
      </c>
      <c r="E342" s="279">
        <v>16793.48333333333</v>
      </c>
      <c r="F342" s="279">
        <v>16691.166666666664</v>
      </c>
      <c r="G342" s="279">
        <v>16530.333333333328</v>
      </c>
      <c r="H342" s="279">
        <v>17056.633333333331</v>
      </c>
      <c r="I342" s="279">
        <v>17217.466666666667</v>
      </c>
      <c r="J342" s="279">
        <v>17319.783333333333</v>
      </c>
      <c r="K342" s="277">
        <v>17115.150000000001</v>
      </c>
      <c r="L342" s="277">
        <v>16852</v>
      </c>
      <c r="M342" s="277">
        <v>0.75853000000000004</v>
      </c>
    </row>
    <row r="343" spans="1:13">
      <c r="A343" s="268">
        <v>333</v>
      </c>
      <c r="B343" s="277" t="s">
        <v>3182</v>
      </c>
      <c r="C343" s="278">
        <v>44.05</v>
      </c>
      <c r="D343" s="279">
        <v>42.883333333333333</v>
      </c>
      <c r="E343" s="279">
        <v>41.666666666666664</v>
      </c>
      <c r="F343" s="279">
        <v>39.283333333333331</v>
      </c>
      <c r="G343" s="279">
        <v>38.066666666666663</v>
      </c>
      <c r="H343" s="279">
        <v>45.266666666666666</v>
      </c>
      <c r="I343" s="279">
        <v>46.483333333333334</v>
      </c>
      <c r="J343" s="279">
        <v>48.866666666666667</v>
      </c>
      <c r="K343" s="277">
        <v>44.1</v>
      </c>
      <c r="L343" s="277">
        <v>40.5</v>
      </c>
      <c r="M343" s="277">
        <v>59.173090000000002</v>
      </c>
    </row>
    <row r="344" spans="1:13">
      <c r="A344" s="268">
        <v>334</v>
      </c>
      <c r="B344" s="277" t="s">
        <v>476</v>
      </c>
      <c r="C344" s="278">
        <v>33.85</v>
      </c>
      <c r="D344" s="279">
        <v>34.450000000000003</v>
      </c>
      <c r="E344" s="279">
        <v>33.100000000000009</v>
      </c>
      <c r="F344" s="279">
        <v>32.350000000000009</v>
      </c>
      <c r="G344" s="279">
        <v>31.000000000000014</v>
      </c>
      <c r="H344" s="279">
        <v>35.200000000000003</v>
      </c>
      <c r="I344" s="279">
        <v>36.549999999999997</v>
      </c>
      <c r="J344" s="279">
        <v>37.299999999999997</v>
      </c>
      <c r="K344" s="277">
        <v>35.799999999999997</v>
      </c>
      <c r="L344" s="277">
        <v>33.700000000000003</v>
      </c>
      <c r="M344" s="277">
        <v>10.77608</v>
      </c>
    </row>
    <row r="345" spans="1:13">
      <c r="A345" s="268">
        <v>335</v>
      </c>
      <c r="B345" s="277" t="s">
        <v>475</v>
      </c>
      <c r="C345" s="278">
        <v>282.60000000000002</v>
      </c>
      <c r="D345" s="279">
        <v>278.86666666666667</v>
      </c>
      <c r="E345" s="279">
        <v>273.73333333333335</v>
      </c>
      <c r="F345" s="279">
        <v>264.86666666666667</v>
      </c>
      <c r="G345" s="279">
        <v>259.73333333333335</v>
      </c>
      <c r="H345" s="279">
        <v>287.73333333333335</v>
      </c>
      <c r="I345" s="279">
        <v>292.86666666666667</v>
      </c>
      <c r="J345" s="279">
        <v>301.73333333333335</v>
      </c>
      <c r="K345" s="277">
        <v>284</v>
      </c>
      <c r="L345" s="277">
        <v>270</v>
      </c>
      <c r="M345" s="277">
        <v>0.80733999999999995</v>
      </c>
    </row>
    <row r="346" spans="1:13">
      <c r="A346" s="268">
        <v>336</v>
      </c>
      <c r="B346" s="277" t="s">
        <v>270</v>
      </c>
      <c r="C346" s="278">
        <v>20.05</v>
      </c>
      <c r="D346" s="279">
        <v>20.133333333333336</v>
      </c>
      <c r="E346" s="279">
        <v>19.916666666666671</v>
      </c>
      <c r="F346" s="279">
        <v>19.783333333333335</v>
      </c>
      <c r="G346" s="279">
        <v>19.56666666666667</v>
      </c>
      <c r="H346" s="279">
        <v>20.266666666666673</v>
      </c>
      <c r="I346" s="279">
        <v>20.483333333333334</v>
      </c>
      <c r="J346" s="279">
        <v>20.616666666666674</v>
      </c>
      <c r="K346" s="277">
        <v>20.350000000000001</v>
      </c>
      <c r="L346" s="277">
        <v>20</v>
      </c>
      <c r="M346" s="277">
        <v>38.33137</v>
      </c>
    </row>
    <row r="347" spans="1:13">
      <c r="A347" s="268">
        <v>337</v>
      </c>
      <c r="B347" s="277" t="s">
        <v>283</v>
      </c>
      <c r="C347" s="278">
        <v>111.95</v>
      </c>
      <c r="D347" s="279">
        <v>112.91666666666667</v>
      </c>
      <c r="E347" s="279">
        <v>110.33333333333334</v>
      </c>
      <c r="F347" s="279">
        <v>108.71666666666667</v>
      </c>
      <c r="G347" s="279">
        <v>106.13333333333334</v>
      </c>
      <c r="H347" s="279">
        <v>114.53333333333335</v>
      </c>
      <c r="I347" s="279">
        <v>117.11666666666669</v>
      </c>
      <c r="J347" s="279">
        <v>118.73333333333335</v>
      </c>
      <c r="K347" s="277">
        <v>115.5</v>
      </c>
      <c r="L347" s="277">
        <v>111.3</v>
      </c>
      <c r="M347" s="277">
        <v>2.5238999999999998</v>
      </c>
    </row>
    <row r="348" spans="1:13">
      <c r="A348" s="268">
        <v>338</v>
      </c>
      <c r="B348" s="277" t="s">
        <v>154</v>
      </c>
      <c r="C348" s="278">
        <v>1541.95</v>
      </c>
      <c r="D348" s="279">
        <v>1564.3</v>
      </c>
      <c r="E348" s="279">
        <v>1512.6</v>
      </c>
      <c r="F348" s="279">
        <v>1483.25</v>
      </c>
      <c r="G348" s="279">
        <v>1431.55</v>
      </c>
      <c r="H348" s="279">
        <v>1593.6499999999999</v>
      </c>
      <c r="I348" s="279">
        <v>1645.3500000000001</v>
      </c>
      <c r="J348" s="279">
        <v>1674.6999999999998</v>
      </c>
      <c r="K348" s="277">
        <v>1616</v>
      </c>
      <c r="L348" s="277">
        <v>1534.95</v>
      </c>
      <c r="M348" s="277">
        <v>4.4278700000000004</v>
      </c>
    </row>
    <row r="349" spans="1:13">
      <c r="A349" s="268">
        <v>339</v>
      </c>
      <c r="B349" s="277" t="s">
        <v>479</v>
      </c>
      <c r="C349" s="278">
        <v>1175.25</v>
      </c>
      <c r="D349" s="279">
        <v>1174.2666666666667</v>
      </c>
      <c r="E349" s="279">
        <v>1153.0833333333333</v>
      </c>
      <c r="F349" s="279">
        <v>1130.9166666666665</v>
      </c>
      <c r="G349" s="279">
        <v>1109.7333333333331</v>
      </c>
      <c r="H349" s="279">
        <v>1196.4333333333334</v>
      </c>
      <c r="I349" s="279">
        <v>1217.6166666666668</v>
      </c>
      <c r="J349" s="279">
        <v>1239.7833333333335</v>
      </c>
      <c r="K349" s="277">
        <v>1195.45</v>
      </c>
      <c r="L349" s="277">
        <v>1152.0999999999999</v>
      </c>
      <c r="M349" s="277">
        <v>0.13911999999999999</v>
      </c>
    </row>
    <row r="350" spans="1:13">
      <c r="A350" s="268">
        <v>340</v>
      </c>
      <c r="B350" s="277" t="s">
        <v>474</v>
      </c>
      <c r="C350" s="278">
        <v>44.35</v>
      </c>
      <c r="D350" s="279">
        <v>44.566666666666663</v>
      </c>
      <c r="E350" s="279">
        <v>43.883333333333326</v>
      </c>
      <c r="F350" s="279">
        <v>43.416666666666664</v>
      </c>
      <c r="G350" s="279">
        <v>42.733333333333327</v>
      </c>
      <c r="H350" s="279">
        <v>45.033333333333324</v>
      </c>
      <c r="I350" s="279">
        <v>45.716666666666661</v>
      </c>
      <c r="J350" s="279">
        <v>46.183333333333323</v>
      </c>
      <c r="K350" s="277">
        <v>45.25</v>
      </c>
      <c r="L350" s="277">
        <v>44.1</v>
      </c>
      <c r="M350" s="277">
        <v>9.71584</v>
      </c>
    </row>
    <row r="351" spans="1:13">
      <c r="A351" s="268">
        <v>341</v>
      </c>
      <c r="B351" s="277" t="s">
        <v>155</v>
      </c>
      <c r="C351" s="278">
        <v>82.55</v>
      </c>
      <c r="D351" s="279">
        <v>83.483333333333334</v>
      </c>
      <c r="E351" s="279">
        <v>81.466666666666669</v>
      </c>
      <c r="F351" s="279">
        <v>80.38333333333334</v>
      </c>
      <c r="G351" s="279">
        <v>78.366666666666674</v>
      </c>
      <c r="H351" s="279">
        <v>84.566666666666663</v>
      </c>
      <c r="I351" s="279">
        <v>86.583333333333343</v>
      </c>
      <c r="J351" s="279">
        <v>87.666666666666657</v>
      </c>
      <c r="K351" s="277">
        <v>85.5</v>
      </c>
      <c r="L351" s="277">
        <v>82.4</v>
      </c>
      <c r="M351" s="277">
        <v>44.991190000000003</v>
      </c>
    </row>
    <row r="352" spans="1:13">
      <c r="A352" s="268">
        <v>342</v>
      </c>
      <c r="B352" s="277" t="s">
        <v>156</v>
      </c>
      <c r="C352" s="278">
        <v>87.65</v>
      </c>
      <c r="D352" s="279">
        <v>88.316666666666677</v>
      </c>
      <c r="E352" s="279">
        <v>86.733333333333348</v>
      </c>
      <c r="F352" s="279">
        <v>85.816666666666677</v>
      </c>
      <c r="G352" s="279">
        <v>84.233333333333348</v>
      </c>
      <c r="H352" s="279">
        <v>89.233333333333348</v>
      </c>
      <c r="I352" s="279">
        <v>90.816666666666691</v>
      </c>
      <c r="J352" s="279">
        <v>91.733333333333348</v>
      </c>
      <c r="K352" s="277">
        <v>89.9</v>
      </c>
      <c r="L352" s="277">
        <v>87.4</v>
      </c>
      <c r="M352" s="277">
        <v>142.42250999999999</v>
      </c>
    </row>
    <row r="353" spans="1:13">
      <c r="A353" s="268">
        <v>343</v>
      </c>
      <c r="B353" s="277" t="s">
        <v>271</v>
      </c>
      <c r="C353" s="278">
        <v>368.55</v>
      </c>
      <c r="D353" s="279">
        <v>369.18333333333334</v>
      </c>
      <c r="E353" s="279">
        <v>365.36666666666667</v>
      </c>
      <c r="F353" s="279">
        <v>362.18333333333334</v>
      </c>
      <c r="G353" s="279">
        <v>358.36666666666667</v>
      </c>
      <c r="H353" s="279">
        <v>372.36666666666667</v>
      </c>
      <c r="I353" s="279">
        <v>376.18333333333339</v>
      </c>
      <c r="J353" s="279">
        <v>379.36666666666667</v>
      </c>
      <c r="K353" s="277">
        <v>373</v>
      </c>
      <c r="L353" s="277">
        <v>366</v>
      </c>
      <c r="M353" s="277">
        <v>1.1672199999999999</v>
      </c>
    </row>
    <row r="354" spans="1:13">
      <c r="A354" s="268">
        <v>344</v>
      </c>
      <c r="B354" s="277" t="s">
        <v>272</v>
      </c>
      <c r="C354" s="278">
        <v>2903.2</v>
      </c>
      <c r="D354" s="279">
        <v>2869.4</v>
      </c>
      <c r="E354" s="279">
        <v>2818.8</v>
      </c>
      <c r="F354" s="279">
        <v>2734.4</v>
      </c>
      <c r="G354" s="279">
        <v>2683.8</v>
      </c>
      <c r="H354" s="279">
        <v>2953.8</v>
      </c>
      <c r="I354" s="279">
        <v>3004.3999999999996</v>
      </c>
      <c r="J354" s="279">
        <v>3088.8</v>
      </c>
      <c r="K354" s="277">
        <v>2920</v>
      </c>
      <c r="L354" s="277">
        <v>2785</v>
      </c>
      <c r="M354" s="277">
        <v>0.63778999999999997</v>
      </c>
    </row>
    <row r="355" spans="1:13">
      <c r="A355" s="268">
        <v>345</v>
      </c>
      <c r="B355" s="277" t="s">
        <v>157</v>
      </c>
      <c r="C355" s="278">
        <v>95.15</v>
      </c>
      <c r="D355" s="279">
        <v>96.133333333333326</v>
      </c>
      <c r="E355" s="279">
        <v>94.016666666666652</v>
      </c>
      <c r="F355" s="279">
        <v>92.883333333333326</v>
      </c>
      <c r="G355" s="279">
        <v>90.766666666666652</v>
      </c>
      <c r="H355" s="279">
        <v>97.266666666666652</v>
      </c>
      <c r="I355" s="279">
        <v>99.383333333333326</v>
      </c>
      <c r="J355" s="279">
        <v>100.51666666666665</v>
      </c>
      <c r="K355" s="277">
        <v>98.25</v>
      </c>
      <c r="L355" s="277">
        <v>95</v>
      </c>
      <c r="M355" s="277">
        <v>6.8945600000000002</v>
      </c>
    </row>
    <row r="356" spans="1:13">
      <c r="A356" s="268">
        <v>346</v>
      </c>
      <c r="B356" s="277" t="s">
        <v>480</v>
      </c>
      <c r="C356" s="278">
        <v>72.099999999999994</v>
      </c>
      <c r="D356" s="279">
        <v>72.099999999999994</v>
      </c>
      <c r="E356" s="279">
        <v>72.099999999999994</v>
      </c>
      <c r="F356" s="279">
        <v>72.099999999999994</v>
      </c>
      <c r="G356" s="279">
        <v>72.099999999999994</v>
      </c>
      <c r="H356" s="279">
        <v>72.099999999999994</v>
      </c>
      <c r="I356" s="279">
        <v>72.099999999999994</v>
      </c>
      <c r="J356" s="279">
        <v>72.099999999999994</v>
      </c>
      <c r="K356" s="277">
        <v>72.099999999999994</v>
      </c>
      <c r="L356" s="277">
        <v>72.099999999999994</v>
      </c>
      <c r="M356" s="277">
        <v>7.7179999999999999E-2</v>
      </c>
    </row>
    <row r="357" spans="1:13">
      <c r="A357" s="268">
        <v>347</v>
      </c>
      <c r="B357" s="277" t="s">
        <v>158</v>
      </c>
      <c r="C357" s="278">
        <v>77.349999999999994</v>
      </c>
      <c r="D357" s="279">
        <v>77.816666666666677</v>
      </c>
      <c r="E357" s="279">
        <v>76.683333333333351</v>
      </c>
      <c r="F357" s="279">
        <v>76.01666666666668</v>
      </c>
      <c r="G357" s="279">
        <v>74.883333333333354</v>
      </c>
      <c r="H357" s="279">
        <v>78.483333333333348</v>
      </c>
      <c r="I357" s="279">
        <v>79.616666666666674</v>
      </c>
      <c r="J357" s="279">
        <v>80.283333333333346</v>
      </c>
      <c r="K357" s="277">
        <v>78.95</v>
      </c>
      <c r="L357" s="277">
        <v>77.150000000000006</v>
      </c>
      <c r="M357" s="277">
        <v>93.038839999999993</v>
      </c>
    </row>
    <row r="358" spans="1:13">
      <c r="A358" s="268">
        <v>348</v>
      </c>
      <c r="B358" s="277" t="s">
        <v>481</v>
      </c>
      <c r="C358" s="278">
        <v>63.2</v>
      </c>
      <c r="D358" s="279">
        <v>63.75</v>
      </c>
      <c r="E358" s="279">
        <v>62</v>
      </c>
      <c r="F358" s="279">
        <v>60.8</v>
      </c>
      <c r="G358" s="279">
        <v>59.05</v>
      </c>
      <c r="H358" s="279">
        <v>64.95</v>
      </c>
      <c r="I358" s="279">
        <v>66.7</v>
      </c>
      <c r="J358" s="279">
        <v>67.900000000000006</v>
      </c>
      <c r="K358" s="277">
        <v>65.5</v>
      </c>
      <c r="L358" s="277">
        <v>62.55</v>
      </c>
      <c r="M358" s="277">
        <v>2.0354999999999999</v>
      </c>
    </row>
    <row r="359" spans="1:13">
      <c r="A359" s="268">
        <v>349</v>
      </c>
      <c r="B359" s="277" t="s">
        <v>482</v>
      </c>
      <c r="C359" s="278">
        <v>173.25</v>
      </c>
      <c r="D359" s="279">
        <v>173.03333333333333</v>
      </c>
      <c r="E359" s="279">
        <v>171.21666666666667</v>
      </c>
      <c r="F359" s="279">
        <v>169.18333333333334</v>
      </c>
      <c r="G359" s="279">
        <v>167.36666666666667</v>
      </c>
      <c r="H359" s="279">
        <v>175.06666666666666</v>
      </c>
      <c r="I359" s="279">
        <v>176.88333333333333</v>
      </c>
      <c r="J359" s="279">
        <v>178.91666666666666</v>
      </c>
      <c r="K359" s="277">
        <v>174.85</v>
      </c>
      <c r="L359" s="277">
        <v>171</v>
      </c>
      <c r="M359" s="277">
        <v>3.3336700000000001</v>
      </c>
    </row>
    <row r="360" spans="1:13">
      <c r="A360" s="268">
        <v>350</v>
      </c>
      <c r="B360" s="277" t="s">
        <v>483</v>
      </c>
      <c r="C360" s="278">
        <v>169.2</v>
      </c>
      <c r="D360" s="279">
        <v>167.91666666666666</v>
      </c>
      <c r="E360" s="279">
        <v>163.83333333333331</v>
      </c>
      <c r="F360" s="279">
        <v>158.46666666666667</v>
      </c>
      <c r="G360" s="279">
        <v>154.38333333333333</v>
      </c>
      <c r="H360" s="279">
        <v>173.2833333333333</v>
      </c>
      <c r="I360" s="279">
        <v>177.36666666666662</v>
      </c>
      <c r="J360" s="279">
        <v>182.73333333333329</v>
      </c>
      <c r="K360" s="277">
        <v>172</v>
      </c>
      <c r="L360" s="277">
        <v>162.55000000000001</v>
      </c>
      <c r="M360" s="277">
        <v>0.33585999999999999</v>
      </c>
    </row>
    <row r="361" spans="1:13">
      <c r="A361" s="268">
        <v>351</v>
      </c>
      <c r="B361" s="277" t="s">
        <v>159</v>
      </c>
      <c r="C361" s="278">
        <v>19502.099999999999</v>
      </c>
      <c r="D361" s="279">
        <v>19574.333333333332</v>
      </c>
      <c r="E361" s="279">
        <v>19198.766666666663</v>
      </c>
      <c r="F361" s="279">
        <v>18895.433333333331</v>
      </c>
      <c r="G361" s="279">
        <v>18519.866666666661</v>
      </c>
      <c r="H361" s="279">
        <v>19877.666666666664</v>
      </c>
      <c r="I361" s="279">
        <v>20253.233333333337</v>
      </c>
      <c r="J361" s="279">
        <v>20556.566666666666</v>
      </c>
      <c r="K361" s="277">
        <v>19949.900000000001</v>
      </c>
      <c r="L361" s="277">
        <v>19271</v>
      </c>
      <c r="M361" s="277">
        <v>0.38362000000000002</v>
      </c>
    </row>
    <row r="362" spans="1:13">
      <c r="A362" s="268">
        <v>352</v>
      </c>
      <c r="B362" s="277" t="s">
        <v>487</v>
      </c>
      <c r="C362" s="278">
        <v>88.5</v>
      </c>
      <c r="D362" s="279">
        <v>88.833333333333329</v>
      </c>
      <c r="E362" s="279">
        <v>87.666666666666657</v>
      </c>
      <c r="F362" s="279">
        <v>86.833333333333329</v>
      </c>
      <c r="G362" s="279">
        <v>85.666666666666657</v>
      </c>
      <c r="H362" s="279">
        <v>89.666666666666657</v>
      </c>
      <c r="I362" s="279">
        <v>90.833333333333314</v>
      </c>
      <c r="J362" s="279">
        <v>91.666666666666657</v>
      </c>
      <c r="K362" s="277">
        <v>90</v>
      </c>
      <c r="L362" s="277">
        <v>88</v>
      </c>
      <c r="M362" s="277">
        <v>1.7652699999999999</v>
      </c>
    </row>
    <row r="363" spans="1:13">
      <c r="A363" s="268">
        <v>353</v>
      </c>
      <c r="B363" s="277" t="s">
        <v>484</v>
      </c>
      <c r="C363" s="278">
        <v>14.5</v>
      </c>
      <c r="D363" s="279">
        <v>14.733333333333334</v>
      </c>
      <c r="E363" s="279">
        <v>14.266666666666669</v>
      </c>
      <c r="F363" s="279">
        <v>14.033333333333335</v>
      </c>
      <c r="G363" s="279">
        <v>13.56666666666667</v>
      </c>
      <c r="H363" s="279">
        <v>14.966666666666669</v>
      </c>
      <c r="I363" s="279">
        <v>15.433333333333334</v>
      </c>
      <c r="J363" s="279">
        <v>15.666666666666668</v>
      </c>
      <c r="K363" s="277">
        <v>15.2</v>
      </c>
      <c r="L363" s="277">
        <v>14.5</v>
      </c>
      <c r="M363" s="277">
        <v>14.32072</v>
      </c>
    </row>
    <row r="364" spans="1:13">
      <c r="A364" s="268">
        <v>354</v>
      </c>
      <c r="B364" s="277" t="s">
        <v>160</v>
      </c>
      <c r="C364" s="278">
        <v>1390.2</v>
      </c>
      <c r="D364" s="279">
        <v>1397.8500000000001</v>
      </c>
      <c r="E364" s="279">
        <v>1359.0000000000002</v>
      </c>
      <c r="F364" s="279">
        <v>1327.8000000000002</v>
      </c>
      <c r="G364" s="279">
        <v>1288.9500000000003</v>
      </c>
      <c r="H364" s="279">
        <v>1429.0500000000002</v>
      </c>
      <c r="I364" s="279">
        <v>1467.9</v>
      </c>
      <c r="J364" s="279">
        <v>1499.1000000000001</v>
      </c>
      <c r="K364" s="277">
        <v>1436.7</v>
      </c>
      <c r="L364" s="277">
        <v>1366.65</v>
      </c>
      <c r="M364" s="277">
        <v>15.080500000000001</v>
      </c>
    </row>
    <row r="365" spans="1:13">
      <c r="A365" s="268">
        <v>355</v>
      </c>
      <c r="B365" s="277" t="s">
        <v>488</v>
      </c>
      <c r="C365" s="278">
        <v>736.55</v>
      </c>
      <c r="D365" s="279">
        <v>730.51666666666677</v>
      </c>
      <c r="E365" s="279">
        <v>718.03333333333353</v>
      </c>
      <c r="F365" s="279">
        <v>699.51666666666677</v>
      </c>
      <c r="G365" s="279">
        <v>687.03333333333353</v>
      </c>
      <c r="H365" s="279">
        <v>749.03333333333353</v>
      </c>
      <c r="I365" s="279">
        <v>761.51666666666688</v>
      </c>
      <c r="J365" s="279">
        <v>780.03333333333353</v>
      </c>
      <c r="K365" s="277">
        <v>743</v>
      </c>
      <c r="L365" s="277">
        <v>712</v>
      </c>
      <c r="M365" s="277">
        <v>0.94281999999999999</v>
      </c>
    </row>
    <row r="366" spans="1:13">
      <c r="A366" s="268">
        <v>356</v>
      </c>
      <c r="B366" s="277" t="s">
        <v>161</v>
      </c>
      <c r="C366" s="278">
        <v>266</v>
      </c>
      <c r="D366" s="279">
        <v>266.51666666666665</v>
      </c>
      <c r="E366" s="279">
        <v>262.68333333333328</v>
      </c>
      <c r="F366" s="279">
        <v>259.36666666666662</v>
      </c>
      <c r="G366" s="279">
        <v>255.53333333333325</v>
      </c>
      <c r="H366" s="279">
        <v>269.83333333333331</v>
      </c>
      <c r="I366" s="279">
        <v>273.66666666666669</v>
      </c>
      <c r="J366" s="279">
        <v>276.98333333333335</v>
      </c>
      <c r="K366" s="277">
        <v>270.35000000000002</v>
      </c>
      <c r="L366" s="277">
        <v>263.2</v>
      </c>
      <c r="M366" s="277">
        <v>31.92812</v>
      </c>
    </row>
    <row r="367" spans="1:13">
      <c r="A367" s="268">
        <v>357</v>
      </c>
      <c r="B367" s="277" t="s">
        <v>162</v>
      </c>
      <c r="C367" s="278">
        <v>80.55</v>
      </c>
      <c r="D367" s="279">
        <v>81.583333333333329</v>
      </c>
      <c r="E367" s="279">
        <v>79.216666666666654</v>
      </c>
      <c r="F367" s="279">
        <v>77.883333333333326</v>
      </c>
      <c r="G367" s="279">
        <v>75.516666666666652</v>
      </c>
      <c r="H367" s="279">
        <v>82.916666666666657</v>
      </c>
      <c r="I367" s="279">
        <v>85.283333333333331</v>
      </c>
      <c r="J367" s="279">
        <v>86.61666666666666</v>
      </c>
      <c r="K367" s="277">
        <v>83.95</v>
      </c>
      <c r="L367" s="277">
        <v>80.25</v>
      </c>
      <c r="M367" s="277">
        <v>98.748109999999997</v>
      </c>
    </row>
    <row r="368" spans="1:13">
      <c r="A368" s="268">
        <v>358</v>
      </c>
      <c r="B368" s="277" t="s">
        <v>275</v>
      </c>
      <c r="C368" s="278">
        <v>4179.8999999999996</v>
      </c>
      <c r="D368" s="279">
        <v>4195.6500000000005</v>
      </c>
      <c r="E368" s="279">
        <v>4155.3000000000011</v>
      </c>
      <c r="F368" s="279">
        <v>4130.7000000000007</v>
      </c>
      <c r="G368" s="279">
        <v>4090.3500000000013</v>
      </c>
      <c r="H368" s="279">
        <v>4220.2500000000009</v>
      </c>
      <c r="I368" s="279">
        <v>4260.6000000000013</v>
      </c>
      <c r="J368" s="279">
        <v>4285.2000000000007</v>
      </c>
      <c r="K368" s="277">
        <v>4236</v>
      </c>
      <c r="L368" s="277">
        <v>4171.05</v>
      </c>
      <c r="M368" s="277">
        <v>1.2694099999999999</v>
      </c>
    </row>
    <row r="369" spans="1:13">
      <c r="A369" s="268">
        <v>359</v>
      </c>
      <c r="B369" s="277" t="s">
        <v>277</v>
      </c>
      <c r="C369" s="278">
        <v>10150.799999999999</v>
      </c>
      <c r="D369" s="279">
        <v>10258.6</v>
      </c>
      <c r="E369" s="279">
        <v>9992.2000000000007</v>
      </c>
      <c r="F369" s="279">
        <v>9833.6</v>
      </c>
      <c r="G369" s="279">
        <v>9567.2000000000007</v>
      </c>
      <c r="H369" s="279">
        <v>10417.200000000001</v>
      </c>
      <c r="I369" s="279">
        <v>10683.599999999999</v>
      </c>
      <c r="J369" s="279">
        <v>10842.2</v>
      </c>
      <c r="K369" s="277">
        <v>10525</v>
      </c>
      <c r="L369" s="277">
        <v>10100</v>
      </c>
      <c r="M369" s="277">
        <v>6.7970000000000003E-2</v>
      </c>
    </row>
    <row r="370" spans="1:13">
      <c r="A370" s="268">
        <v>360</v>
      </c>
      <c r="B370" s="277" t="s">
        <v>494</v>
      </c>
      <c r="C370" s="278">
        <v>4057.3</v>
      </c>
      <c r="D370" s="279">
        <v>4074.0500000000006</v>
      </c>
      <c r="E370" s="279">
        <v>4018.2500000000009</v>
      </c>
      <c r="F370" s="279">
        <v>3979.2000000000003</v>
      </c>
      <c r="G370" s="279">
        <v>3923.4000000000005</v>
      </c>
      <c r="H370" s="279">
        <v>4113.1000000000013</v>
      </c>
      <c r="I370" s="279">
        <v>4168.9000000000015</v>
      </c>
      <c r="J370" s="279">
        <v>4207.9500000000016</v>
      </c>
      <c r="K370" s="277">
        <v>4129.8500000000004</v>
      </c>
      <c r="L370" s="277">
        <v>4035</v>
      </c>
      <c r="M370" s="277">
        <v>0.34589999999999999</v>
      </c>
    </row>
    <row r="371" spans="1:13">
      <c r="A371" s="268">
        <v>361</v>
      </c>
      <c r="B371" s="277" t="s">
        <v>489</v>
      </c>
      <c r="C371" s="278">
        <v>105.35</v>
      </c>
      <c r="D371" s="279">
        <v>105.8</v>
      </c>
      <c r="E371" s="279">
        <v>103.19999999999999</v>
      </c>
      <c r="F371" s="279">
        <v>101.05</v>
      </c>
      <c r="G371" s="279">
        <v>98.449999999999989</v>
      </c>
      <c r="H371" s="279">
        <v>107.94999999999999</v>
      </c>
      <c r="I371" s="279">
        <v>110.54999999999998</v>
      </c>
      <c r="J371" s="279">
        <v>112.69999999999999</v>
      </c>
      <c r="K371" s="277">
        <v>108.4</v>
      </c>
      <c r="L371" s="277">
        <v>103.65</v>
      </c>
      <c r="M371" s="277">
        <v>15.590680000000001</v>
      </c>
    </row>
    <row r="372" spans="1:13">
      <c r="A372" s="268">
        <v>362</v>
      </c>
      <c r="B372" s="277" t="s">
        <v>490</v>
      </c>
      <c r="C372" s="278">
        <v>574.45000000000005</v>
      </c>
      <c r="D372" s="279">
        <v>580.56666666666672</v>
      </c>
      <c r="E372" s="279">
        <v>563.33333333333348</v>
      </c>
      <c r="F372" s="279">
        <v>552.21666666666681</v>
      </c>
      <c r="G372" s="279">
        <v>534.98333333333358</v>
      </c>
      <c r="H372" s="279">
        <v>591.68333333333339</v>
      </c>
      <c r="I372" s="279">
        <v>608.91666666666674</v>
      </c>
      <c r="J372" s="279">
        <v>620.0333333333333</v>
      </c>
      <c r="K372" s="277">
        <v>597.79999999999995</v>
      </c>
      <c r="L372" s="277">
        <v>569.45000000000005</v>
      </c>
      <c r="M372" s="277">
        <v>0.93750999999999995</v>
      </c>
    </row>
    <row r="373" spans="1:13">
      <c r="A373" s="268">
        <v>363</v>
      </c>
      <c r="B373" s="277" t="s">
        <v>163</v>
      </c>
      <c r="C373" s="278">
        <v>1380.6</v>
      </c>
      <c r="D373" s="279">
        <v>1384.4000000000003</v>
      </c>
      <c r="E373" s="279">
        <v>1373.8500000000006</v>
      </c>
      <c r="F373" s="279">
        <v>1367.1000000000004</v>
      </c>
      <c r="G373" s="279">
        <v>1356.5500000000006</v>
      </c>
      <c r="H373" s="279">
        <v>1391.1500000000005</v>
      </c>
      <c r="I373" s="279">
        <v>1401.7000000000003</v>
      </c>
      <c r="J373" s="279">
        <v>1408.4500000000005</v>
      </c>
      <c r="K373" s="277">
        <v>1394.95</v>
      </c>
      <c r="L373" s="277">
        <v>1377.65</v>
      </c>
      <c r="M373" s="277">
        <v>4.4184700000000001</v>
      </c>
    </row>
    <row r="374" spans="1:13">
      <c r="A374" s="268">
        <v>364</v>
      </c>
      <c r="B374" s="277" t="s">
        <v>273</v>
      </c>
      <c r="C374" s="278">
        <v>1728.65</v>
      </c>
      <c r="D374" s="279">
        <v>1715.8333333333333</v>
      </c>
      <c r="E374" s="279">
        <v>1684.8166666666666</v>
      </c>
      <c r="F374" s="279">
        <v>1640.9833333333333</v>
      </c>
      <c r="G374" s="279">
        <v>1609.9666666666667</v>
      </c>
      <c r="H374" s="279">
        <v>1759.6666666666665</v>
      </c>
      <c r="I374" s="279">
        <v>1790.6833333333334</v>
      </c>
      <c r="J374" s="279">
        <v>1834.5166666666664</v>
      </c>
      <c r="K374" s="277">
        <v>1746.85</v>
      </c>
      <c r="L374" s="277">
        <v>1672</v>
      </c>
      <c r="M374" s="277">
        <v>2.5771700000000002</v>
      </c>
    </row>
    <row r="375" spans="1:13">
      <c r="A375" s="268">
        <v>365</v>
      </c>
      <c r="B375" s="277" t="s">
        <v>164</v>
      </c>
      <c r="C375" s="278">
        <v>33.549999999999997</v>
      </c>
      <c r="D375" s="279">
        <v>33.800000000000004</v>
      </c>
      <c r="E375" s="279">
        <v>33.150000000000006</v>
      </c>
      <c r="F375" s="279">
        <v>32.75</v>
      </c>
      <c r="G375" s="279">
        <v>32.1</v>
      </c>
      <c r="H375" s="279">
        <v>34.20000000000001</v>
      </c>
      <c r="I375" s="279">
        <v>34.85</v>
      </c>
      <c r="J375" s="279">
        <v>35.250000000000014</v>
      </c>
      <c r="K375" s="277">
        <v>34.450000000000003</v>
      </c>
      <c r="L375" s="277">
        <v>33.4</v>
      </c>
      <c r="M375" s="277">
        <v>220.89308</v>
      </c>
    </row>
    <row r="376" spans="1:13">
      <c r="A376" s="268">
        <v>366</v>
      </c>
      <c r="B376" s="277" t="s">
        <v>274</v>
      </c>
      <c r="C376" s="278">
        <v>203.1</v>
      </c>
      <c r="D376" s="279">
        <v>204.55000000000004</v>
      </c>
      <c r="E376" s="279">
        <v>200.10000000000008</v>
      </c>
      <c r="F376" s="279">
        <v>197.10000000000005</v>
      </c>
      <c r="G376" s="279">
        <v>192.65000000000009</v>
      </c>
      <c r="H376" s="279">
        <v>207.55000000000007</v>
      </c>
      <c r="I376" s="279">
        <v>212.00000000000006</v>
      </c>
      <c r="J376" s="279">
        <v>215.00000000000006</v>
      </c>
      <c r="K376" s="277">
        <v>209</v>
      </c>
      <c r="L376" s="277">
        <v>201.55</v>
      </c>
      <c r="M376" s="277">
        <v>2.85155</v>
      </c>
    </row>
    <row r="377" spans="1:13">
      <c r="A377" s="268">
        <v>367</v>
      </c>
      <c r="B377" s="277" t="s">
        <v>485</v>
      </c>
      <c r="C377" s="278">
        <v>142.05000000000001</v>
      </c>
      <c r="D377" s="279">
        <v>142.41666666666666</v>
      </c>
      <c r="E377" s="279">
        <v>139.98333333333332</v>
      </c>
      <c r="F377" s="279">
        <v>137.91666666666666</v>
      </c>
      <c r="G377" s="279">
        <v>135.48333333333332</v>
      </c>
      <c r="H377" s="279">
        <v>144.48333333333332</v>
      </c>
      <c r="I377" s="279">
        <v>146.91666666666666</v>
      </c>
      <c r="J377" s="279">
        <v>148.98333333333332</v>
      </c>
      <c r="K377" s="277">
        <v>144.85</v>
      </c>
      <c r="L377" s="277">
        <v>140.35</v>
      </c>
      <c r="M377" s="277">
        <v>0.91801999999999995</v>
      </c>
    </row>
    <row r="378" spans="1:13">
      <c r="A378" s="268">
        <v>368</v>
      </c>
      <c r="B378" s="277" t="s">
        <v>491</v>
      </c>
      <c r="C378" s="278">
        <v>808.75</v>
      </c>
      <c r="D378" s="279">
        <v>817.41666666666663</v>
      </c>
      <c r="E378" s="279">
        <v>796.88333333333321</v>
      </c>
      <c r="F378" s="279">
        <v>785.01666666666654</v>
      </c>
      <c r="G378" s="279">
        <v>764.48333333333312</v>
      </c>
      <c r="H378" s="279">
        <v>829.2833333333333</v>
      </c>
      <c r="I378" s="279">
        <v>849.81666666666683</v>
      </c>
      <c r="J378" s="279">
        <v>861.68333333333339</v>
      </c>
      <c r="K378" s="277">
        <v>837.95</v>
      </c>
      <c r="L378" s="277">
        <v>805.55</v>
      </c>
      <c r="M378" s="277">
        <v>4.22966</v>
      </c>
    </row>
    <row r="379" spans="1:13">
      <c r="A379" s="268">
        <v>369</v>
      </c>
      <c r="B379" s="277" t="s">
        <v>165</v>
      </c>
      <c r="C379" s="278">
        <v>163.35</v>
      </c>
      <c r="D379" s="279">
        <v>165.04999999999998</v>
      </c>
      <c r="E379" s="279">
        <v>161.29999999999995</v>
      </c>
      <c r="F379" s="279">
        <v>159.24999999999997</v>
      </c>
      <c r="G379" s="279">
        <v>155.49999999999994</v>
      </c>
      <c r="H379" s="279">
        <v>167.09999999999997</v>
      </c>
      <c r="I379" s="279">
        <v>170.85000000000002</v>
      </c>
      <c r="J379" s="279">
        <v>172.89999999999998</v>
      </c>
      <c r="K379" s="277">
        <v>168.8</v>
      </c>
      <c r="L379" s="277">
        <v>163</v>
      </c>
      <c r="M379" s="277">
        <v>91.627219999999994</v>
      </c>
    </row>
    <row r="380" spans="1:13">
      <c r="A380" s="268">
        <v>370</v>
      </c>
      <c r="B380" s="277" t="s">
        <v>492</v>
      </c>
      <c r="C380" s="278">
        <v>65.25</v>
      </c>
      <c r="D380" s="279">
        <v>64.88333333333334</v>
      </c>
      <c r="E380" s="279">
        <v>63.866666666666674</v>
      </c>
      <c r="F380" s="279">
        <v>62.483333333333334</v>
      </c>
      <c r="G380" s="279">
        <v>61.466666666666669</v>
      </c>
      <c r="H380" s="279">
        <v>66.26666666666668</v>
      </c>
      <c r="I380" s="279">
        <v>67.28333333333336</v>
      </c>
      <c r="J380" s="279">
        <v>68.666666666666686</v>
      </c>
      <c r="K380" s="277">
        <v>65.900000000000006</v>
      </c>
      <c r="L380" s="277">
        <v>63.5</v>
      </c>
      <c r="M380" s="277">
        <v>20.189039999999999</v>
      </c>
    </row>
    <row r="381" spans="1:13">
      <c r="A381" s="268">
        <v>371</v>
      </c>
      <c r="B381" s="277" t="s">
        <v>276</v>
      </c>
      <c r="C381" s="278">
        <v>185.5</v>
      </c>
      <c r="D381" s="279">
        <v>186.20000000000002</v>
      </c>
      <c r="E381" s="279">
        <v>180.80000000000004</v>
      </c>
      <c r="F381" s="279">
        <v>176.10000000000002</v>
      </c>
      <c r="G381" s="279">
        <v>170.70000000000005</v>
      </c>
      <c r="H381" s="279">
        <v>190.90000000000003</v>
      </c>
      <c r="I381" s="279">
        <v>196.3</v>
      </c>
      <c r="J381" s="279">
        <v>201.00000000000003</v>
      </c>
      <c r="K381" s="277">
        <v>191.6</v>
      </c>
      <c r="L381" s="277">
        <v>181.5</v>
      </c>
      <c r="M381" s="277">
        <v>5.1576500000000003</v>
      </c>
    </row>
    <row r="382" spans="1:13">
      <c r="A382" s="268">
        <v>372</v>
      </c>
      <c r="B382" s="277" t="s">
        <v>493</v>
      </c>
      <c r="C382" s="278">
        <v>48.75</v>
      </c>
      <c r="D382" s="279">
        <v>48.933333333333337</v>
      </c>
      <c r="E382" s="279">
        <v>47.366666666666674</v>
      </c>
      <c r="F382" s="279">
        <v>45.983333333333334</v>
      </c>
      <c r="G382" s="279">
        <v>44.416666666666671</v>
      </c>
      <c r="H382" s="279">
        <v>50.316666666666677</v>
      </c>
      <c r="I382" s="279">
        <v>51.88333333333334</v>
      </c>
      <c r="J382" s="279">
        <v>53.26666666666668</v>
      </c>
      <c r="K382" s="277">
        <v>50.5</v>
      </c>
      <c r="L382" s="277">
        <v>47.55</v>
      </c>
      <c r="M382" s="277">
        <v>1.8415999999999999</v>
      </c>
    </row>
    <row r="383" spans="1:13">
      <c r="A383" s="268">
        <v>373</v>
      </c>
      <c r="B383" s="277" t="s">
        <v>486</v>
      </c>
      <c r="C383" s="278">
        <v>48.05</v>
      </c>
      <c r="D383" s="279">
        <v>48.25</v>
      </c>
      <c r="E383" s="279">
        <v>47.55</v>
      </c>
      <c r="F383" s="279">
        <v>47.05</v>
      </c>
      <c r="G383" s="279">
        <v>46.349999999999994</v>
      </c>
      <c r="H383" s="279">
        <v>48.75</v>
      </c>
      <c r="I383" s="279">
        <v>49.45</v>
      </c>
      <c r="J383" s="279">
        <v>49.95</v>
      </c>
      <c r="K383" s="277">
        <v>48.95</v>
      </c>
      <c r="L383" s="277">
        <v>47.75</v>
      </c>
      <c r="M383" s="277">
        <v>14.097950000000001</v>
      </c>
    </row>
    <row r="384" spans="1:13">
      <c r="A384" s="268">
        <v>374</v>
      </c>
      <c r="B384" s="277" t="s">
        <v>166</v>
      </c>
      <c r="C384" s="278">
        <v>1026.8</v>
      </c>
      <c r="D384" s="279">
        <v>1024.7166666666667</v>
      </c>
      <c r="E384" s="279">
        <v>1004.4333333333334</v>
      </c>
      <c r="F384" s="279">
        <v>982.06666666666672</v>
      </c>
      <c r="G384" s="279">
        <v>961.78333333333342</v>
      </c>
      <c r="H384" s="279">
        <v>1047.0833333333335</v>
      </c>
      <c r="I384" s="279">
        <v>1067.3666666666668</v>
      </c>
      <c r="J384" s="279">
        <v>1089.7333333333333</v>
      </c>
      <c r="K384" s="277">
        <v>1045</v>
      </c>
      <c r="L384" s="277">
        <v>1002.35</v>
      </c>
      <c r="M384" s="277">
        <v>13.4595</v>
      </c>
    </row>
    <row r="385" spans="1:13">
      <c r="A385" s="268">
        <v>375</v>
      </c>
      <c r="B385" s="277" t="s">
        <v>278</v>
      </c>
      <c r="C385" s="278">
        <v>318.39999999999998</v>
      </c>
      <c r="D385" s="279">
        <v>322.09999999999997</v>
      </c>
      <c r="E385" s="279">
        <v>312.69999999999993</v>
      </c>
      <c r="F385" s="279">
        <v>306.99999999999994</v>
      </c>
      <c r="G385" s="279">
        <v>297.59999999999991</v>
      </c>
      <c r="H385" s="279">
        <v>327.79999999999995</v>
      </c>
      <c r="I385" s="279">
        <v>337.19999999999993</v>
      </c>
      <c r="J385" s="279">
        <v>342.9</v>
      </c>
      <c r="K385" s="277">
        <v>331.5</v>
      </c>
      <c r="L385" s="277">
        <v>316.39999999999998</v>
      </c>
      <c r="M385" s="277">
        <v>2.42022</v>
      </c>
    </row>
    <row r="386" spans="1:13">
      <c r="A386" s="268">
        <v>376</v>
      </c>
      <c r="B386" s="277" t="s">
        <v>496</v>
      </c>
      <c r="C386" s="278">
        <v>379.1</v>
      </c>
      <c r="D386" s="279">
        <v>380.59999999999997</v>
      </c>
      <c r="E386" s="279">
        <v>373.74999999999994</v>
      </c>
      <c r="F386" s="279">
        <v>368.4</v>
      </c>
      <c r="G386" s="279">
        <v>361.54999999999995</v>
      </c>
      <c r="H386" s="279">
        <v>385.94999999999993</v>
      </c>
      <c r="I386" s="279">
        <v>392.79999999999995</v>
      </c>
      <c r="J386" s="279">
        <v>398.14999999999992</v>
      </c>
      <c r="K386" s="277">
        <v>387.45</v>
      </c>
      <c r="L386" s="277">
        <v>375.25</v>
      </c>
      <c r="M386" s="277">
        <v>4.0240200000000002</v>
      </c>
    </row>
    <row r="387" spans="1:13">
      <c r="A387" s="268">
        <v>377</v>
      </c>
      <c r="B387" s="277" t="s">
        <v>498</v>
      </c>
      <c r="C387" s="278">
        <v>99.8</v>
      </c>
      <c r="D387" s="279">
        <v>98.399999999999991</v>
      </c>
      <c r="E387" s="279">
        <v>94.999999999999986</v>
      </c>
      <c r="F387" s="279">
        <v>90.199999999999989</v>
      </c>
      <c r="G387" s="279">
        <v>86.799999999999983</v>
      </c>
      <c r="H387" s="279">
        <v>103.19999999999999</v>
      </c>
      <c r="I387" s="279">
        <v>106.6</v>
      </c>
      <c r="J387" s="279">
        <v>111.39999999999999</v>
      </c>
      <c r="K387" s="277">
        <v>101.8</v>
      </c>
      <c r="L387" s="277">
        <v>93.6</v>
      </c>
      <c r="M387" s="277">
        <v>65.168729999999996</v>
      </c>
    </row>
    <row r="388" spans="1:13">
      <c r="A388" s="268">
        <v>378</v>
      </c>
      <c r="B388" s="277" t="s">
        <v>279</v>
      </c>
      <c r="C388" s="278">
        <v>467.4</v>
      </c>
      <c r="D388" s="279">
        <v>469.08333333333331</v>
      </c>
      <c r="E388" s="279">
        <v>464.31666666666661</v>
      </c>
      <c r="F388" s="279">
        <v>461.23333333333329</v>
      </c>
      <c r="G388" s="279">
        <v>456.46666666666658</v>
      </c>
      <c r="H388" s="279">
        <v>472.16666666666663</v>
      </c>
      <c r="I388" s="279">
        <v>476.93333333333339</v>
      </c>
      <c r="J388" s="279">
        <v>480.01666666666665</v>
      </c>
      <c r="K388" s="277">
        <v>473.85</v>
      </c>
      <c r="L388" s="277">
        <v>466</v>
      </c>
      <c r="M388" s="277">
        <v>0.81477999999999995</v>
      </c>
    </row>
    <row r="389" spans="1:13">
      <c r="A389" s="268">
        <v>379</v>
      </c>
      <c r="B389" s="277" t="s">
        <v>499</v>
      </c>
      <c r="C389" s="278">
        <v>292.60000000000002</v>
      </c>
      <c r="D389" s="279">
        <v>287.23333333333335</v>
      </c>
      <c r="E389" s="279">
        <v>273.4666666666667</v>
      </c>
      <c r="F389" s="279">
        <v>254.33333333333337</v>
      </c>
      <c r="G389" s="279">
        <v>240.56666666666672</v>
      </c>
      <c r="H389" s="279">
        <v>306.36666666666667</v>
      </c>
      <c r="I389" s="279">
        <v>320.13333333333333</v>
      </c>
      <c r="J389" s="279">
        <v>339.26666666666665</v>
      </c>
      <c r="K389" s="277">
        <v>301</v>
      </c>
      <c r="L389" s="277">
        <v>268.10000000000002</v>
      </c>
      <c r="M389" s="277">
        <v>53.141030000000001</v>
      </c>
    </row>
    <row r="390" spans="1:13">
      <c r="A390" s="268">
        <v>380</v>
      </c>
      <c r="B390" s="277" t="s">
        <v>167</v>
      </c>
      <c r="C390" s="278">
        <v>659.3</v>
      </c>
      <c r="D390" s="279">
        <v>663.61666666666667</v>
      </c>
      <c r="E390" s="279">
        <v>650.73333333333335</v>
      </c>
      <c r="F390" s="279">
        <v>642.16666666666663</v>
      </c>
      <c r="G390" s="279">
        <v>629.2833333333333</v>
      </c>
      <c r="H390" s="279">
        <v>672.18333333333339</v>
      </c>
      <c r="I390" s="279">
        <v>685.06666666666683</v>
      </c>
      <c r="J390" s="279">
        <v>693.63333333333344</v>
      </c>
      <c r="K390" s="277">
        <v>676.5</v>
      </c>
      <c r="L390" s="277">
        <v>655.04999999999995</v>
      </c>
      <c r="M390" s="277">
        <v>15.181150000000001</v>
      </c>
    </row>
    <row r="391" spans="1:13">
      <c r="A391" s="268">
        <v>381</v>
      </c>
      <c r="B391" s="277" t="s">
        <v>501</v>
      </c>
      <c r="C391" s="278">
        <v>1027.55</v>
      </c>
      <c r="D391" s="279">
        <v>1023.1833333333334</v>
      </c>
      <c r="E391" s="279">
        <v>1009.3666666666668</v>
      </c>
      <c r="F391" s="279">
        <v>991.18333333333339</v>
      </c>
      <c r="G391" s="279">
        <v>977.36666666666679</v>
      </c>
      <c r="H391" s="279">
        <v>1041.3666666666668</v>
      </c>
      <c r="I391" s="279">
        <v>1055.1833333333334</v>
      </c>
      <c r="J391" s="279">
        <v>1073.3666666666668</v>
      </c>
      <c r="K391" s="277">
        <v>1037</v>
      </c>
      <c r="L391" s="277">
        <v>1005</v>
      </c>
      <c r="M391" s="277">
        <v>9.8559999999999995E-2</v>
      </c>
    </row>
    <row r="392" spans="1:13">
      <c r="A392" s="268">
        <v>382</v>
      </c>
      <c r="B392" s="277" t="s">
        <v>502</v>
      </c>
      <c r="C392" s="278">
        <v>251.1</v>
      </c>
      <c r="D392" s="279">
        <v>253.06666666666669</v>
      </c>
      <c r="E392" s="279">
        <v>246.23333333333341</v>
      </c>
      <c r="F392" s="279">
        <v>241.3666666666667</v>
      </c>
      <c r="G392" s="279">
        <v>234.53333333333342</v>
      </c>
      <c r="H392" s="279">
        <v>257.93333333333339</v>
      </c>
      <c r="I392" s="279">
        <v>264.76666666666671</v>
      </c>
      <c r="J392" s="279">
        <v>269.63333333333338</v>
      </c>
      <c r="K392" s="277">
        <v>259.89999999999998</v>
      </c>
      <c r="L392" s="277">
        <v>248.2</v>
      </c>
      <c r="M392" s="277">
        <v>9.4027999999999992</v>
      </c>
    </row>
    <row r="393" spans="1:13">
      <c r="A393" s="268">
        <v>383</v>
      </c>
      <c r="B393" s="277" t="s">
        <v>168</v>
      </c>
      <c r="C393" s="278">
        <v>165</v>
      </c>
      <c r="D393" s="279">
        <v>167.20000000000002</v>
      </c>
      <c r="E393" s="279">
        <v>160.40000000000003</v>
      </c>
      <c r="F393" s="279">
        <v>155.80000000000001</v>
      </c>
      <c r="G393" s="279">
        <v>149.00000000000003</v>
      </c>
      <c r="H393" s="279">
        <v>171.80000000000004</v>
      </c>
      <c r="I393" s="279">
        <v>178.60000000000005</v>
      </c>
      <c r="J393" s="279">
        <v>183.20000000000005</v>
      </c>
      <c r="K393" s="277">
        <v>174</v>
      </c>
      <c r="L393" s="277">
        <v>162.6</v>
      </c>
      <c r="M393" s="277">
        <v>428.30160999999998</v>
      </c>
    </row>
    <row r="394" spans="1:13">
      <c r="A394" s="268">
        <v>384</v>
      </c>
      <c r="B394" s="277" t="s">
        <v>500</v>
      </c>
      <c r="C394" s="278">
        <v>48</v>
      </c>
      <c r="D394" s="279">
        <v>48.566666666666663</v>
      </c>
      <c r="E394" s="279">
        <v>47.133333333333326</v>
      </c>
      <c r="F394" s="279">
        <v>46.266666666666666</v>
      </c>
      <c r="G394" s="279">
        <v>44.833333333333329</v>
      </c>
      <c r="H394" s="279">
        <v>49.433333333333323</v>
      </c>
      <c r="I394" s="279">
        <v>50.86666666666666</v>
      </c>
      <c r="J394" s="279">
        <v>51.73333333333332</v>
      </c>
      <c r="K394" s="277">
        <v>50</v>
      </c>
      <c r="L394" s="277">
        <v>47.7</v>
      </c>
      <c r="M394" s="277">
        <v>22.76201</v>
      </c>
    </row>
    <row r="395" spans="1:13">
      <c r="A395" s="268">
        <v>385</v>
      </c>
      <c r="B395" s="277" t="s">
        <v>169</v>
      </c>
      <c r="C395" s="278">
        <v>103.3</v>
      </c>
      <c r="D395" s="279">
        <v>103.46666666666665</v>
      </c>
      <c r="E395" s="279">
        <v>102.13333333333331</v>
      </c>
      <c r="F395" s="279">
        <v>100.96666666666665</v>
      </c>
      <c r="G395" s="279">
        <v>99.633333333333312</v>
      </c>
      <c r="H395" s="279">
        <v>104.63333333333331</v>
      </c>
      <c r="I395" s="279">
        <v>105.96666666666665</v>
      </c>
      <c r="J395" s="279">
        <v>107.13333333333331</v>
      </c>
      <c r="K395" s="277">
        <v>104.8</v>
      </c>
      <c r="L395" s="277">
        <v>102.3</v>
      </c>
      <c r="M395" s="277">
        <v>46.869970000000002</v>
      </c>
    </row>
    <row r="396" spans="1:13">
      <c r="A396" s="268">
        <v>386</v>
      </c>
      <c r="B396" s="277" t="s">
        <v>503</v>
      </c>
      <c r="C396" s="278">
        <v>92.8</v>
      </c>
      <c r="D396" s="279">
        <v>93.683333333333323</v>
      </c>
      <c r="E396" s="279">
        <v>90.96666666666664</v>
      </c>
      <c r="F396" s="279">
        <v>89.133333333333312</v>
      </c>
      <c r="G396" s="279">
        <v>86.416666666666629</v>
      </c>
      <c r="H396" s="279">
        <v>95.516666666666652</v>
      </c>
      <c r="I396" s="279">
        <v>98.23333333333332</v>
      </c>
      <c r="J396" s="279">
        <v>100.06666666666666</v>
      </c>
      <c r="K396" s="277">
        <v>96.4</v>
      </c>
      <c r="L396" s="277">
        <v>91.85</v>
      </c>
      <c r="M396" s="277">
        <v>14.49648</v>
      </c>
    </row>
    <row r="397" spans="1:13">
      <c r="A397" s="268">
        <v>387</v>
      </c>
      <c r="B397" s="277" t="s">
        <v>504</v>
      </c>
      <c r="C397" s="278">
        <v>620.35</v>
      </c>
      <c r="D397" s="279">
        <v>624.11666666666667</v>
      </c>
      <c r="E397" s="279">
        <v>614.43333333333339</v>
      </c>
      <c r="F397" s="279">
        <v>608.51666666666677</v>
      </c>
      <c r="G397" s="279">
        <v>598.83333333333348</v>
      </c>
      <c r="H397" s="279">
        <v>630.0333333333333</v>
      </c>
      <c r="I397" s="279">
        <v>639.71666666666647</v>
      </c>
      <c r="J397" s="279">
        <v>645.63333333333321</v>
      </c>
      <c r="K397" s="277">
        <v>633.79999999999995</v>
      </c>
      <c r="L397" s="277">
        <v>618.20000000000005</v>
      </c>
      <c r="M397" s="277">
        <v>2.3057699999999999</v>
      </c>
    </row>
    <row r="398" spans="1:13">
      <c r="A398" s="268">
        <v>388</v>
      </c>
      <c r="B398" s="277" t="s">
        <v>505</v>
      </c>
      <c r="C398" s="278">
        <v>11</v>
      </c>
      <c r="D398" s="279">
        <v>11</v>
      </c>
      <c r="E398" s="279">
        <v>11</v>
      </c>
      <c r="F398" s="279">
        <v>11</v>
      </c>
      <c r="G398" s="279">
        <v>11</v>
      </c>
      <c r="H398" s="279">
        <v>11</v>
      </c>
      <c r="I398" s="279">
        <v>11</v>
      </c>
      <c r="J398" s="279">
        <v>11</v>
      </c>
      <c r="K398" s="277">
        <v>11</v>
      </c>
      <c r="L398" s="277">
        <v>11</v>
      </c>
      <c r="M398" s="277">
        <v>2.9519799999999998</v>
      </c>
    </row>
    <row r="399" spans="1:13">
      <c r="A399" s="268">
        <v>389</v>
      </c>
      <c r="B399" s="277" t="s">
        <v>170</v>
      </c>
      <c r="C399" s="278">
        <v>1917</v>
      </c>
      <c r="D399" s="279">
        <v>1915.3333333333333</v>
      </c>
      <c r="E399" s="279">
        <v>1888.9666666666665</v>
      </c>
      <c r="F399" s="279">
        <v>1860.9333333333332</v>
      </c>
      <c r="G399" s="279">
        <v>1834.5666666666664</v>
      </c>
      <c r="H399" s="279">
        <v>1943.3666666666666</v>
      </c>
      <c r="I399" s="279">
        <v>1969.7333333333333</v>
      </c>
      <c r="J399" s="279">
        <v>1997.7666666666667</v>
      </c>
      <c r="K399" s="277">
        <v>1941.7</v>
      </c>
      <c r="L399" s="277">
        <v>1887.3</v>
      </c>
      <c r="M399" s="277">
        <v>310.73590999999999</v>
      </c>
    </row>
    <row r="400" spans="1:13">
      <c r="A400" s="268">
        <v>390</v>
      </c>
      <c r="B400" s="277" t="s">
        <v>506</v>
      </c>
      <c r="C400" s="278">
        <v>33.5</v>
      </c>
      <c r="D400" s="279">
        <v>33.966666666666669</v>
      </c>
      <c r="E400" s="279">
        <v>33.033333333333339</v>
      </c>
      <c r="F400" s="279">
        <v>32.56666666666667</v>
      </c>
      <c r="G400" s="279">
        <v>31.63333333333334</v>
      </c>
      <c r="H400" s="279">
        <v>34.433333333333337</v>
      </c>
      <c r="I400" s="279">
        <v>35.366666666666674</v>
      </c>
      <c r="J400" s="279">
        <v>35.833333333333336</v>
      </c>
      <c r="K400" s="277">
        <v>34.9</v>
      </c>
      <c r="L400" s="277">
        <v>33.5</v>
      </c>
      <c r="M400" s="277">
        <v>17.60408</v>
      </c>
    </row>
    <row r="401" spans="1:13">
      <c r="A401" s="268">
        <v>391</v>
      </c>
      <c r="B401" s="277" t="s">
        <v>519</v>
      </c>
      <c r="C401" s="278">
        <v>9.1</v>
      </c>
      <c r="D401" s="279">
        <v>8.8333333333333339</v>
      </c>
      <c r="E401" s="279">
        <v>8.5666666666666682</v>
      </c>
      <c r="F401" s="279">
        <v>8.033333333333335</v>
      </c>
      <c r="G401" s="279">
        <v>7.7666666666666693</v>
      </c>
      <c r="H401" s="279">
        <v>9.3666666666666671</v>
      </c>
      <c r="I401" s="279">
        <v>9.6333333333333329</v>
      </c>
      <c r="J401" s="279">
        <v>10.166666666666666</v>
      </c>
      <c r="K401" s="277">
        <v>9.1</v>
      </c>
      <c r="L401" s="277">
        <v>8.3000000000000007</v>
      </c>
      <c r="M401" s="277">
        <v>28.544889999999999</v>
      </c>
    </row>
    <row r="402" spans="1:13">
      <c r="A402" s="268">
        <v>392</v>
      </c>
      <c r="B402" s="277" t="s">
        <v>508</v>
      </c>
      <c r="C402" s="278">
        <v>121.45</v>
      </c>
      <c r="D402" s="279">
        <v>123.81666666666666</v>
      </c>
      <c r="E402" s="279">
        <v>119.08333333333331</v>
      </c>
      <c r="F402" s="279">
        <v>116.71666666666665</v>
      </c>
      <c r="G402" s="279">
        <v>111.98333333333331</v>
      </c>
      <c r="H402" s="279">
        <v>126.18333333333332</v>
      </c>
      <c r="I402" s="279">
        <v>130.91666666666669</v>
      </c>
      <c r="J402" s="279">
        <v>133.28333333333333</v>
      </c>
      <c r="K402" s="277">
        <v>128.55000000000001</v>
      </c>
      <c r="L402" s="277">
        <v>121.45</v>
      </c>
      <c r="M402" s="277">
        <v>2.4264899999999998</v>
      </c>
    </row>
    <row r="403" spans="1:13">
      <c r="A403" s="268">
        <v>393</v>
      </c>
      <c r="B403" s="277" t="s">
        <v>2316</v>
      </c>
      <c r="C403" s="278">
        <v>90.15</v>
      </c>
      <c r="D403" s="279">
        <v>90.7</v>
      </c>
      <c r="E403" s="279">
        <v>89.45</v>
      </c>
      <c r="F403" s="279">
        <v>88.75</v>
      </c>
      <c r="G403" s="279">
        <v>87.5</v>
      </c>
      <c r="H403" s="279">
        <v>91.4</v>
      </c>
      <c r="I403" s="279">
        <v>92.65</v>
      </c>
      <c r="J403" s="279">
        <v>93.350000000000009</v>
      </c>
      <c r="K403" s="277">
        <v>91.95</v>
      </c>
      <c r="L403" s="277">
        <v>90</v>
      </c>
      <c r="M403" s="277">
        <v>1.1787099999999999</v>
      </c>
    </row>
    <row r="404" spans="1:13">
      <c r="A404" s="268">
        <v>394</v>
      </c>
      <c r="B404" s="277" t="s">
        <v>495</v>
      </c>
      <c r="C404" s="278">
        <v>243.7</v>
      </c>
      <c r="D404" s="279">
        <v>244.68333333333331</v>
      </c>
      <c r="E404" s="279">
        <v>241.56666666666661</v>
      </c>
      <c r="F404" s="279">
        <v>239.43333333333331</v>
      </c>
      <c r="G404" s="279">
        <v>236.31666666666661</v>
      </c>
      <c r="H404" s="279">
        <v>246.81666666666661</v>
      </c>
      <c r="I404" s="279">
        <v>249.93333333333334</v>
      </c>
      <c r="J404" s="279">
        <v>252.06666666666661</v>
      </c>
      <c r="K404" s="277">
        <v>247.8</v>
      </c>
      <c r="L404" s="277">
        <v>242.55</v>
      </c>
      <c r="M404" s="277">
        <v>4.6500000000000004</v>
      </c>
    </row>
    <row r="405" spans="1:13">
      <c r="A405" s="268">
        <v>395</v>
      </c>
      <c r="B405" s="277" t="s">
        <v>507</v>
      </c>
      <c r="C405" s="278">
        <v>3.6</v>
      </c>
      <c r="D405" s="279">
        <v>3.6166666666666667</v>
      </c>
      <c r="E405" s="279">
        <v>3.5833333333333335</v>
      </c>
      <c r="F405" s="279">
        <v>3.5666666666666669</v>
      </c>
      <c r="G405" s="279">
        <v>3.5333333333333337</v>
      </c>
      <c r="H405" s="279">
        <v>3.6333333333333333</v>
      </c>
      <c r="I405" s="279">
        <v>3.6666666666666665</v>
      </c>
      <c r="J405" s="279">
        <v>3.6833333333333331</v>
      </c>
      <c r="K405" s="277">
        <v>3.65</v>
      </c>
      <c r="L405" s="277">
        <v>3.6</v>
      </c>
      <c r="M405" s="277">
        <v>44.690809999999999</v>
      </c>
    </row>
    <row r="406" spans="1:13">
      <c r="A406" s="268">
        <v>396</v>
      </c>
      <c r="B406" s="277" t="s">
        <v>497</v>
      </c>
      <c r="C406" s="278">
        <v>19.149999999999999</v>
      </c>
      <c r="D406" s="279">
        <v>19.333333333333332</v>
      </c>
      <c r="E406" s="279">
        <v>18.866666666666664</v>
      </c>
      <c r="F406" s="279">
        <v>18.583333333333332</v>
      </c>
      <c r="G406" s="279">
        <v>18.116666666666664</v>
      </c>
      <c r="H406" s="279">
        <v>19.616666666666664</v>
      </c>
      <c r="I406" s="279">
        <v>20.083333333333332</v>
      </c>
      <c r="J406" s="279">
        <v>20.366666666666664</v>
      </c>
      <c r="K406" s="277">
        <v>19.8</v>
      </c>
      <c r="L406" s="277">
        <v>19.05</v>
      </c>
      <c r="M406" s="277">
        <v>28.526969999999999</v>
      </c>
    </row>
    <row r="407" spans="1:13">
      <c r="A407" s="268">
        <v>397</v>
      </c>
      <c r="B407" s="277" t="s">
        <v>512</v>
      </c>
      <c r="C407" s="278">
        <v>53.7</v>
      </c>
      <c r="D407" s="279">
        <v>53.4</v>
      </c>
      <c r="E407" s="279">
        <v>53.099999999999994</v>
      </c>
      <c r="F407" s="279">
        <v>52.499999999999993</v>
      </c>
      <c r="G407" s="279">
        <v>52.199999999999989</v>
      </c>
      <c r="H407" s="279">
        <v>54</v>
      </c>
      <c r="I407" s="279">
        <v>54.3</v>
      </c>
      <c r="J407" s="279">
        <v>54.900000000000006</v>
      </c>
      <c r="K407" s="277">
        <v>53.7</v>
      </c>
      <c r="L407" s="277">
        <v>52.8</v>
      </c>
      <c r="M407" s="277">
        <v>10.58672</v>
      </c>
    </row>
    <row r="408" spans="1:13">
      <c r="A408" s="268">
        <v>398</v>
      </c>
      <c r="B408" s="277" t="s">
        <v>171</v>
      </c>
      <c r="C408" s="278">
        <v>34.200000000000003</v>
      </c>
      <c r="D408" s="279">
        <v>34.616666666666667</v>
      </c>
      <c r="E408" s="279">
        <v>33.633333333333333</v>
      </c>
      <c r="F408" s="279">
        <v>33.066666666666663</v>
      </c>
      <c r="G408" s="279">
        <v>32.083333333333329</v>
      </c>
      <c r="H408" s="279">
        <v>35.183333333333337</v>
      </c>
      <c r="I408" s="279">
        <v>36.166666666666671</v>
      </c>
      <c r="J408" s="279">
        <v>36.733333333333341</v>
      </c>
      <c r="K408" s="277">
        <v>35.6</v>
      </c>
      <c r="L408" s="277">
        <v>34.049999999999997</v>
      </c>
      <c r="M408" s="277">
        <v>305.97467</v>
      </c>
    </row>
    <row r="409" spans="1:13">
      <c r="A409" s="268">
        <v>399</v>
      </c>
      <c r="B409" s="277" t="s">
        <v>513</v>
      </c>
      <c r="C409" s="278">
        <v>7673.45</v>
      </c>
      <c r="D409" s="279">
        <v>7652.8166666666666</v>
      </c>
      <c r="E409" s="279">
        <v>7595.6333333333332</v>
      </c>
      <c r="F409" s="279">
        <v>7517.8166666666666</v>
      </c>
      <c r="G409" s="279">
        <v>7460.6333333333332</v>
      </c>
      <c r="H409" s="279">
        <v>7730.6333333333332</v>
      </c>
      <c r="I409" s="279">
        <v>7787.8166666666657</v>
      </c>
      <c r="J409" s="279">
        <v>7865.6333333333332</v>
      </c>
      <c r="K409" s="277">
        <v>7710</v>
      </c>
      <c r="L409" s="277">
        <v>7575</v>
      </c>
      <c r="M409" s="277">
        <v>0.36071999999999999</v>
      </c>
    </row>
    <row r="410" spans="1:13">
      <c r="A410" s="268">
        <v>400</v>
      </c>
      <c r="B410" s="277" t="s">
        <v>280</v>
      </c>
      <c r="C410" s="278">
        <v>859.75</v>
      </c>
      <c r="D410" s="279">
        <v>867.44999999999993</v>
      </c>
      <c r="E410" s="279">
        <v>848.39999999999986</v>
      </c>
      <c r="F410" s="279">
        <v>837.05</v>
      </c>
      <c r="G410" s="279">
        <v>817.99999999999989</v>
      </c>
      <c r="H410" s="279">
        <v>878.79999999999984</v>
      </c>
      <c r="I410" s="279">
        <v>897.8499999999998</v>
      </c>
      <c r="J410" s="279">
        <v>909.19999999999982</v>
      </c>
      <c r="K410" s="277">
        <v>886.5</v>
      </c>
      <c r="L410" s="277">
        <v>856.1</v>
      </c>
      <c r="M410" s="277">
        <v>15.35948</v>
      </c>
    </row>
    <row r="411" spans="1:13">
      <c r="A411" s="268">
        <v>401</v>
      </c>
      <c r="B411" s="277" t="s">
        <v>172</v>
      </c>
      <c r="C411" s="278">
        <v>186.05</v>
      </c>
      <c r="D411" s="279">
        <v>187.65</v>
      </c>
      <c r="E411" s="279">
        <v>183</v>
      </c>
      <c r="F411" s="279">
        <v>179.95</v>
      </c>
      <c r="G411" s="279">
        <v>175.29999999999998</v>
      </c>
      <c r="H411" s="279">
        <v>190.70000000000002</v>
      </c>
      <c r="I411" s="279">
        <v>195.35000000000005</v>
      </c>
      <c r="J411" s="279">
        <v>198.40000000000003</v>
      </c>
      <c r="K411" s="277">
        <v>192.3</v>
      </c>
      <c r="L411" s="277">
        <v>184.6</v>
      </c>
      <c r="M411" s="277">
        <v>622.43325000000004</v>
      </c>
    </row>
    <row r="412" spans="1:13">
      <c r="A412" s="268">
        <v>402</v>
      </c>
      <c r="B412" s="277" t="s">
        <v>514</v>
      </c>
      <c r="C412" s="278">
        <v>3578.1</v>
      </c>
      <c r="D412" s="279">
        <v>3584.8000000000006</v>
      </c>
      <c r="E412" s="279">
        <v>3554.6000000000013</v>
      </c>
      <c r="F412" s="279">
        <v>3531.1000000000008</v>
      </c>
      <c r="G412" s="279">
        <v>3500.9000000000015</v>
      </c>
      <c r="H412" s="279">
        <v>3608.3000000000011</v>
      </c>
      <c r="I412" s="279">
        <v>3638.5000000000009</v>
      </c>
      <c r="J412" s="279">
        <v>3662.0000000000009</v>
      </c>
      <c r="K412" s="277">
        <v>3615</v>
      </c>
      <c r="L412" s="277">
        <v>3561.3</v>
      </c>
      <c r="M412" s="277">
        <v>2.0039999999999999E-2</v>
      </c>
    </row>
    <row r="413" spans="1:13">
      <c r="A413" s="268">
        <v>403</v>
      </c>
      <c r="B413" s="277" t="s">
        <v>516</v>
      </c>
      <c r="C413" s="278">
        <v>1431.25</v>
      </c>
      <c r="D413" s="279">
        <v>1439.5666666666666</v>
      </c>
      <c r="E413" s="279">
        <v>1417.9833333333331</v>
      </c>
      <c r="F413" s="279">
        <v>1404.7166666666665</v>
      </c>
      <c r="G413" s="279">
        <v>1383.133333333333</v>
      </c>
      <c r="H413" s="279">
        <v>1452.8333333333333</v>
      </c>
      <c r="I413" s="279">
        <v>1474.4166666666667</v>
      </c>
      <c r="J413" s="279">
        <v>1487.6833333333334</v>
      </c>
      <c r="K413" s="277">
        <v>1461.15</v>
      </c>
      <c r="L413" s="277">
        <v>1426.3</v>
      </c>
      <c r="M413" s="277">
        <v>3.7659999999999999E-2</v>
      </c>
    </row>
    <row r="414" spans="1:13">
      <c r="A414" s="268">
        <v>404</v>
      </c>
      <c r="B414" s="277" t="s">
        <v>517</v>
      </c>
      <c r="C414" s="278">
        <v>491.45</v>
      </c>
      <c r="D414" s="279">
        <v>494.95</v>
      </c>
      <c r="E414" s="279">
        <v>478.95</v>
      </c>
      <c r="F414" s="279">
        <v>466.45</v>
      </c>
      <c r="G414" s="279">
        <v>450.45</v>
      </c>
      <c r="H414" s="279">
        <v>507.45</v>
      </c>
      <c r="I414" s="279">
        <v>523.45000000000005</v>
      </c>
      <c r="J414" s="279">
        <v>535.95000000000005</v>
      </c>
      <c r="K414" s="277">
        <v>510.95</v>
      </c>
      <c r="L414" s="277">
        <v>482.45</v>
      </c>
      <c r="M414" s="277">
        <v>0.72516999999999998</v>
      </c>
    </row>
    <row r="415" spans="1:13">
      <c r="A415" s="268">
        <v>405</v>
      </c>
      <c r="B415" s="277" t="s">
        <v>509</v>
      </c>
      <c r="C415" s="278">
        <v>70.599999999999994</v>
      </c>
      <c r="D415" s="279">
        <v>69.683333333333337</v>
      </c>
      <c r="E415" s="279">
        <v>67.666666666666671</v>
      </c>
      <c r="F415" s="279">
        <v>64.733333333333334</v>
      </c>
      <c r="G415" s="279">
        <v>62.716666666666669</v>
      </c>
      <c r="H415" s="279">
        <v>72.616666666666674</v>
      </c>
      <c r="I415" s="279">
        <v>74.633333333333326</v>
      </c>
      <c r="J415" s="279">
        <v>77.566666666666677</v>
      </c>
      <c r="K415" s="277">
        <v>71.7</v>
      </c>
      <c r="L415" s="277">
        <v>66.75</v>
      </c>
      <c r="M415" s="277">
        <v>14.181990000000001</v>
      </c>
    </row>
    <row r="416" spans="1:13">
      <c r="A416" s="268">
        <v>406</v>
      </c>
      <c r="B416" s="277" t="s">
        <v>518</v>
      </c>
      <c r="C416" s="278">
        <v>157.44999999999999</v>
      </c>
      <c r="D416" s="279">
        <v>158.98333333333332</v>
      </c>
      <c r="E416" s="279">
        <v>153.46666666666664</v>
      </c>
      <c r="F416" s="279">
        <v>149.48333333333332</v>
      </c>
      <c r="G416" s="279">
        <v>143.96666666666664</v>
      </c>
      <c r="H416" s="279">
        <v>162.96666666666664</v>
      </c>
      <c r="I416" s="279">
        <v>168.48333333333335</v>
      </c>
      <c r="J416" s="279">
        <v>172.46666666666664</v>
      </c>
      <c r="K416" s="277">
        <v>164.5</v>
      </c>
      <c r="L416" s="277">
        <v>155</v>
      </c>
      <c r="M416" s="277">
        <v>0.73826000000000003</v>
      </c>
    </row>
    <row r="417" spans="1:13">
      <c r="A417" s="268">
        <v>407</v>
      </c>
      <c r="B417" s="277" t="s">
        <v>173</v>
      </c>
      <c r="C417" s="278">
        <v>22085.75</v>
      </c>
      <c r="D417" s="279">
        <v>22063.666666666668</v>
      </c>
      <c r="E417" s="279">
        <v>21732.533333333336</v>
      </c>
      <c r="F417" s="279">
        <v>21379.316666666669</v>
      </c>
      <c r="G417" s="279">
        <v>21048.183333333338</v>
      </c>
      <c r="H417" s="279">
        <v>22416.883333333335</v>
      </c>
      <c r="I417" s="279">
        <v>22748.016666666666</v>
      </c>
      <c r="J417" s="279">
        <v>23101.233333333334</v>
      </c>
      <c r="K417" s="277">
        <v>22394.799999999999</v>
      </c>
      <c r="L417" s="277">
        <v>21710.45</v>
      </c>
      <c r="M417" s="277">
        <v>0.61251</v>
      </c>
    </row>
    <row r="418" spans="1:13">
      <c r="A418" s="268">
        <v>408</v>
      </c>
      <c r="B418" s="277" t="s">
        <v>520</v>
      </c>
      <c r="C418" s="278">
        <v>668.6</v>
      </c>
      <c r="D418" s="279">
        <v>676.2166666666667</v>
      </c>
      <c r="E418" s="279">
        <v>652.48333333333335</v>
      </c>
      <c r="F418" s="279">
        <v>636.36666666666667</v>
      </c>
      <c r="G418" s="279">
        <v>612.63333333333333</v>
      </c>
      <c r="H418" s="279">
        <v>692.33333333333337</v>
      </c>
      <c r="I418" s="279">
        <v>716.06666666666672</v>
      </c>
      <c r="J418" s="279">
        <v>732.18333333333339</v>
      </c>
      <c r="K418" s="277">
        <v>699.95</v>
      </c>
      <c r="L418" s="277">
        <v>660.1</v>
      </c>
      <c r="M418" s="277">
        <v>0.97330000000000005</v>
      </c>
    </row>
    <row r="419" spans="1:13">
      <c r="A419" s="268">
        <v>409</v>
      </c>
      <c r="B419" s="277" t="s">
        <v>174</v>
      </c>
      <c r="C419" s="278">
        <v>1130.8</v>
      </c>
      <c r="D419" s="279">
        <v>1140.2666666666667</v>
      </c>
      <c r="E419" s="279">
        <v>1115.5333333333333</v>
      </c>
      <c r="F419" s="279">
        <v>1100.2666666666667</v>
      </c>
      <c r="G419" s="279">
        <v>1075.5333333333333</v>
      </c>
      <c r="H419" s="279">
        <v>1155.5333333333333</v>
      </c>
      <c r="I419" s="279">
        <v>1180.2666666666664</v>
      </c>
      <c r="J419" s="279">
        <v>1195.5333333333333</v>
      </c>
      <c r="K419" s="277">
        <v>1165</v>
      </c>
      <c r="L419" s="277">
        <v>1125</v>
      </c>
      <c r="M419" s="277">
        <v>8.1815300000000004</v>
      </c>
    </row>
    <row r="420" spans="1:13">
      <c r="A420" s="268">
        <v>410</v>
      </c>
      <c r="B420" s="277" t="s">
        <v>515</v>
      </c>
      <c r="C420" s="278">
        <v>369.6</v>
      </c>
      <c r="D420" s="279">
        <v>370.56666666666666</v>
      </c>
      <c r="E420" s="279">
        <v>367.13333333333333</v>
      </c>
      <c r="F420" s="279">
        <v>364.66666666666669</v>
      </c>
      <c r="G420" s="279">
        <v>361.23333333333335</v>
      </c>
      <c r="H420" s="279">
        <v>373.0333333333333</v>
      </c>
      <c r="I420" s="279">
        <v>376.46666666666658</v>
      </c>
      <c r="J420" s="279">
        <v>378.93333333333328</v>
      </c>
      <c r="K420" s="277">
        <v>374</v>
      </c>
      <c r="L420" s="277">
        <v>368.1</v>
      </c>
      <c r="M420" s="277">
        <v>0.11888</v>
      </c>
    </row>
    <row r="421" spans="1:13">
      <c r="A421" s="268">
        <v>411</v>
      </c>
      <c r="B421" s="277" t="s">
        <v>510</v>
      </c>
      <c r="C421" s="278">
        <v>22.35</v>
      </c>
      <c r="D421" s="279">
        <v>22.45</v>
      </c>
      <c r="E421" s="279">
        <v>22.049999999999997</v>
      </c>
      <c r="F421" s="279">
        <v>21.749999999999996</v>
      </c>
      <c r="G421" s="279">
        <v>21.349999999999994</v>
      </c>
      <c r="H421" s="279">
        <v>22.75</v>
      </c>
      <c r="I421" s="279">
        <v>23.15</v>
      </c>
      <c r="J421" s="279">
        <v>23.450000000000003</v>
      </c>
      <c r="K421" s="277">
        <v>22.85</v>
      </c>
      <c r="L421" s="277">
        <v>22.15</v>
      </c>
      <c r="M421" s="277">
        <v>17.988530000000001</v>
      </c>
    </row>
    <row r="422" spans="1:13">
      <c r="A422" s="268">
        <v>412</v>
      </c>
      <c r="B422" s="277" t="s">
        <v>511</v>
      </c>
      <c r="C422" s="278">
        <v>1677.95</v>
      </c>
      <c r="D422" s="279">
        <v>1677.9833333333333</v>
      </c>
      <c r="E422" s="279">
        <v>1555.9666666666667</v>
      </c>
      <c r="F422" s="279">
        <v>1433.9833333333333</v>
      </c>
      <c r="G422" s="279">
        <v>1311.9666666666667</v>
      </c>
      <c r="H422" s="279">
        <v>1799.9666666666667</v>
      </c>
      <c r="I422" s="279">
        <v>1921.9833333333336</v>
      </c>
      <c r="J422" s="279">
        <v>2043.9666666666667</v>
      </c>
      <c r="K422" s="277">
        <v>1800</v>
      </c>
      <c r="L422" s="277">
        <v>1556</v>
      </c>
      <c r="M422" s="277">
        <v>3.2275700000000001</v>
      </c>
    </row>
    <row r="423" spans="1:13">
      <c r="A423" s="268">
        <v>413</v>
      </c>
      <c r="B423" s="277" t="s">
        <v>521</v>
      </c>
      <c r="C423" s="278">
        <v>235.5</v>
      </c>
      <c r="D423" s="279">
        <v>235.21666666666667</v>
      </c>
      <c r="E423" s="279">
        <v>232.43333333333334</v>
      </c>
      <c r="F423" s="279">
        <v>229.36666666666667</v>
      </c>
      <c r="G423" s="279">
        <v>226.58333333333334</v>
      </c>
      <c r="H423" s="279">
        <v>238.28333333333333</v>
      </c>
      <c r="I423" s="279">
        <v>241.06666666666669</v>
      </c>
      <c r="J423" s="279">
        <v>244.13333333333333</v>
      </c>
      <c r="K423" s="277">
        <v>238</v>
      </c>
      <c r="L423" s="277">
        <v>232.15</v>
      </c>
      <c r="M423" s="277">
        <v>2.2966600000000001</v>
      </c>
    </row>
    <row r="424" spans="1:13">
      <c r="A424" s="268">
        <v>414</v>
      </c>
      <c r="B424" s="277" t="s">
        <v>522</v>
      </c>
      <c r="C424" s="278">
        <v>999</v>
      </c>
      <c r="D424" s="279">
        <v>991.41666666666663</v>
      </c>
      <c r="E424" s="279">
        <v>979.83333333333326</v>
      </c>
      <c r="F424" s="279">
        <v>960.66666666666663</v>
      </c>
      <c r="G424" s="279">
        <v>949.08333333333326</v>
      </c>
      <c r="H424" s="279">
        <v>1010.5833333333333</v>
      </c>
      <c r="I424" s="279">
        <v>1022.1666666666665</v>
      </c>
      <c r="J424" s="279">
        <v>1041.3333333333333</v>
      </c>
      <c r="K424" s="277">
        <v>1003</v>
      </c>
      <c r="L424" s="277">
        <v>972.25</v>
      </c>
      <c r="M424" s="277">
        <v>0.11543</v>
      </c>
    </row>
    <row r="425" spans="1:13">
      <c r="A425" s="268">
        <v>415</v>
      </c>
      <c r="B425" s="277" t="s">
        <v>523</v>
      </c>
      <c r="C425" s="278">
        <v>228.9</v>
      </c>
      <c r="D425" s="279">
        <v>230.56666666666669</v>
      </c>
      <c r="E425" s="279">
        <v>226.33333333333337</v>
      </c>
      <c r="F425" s="279">
        <v>223.76666666666668</v>
      </c>
      <c r="G425" s="279">
        <v>219.53333333333336</v>
      </c>
      <c r="H425" s="279">
        <v>233.13333333333338</v>
      </c>
      <c r="I425" s="279">
        <v>237.36666666666667</v>
      </c>
      <c r="J425" s="279">
        <v>239.93333333333339</v>
      </c>
      <c r="K425" s="277">
        <v>234.8</v>
      </c>
      <c r="L425" s="277">
        <v>228</v>
      </c>
      <c r="M425" s="277">
        <v>1.42449</v>
      </c>
    </row>
    <row r="426" spans="1:13">
      <c r="A426" s="268">
        <v>416</v>
      </c>
      <c r="B426" s="277" t="s">
        <v>524</v>
      </c>
      <c r="C426" s="278">
        <v>7.55</v>
      </c>
      <c r="D426" s="279">
        <v>7.6166666666666671</v>
      </c>
      <c r="E426" s="279">
        <v>7.4333333333333345</v>
      </c>
      <c r="F426" s="279">
        <v>7.3166666666666673</v>
      </c>
      <c r="G426" s="279">
        <v>7.1333333333333346</v>
      </c>
      <c r="H426" s="279">
        <v>7.7333333333333343</v>
      </c>
      <c r="I426" s="279">
        <v>7.9166666666666679</v>
      </c>
      <c r="J426" s="279">
        <v>8.033333333333335</v>
      </c>
      <c r="K426" s="277">
        <v>7.8</v>
      </c>
      <c r="L426" s="277">
        <v>7.5</v>
      </c>
      <c r="M426" s="277">
        <v>138.62968000000001</v>
      </c>
    </row>
    <row r="427" spans="1:13">
      <c r="A427" s="268">
        <v>417</v>
      </c>
      <c r="B427" s="277" t="s">
        <v>2517</v>
      </c>
      <c r="C427" s="278">
        <v>666.8</v>
      </c>
      <c r="D427" s="279">
        <v>670.5333333333333</v>
      </c>
      <c r="E427" s="279">
        <v>663.06666666666661</v>
      </c>
      <c r="F427" s="279">
        <v>659.33333333333326</v>
      </c>
      <c r="G427" s="279">
        <v>651.86666666666656</v>
      </c>
      <c r="H427" s="279">
        <v>674.26666666666665</v>
      </c>
      <c r="I427" s="279">
        <v>681.73333333333335</v>
      </c>
      <c r="J427" s="279">
        <v>685.4666666666667</v>
      </c>
      <c r="K427" s="277">
        <v>678</v>
      </c>
      <c r="L427" s="277">
        <v>666.8</v>
      </c>
      <c r="M427" s="277">
        <v>0.19642999999999999</v>
      </c>
    </row>
    <row r="428" spans="1:13">
      <c r="A428" s="268">
        <v>418</v>
      </c>
      <c r="B428" s="277" t="s">
        <v>527</v>
      </c>
      <c r="C428" s="278">
        <v>164.15</v>
      </c>
      <c r="D428" s="279">
        <v>165.1</v>
      </c>
      <c r="E428" s="279">
        <v>161.69999999999999</v>
      </c>
      <c r="F428" s="279">
        <v>159.25</v>
      </c>
      <c r="G428" s="279">
        <v>155.85</v>
      </c>
      <c r="H428" s="279">
        <v>167.54999999999998</v>
      </c>
      <c r="I428" s="279">
        <v>170.95000000000002</v>
      </c>
      <c r="J428" s="279">
        <v>173.39999999999998</v>
      </c>
      <c r="K428" s="277">
        <v>168.5</v>
      </c>
      <c r="L428" s="277">
        <v>162.65</v>
      </c>
      <c r="M428" s="277">
        <v>7.8004699999999998</v>
      </c>
    </row>
    <row r="429" spans="1:13">
      <c r="A429" s="268">
        <v>419</v>
      </c>
      <c r="B429" s="277" t="s">
        <v>2526</v>
      </c>
      <c r="C429" s="278">
        <v>48.2</v>
      </c>
      <c r="D429" s="279">
        <v>48.35</v>
      </c>
      <c r="E429" s="279">
        <v>47.1</v>
      </c>
      <c r="F429" s="279">
        <v>46</v>
      </c>
      <c r="G429" s="279">
        <v>44.75</v>
      </c>
      <c r="H429" s="279">
        <v>49.45</v>
      </c>
      <c r="I429" s="279">
        <v>50.7</v>
      </c>
      <c r="J429" s="279">
        <v>51.800000000000004</v>
      </c>
      <c r="K429" s="277">
        <v>49.6</v>
      </c>
      <c r="L429" s="277">
        <v>47.25</v>
      </c>
      <c r="M429" s="277">
        <v>23.229479999999999</v>
      </c>
    </row>
    <row r="430" spans="1:13">
      <c r="A430" s="268">
        <v>420</v>
      </c>
      <c r="B430" s="277" t="s">
        <v>175</v>
      </c>
      <c r="C430" s="278">
        <v>3804.05</v>
      </c>
      <c r="D430" s="279">
        <v>3829.3333333333335</v>
      </c>
      <c r="E430" s="279">
        <v>3764.7166666666672</v>
      </c>
      <c r="F430" s="279">
        <v>3725.3833333333337</v>
      </c>
      <c r="G430" s="279">
        <v>3660.7666666666673</v>
      </c>
      <c r="H430" s="279">
        <v>3868.666666666667</v>
      </c>
      <c r="I430" s="279">
        <v>3933.2833333333328</v>
      </c>
      <c r="J430" s="279">
        <v>3972.6166666666668</v>
      </c>
      <c r="K430" s="277">
        <v>3893.95</v>
      </c>
      <c r="L430" s="277">
        <v>3790</v>
      </c>
      <c r="M430" s="277">
        <v>2.08161</v>
      </c>
    </row>
    <row r="431" spans="1:13">
      <c r="A431" s="268">
        <v>421</v>
      </c>
      <c r="B431" s="277" t="s">
        <v>176</v>
      </c>
      <c r="C431" s="278">
        <v>674.95</v>
      </c>
      <c r="D431" s="279">
        <v>676.76666666666677</v>
      </c>
      <c r="E431" s="279">
        <v>655.68333333333351</v>
      </c>
      <c r="F431" s="279">
        <v>636.41666666666674</v>
      </c>
      <c r="G431" s="279">
        <v>615.33333333333348</v>
      </c>
      <c r="H431" s="279">
        <v>696.03333333333353</v>
      </c>
      <c r="I431" s="279">
        <v>717.11666666666679</v>
      </c>
      <c r="J431" s="279">
        <v>736.38333333333355</v>
      </c>
      <c r="K431" s="277">
        <v>697.85</v>
      </c>
      <c r="L431" s="277">
        <v>657.5</v>
      </c>
      <c r="M431" s="277">
        <v>45.801560000000002</v>
      </c>
    </row>
    <row r="432" spans="1:13">
      <c r="A432" s="268">
        <v>422</v>
      </c>
      <c r="B432" s="277" t="s">
        <v>177</v>
      </c>
      <c r="C432" s="286">
        <v>411.1</v>
      </c>
      <c r="D432" s="287">
        <v>412.58333333333331</v>
      </c>
      <c r="E432" s="287">
        <v>406.21666666666664</v>
      </c>
      <c r="F432" s="287">
        <v>401.33333333333331</v>
      </c>
      <c r="G432" s="287">
        <v>394.96666666666664</v>
      </c>
      <c r="H432" s="287">
        <v>417.46666666666664</v>
      </c>
      <c r="I432" s="287">
        <v>423.83333333333331</v>
      </c>
      <c r="J432" s="287">
        <v>428.71666666666664</v>
      </c>
      <c r="K432" s="288">
        <v>418.95</v>
      </c>
      <c r="L432" s="288">
        <v>407.7</v>
      </c>
      <c r="M432" s="288">
        <v>4.3510299999999997</v>
      </c>
    </row>
    <row r="433" spans="1:13">
      <c r="A433" s="268">
        <v>423</v>
      </c>
      <c r="B433" s="277" t="s">
        <v>525</v>
      </c>
      <c r="C433" s="277">
        <v>86.25</v>
      </c>
      <c r="D433" s="279">
        <v>87.033333333333346</v>
      </c>
      <c r="E433" s="279">
        <v>84.216666666666697</v>
      </c>
      <c r="F433" s="279">
        <v>82.183333333333351</v>
      </c>
      <c r="G433" s="279">
        <v>79.366666666666703</v>
      </c>
      <c r="H433" s="279">
        <v>89.066666666666691</v>
      </c>
      <c r="I433" s="279">
        <v>91.883333333333326</v>
      </c>
      <c r="J433" s="279">
        <v>93.916666666666686</v>
      </c>
      <c r="K433" s="277">
        <v>89.85</v>
      </c>
      <c r="L433" s="277">
        <v>85</v>
      </c>
      <c r="M433" s="277">
        <v>0.79730000000000001</v>
      </c>
    </row>
    <row r="434" spans="1:13">
      <c r="A434" s="268">
        <v>424</v>
      </c>
      <c r="B434" s="277" t="s">
        <v>281</v>
      </c>
      <c r="C434" s="277">
        <v>134.6</v>
      </c>
      <c r="D434" s="279">
        <v>134.6</v>
      </c>
      <c r="E434" s="279">
        <v>131.79999999999998</v>
      </c>
      <c r="F434" s="279">
        <v>129</v>
      </c>
      <c r="G434" s="279">
        <v>126.19999999999999</v>
      </c>
      <c r="H434" s="279">
        <v>137.39999999999998</v>
      </c>
      <c r="I434" s="279">
        <v>140.19999999999999</v>
      </c>
      <c r="J434" s="279">
        <v>142.99999999999997</v>
      </c>
      <c r="K434" s="277">
        <v>137.4</v>
      </c>
      <c r="L434" s="277">
        <v>131.80000000000001</v>
      </c>
      <c r="M434" s="277">
        <v>12.31663</v>
      </c>
    </row>
    <row r="435" spans="1:13">
      <c r="A435" s="268">
        <v>425</v>
      </c>
      <c r="B435" s="277" t="s">
        <v>526</v>
      </c>
      <c r="C435" s="277">
        <v>402.95</v>
      </c>
      <c r="D435" s="279">
        <v>404.95</v>
      </c>
      <c r="E435" s="279">
        <v>397.9</v>
      </c>
      <c r="F435" s="279">
        <v>392.84999999999997</v>
      </c>
      <c r="G435" s="279">
        <v>385.79999999999995</v>
      </c>
      <c r="H435" s="279">
        <v>410</v>
      </c>
      <c r="I435" s="279">
        <v>417.05000000000007</v>
      </c>
      <c r="J435" s="279">
        <v>422.1</v>
      </c>
      <c r="K435" s="277">
        <v>412</v>
      </c>
      <c r="L435" s="277">
        <v>399.9</v>
      </c>
      <c r="M435" s="277">
        <v>2.7359100000000001</v>
      </c>
    </row>
    <row r="436" spans="1:13">
      <c r="A436" s="268">
        <v>426</v>
      </c>
      <c r="B436" s="277" t="s">
        <v>528</v>
      </c>
      <c r="C436" s="277">
        <v>1634.3</v>
      </c>
      <c r="D436" s="279">
        <v>1638.1000000000001</v>
      </c>
      <c r="E436" s="279">
        <v>1601.2000000000003</v>
      </c>
      <c r="F436" s="279">
        <v>1568.1000000000001</v>
      </c>
      <c r="G436" s="279">
        <v>1531.2000000000003</v>
      </c>
      <c r="H436" s="279">
        <v>1671.2000000000003</v>
      </c>
      <c r="I436" s="279">
        <v>1708.1000000000004</v>
      </c>
      <c r="J436" s="279">
        <v>1741.2000000000003</v>
      </c>
      <c r="K436" s="277">
        <v>1675</v>
      </c>
      <c r="L436" s="277">
        <v>1605</v>
      </c>
      <c r="M436" s="277">
        <v>1.8319999999999999E-2</v>
      </c>
    </row>
    <row r="437" spans="1:13">
      <c r="A437" s="268">
        <v>427</v>
      </c>
      <c r="B437" s="277" t="s">
        <v>529</v>
      </c>
      <c r="C437" s="277">
        <v>1211.0999999999999</v>
      </c>
      <c r="D437" s="279">
        <v>1216.6333333333332</v>
      </c>
      <c r="E437" s="279">
        <v>1190.9666666666665</v>
      </c>
      <c r="F437" s="279">
        <v>1170.8333333333333</v>
      </c>
      <c r="G437" s="279">
        <v>1145.1666666666665</v>
      </c>
      <c r="H437" s="279">
        <v>1236.7666666666664</v>
      </c>
      <c r="I437" s="279">
        <v>1262.4333333333334</v>
      </c>
      <c r="J437" s="279">
        <v>1282.5666666666664</v>
      </c>
      <c r="K437" s="277">
        <v>1242.3</v>
      </c>
      <c r="L437" s="277">
        <v>1196.5</v>
      </c>
      <c r="M437" s="277">
        <v>0.63863000000000003</v>
      </c>
    </row>
    <row r="438" spans="1:13">
      <c r="A438" s="268">
        <v>428</v>
      </c>
      <c r="B438" s="277" t="s">
        <v>530</v>
      </c>
      <c r="C438" s="277">
        <v>383.75</v>
      </c>
      <c r="D438" s="279">
        <v>382.3</v>
      </c>
      <c r="E438" s="279">
        <v>377.20000000000005</v>
      </c>
      <c r="F438" s="279">
        <v>370.65000000000003</v>
      </c>
      <c r="G438" s="279">
        <v>365.55000000000007</v>
      </c>
      <c r="H438" s="279">
        <v>388.85</v>
      </c>
      <c r="I438" s="279">
        <v>393.95000000000005</v>
      </c>
      <c r="J438" s="279">
        <v>400.5</v>
      </c>
      <c r="K438" s="277">
        <v>387.4</v>
      </c>
      <c r="L438" s="277">
        <v>375.75</v>
      </c>
      <c r="M438" s="277">
        <v>0.56069999999999998</v>
      </c>
    </row>
    <row r="439" spans="1:13">
      <c r="A439" s="268">
        <v>429</v>
      </c>
      <c r="B439" s="277" t="s">
        <v>178</v>
      </c>
      <c r="C439" s="277">
        <v>492.1</v>
      </c>
      <c r="D439" s="279">
        <v>495.36666666666662</v>
      </c>
      <c r="E439" s="279">
        <v>486.83333333333326</v>
      </c>
      <c r="F439" s="279">
        <v>481.56666666666666</v>
      </c>
      <c r="G439" s="279">
        <v>473.0333333333333</v>
      </c>
      <c r="H439" s="279">
        <v>500.63333333333321</v>
      </c>
      <c r="I439" s="279">
        <v>509.16666666666663</v>
      </c>
      <c r="J439" s="279">
        <v>514.43333333333317</v>
      </c>
      <c r="K439" s="277">
        <v>503.9</v>
      </c>
      <c r="L439" s="277">
        <v>490.1</v>
      </c>
      <c r="M439" s="277">
        <v>69.973029999999994</v>
      </c>
    </row>
    <row r="440" spans="1:13">
      <c r="A440" s="268">
        <v>430</v>
      </c>
      <c r="B440" s="277" t="s">
        <v>531</v>
      </c>
      <c r="C440" s="277">
        <v>185.4</v>
      </c>
      <c r="D440" s="279">
        <v>188.31666666666669</v>
      </c>
      <c r="E440" s="279">
        <v>182.08333333333337</v>
      </c>
      <c r="F440" s="279">
        <v>178.76666666666668</v>
      </c>
      <c r="G440" s="279">
        <v>172.53333333333336</v>
      </c>
      <c r="H440" s="279">
        <v>191.63333333333338</v>
      </c>
      <c r="I440" s="279">
        <v>197.86666666666667</v>
      </c>
      <c r="J440" s="279">
        <v>201.18333333333339</v>
      </c>
      <c r="K440" s="277">
        <v>194.55</v>
      </c>
      <c r="L440" s="277">
        <v>185</v>
      </c>
      <c r="M440" s="277">
        <v>4.7188600000000003</v>
      </c>
    </row>
    <row r="441" spans="1:13">
      <c r="A441" s="268">
        <v>431</v>
      </c>
      <c r="B441" s="277" t="s">
        <v>179</v>
      </c>
      <c r="C441" s="277">
        <v>391</v>
      </c>
      <c r="D441" s="279">
        <v>392.0333333333333</v>
      </c>
      <c r="E441" s="279">
        <v>386.06666666666661</v>
      </c>
      <c r="F441" s="279">
        <v>381.13333333333333</v>
      </c>
      <c r="G441" s="279">
        <v>375.16666666666663</v>
      </c>
      <c r="H441" s="279">
        <v>396.96666666666658</v>
      </c>
      <c r="I441" s="279">
        <v>402.93333333333328</v>
      </c>
      <c r="J441" s="279">
        <v>407.86666666666656</v>
      </c>
      <c r="K441" s="277">
        <v>398</v>
      </c>
      <c r="L441" s="277">
        <v>387.1</v>
      </c>
      <c r="M441" s="277">
        <v>30.959859999999999</v>
      </c>
    </row>
    <row r="442" spans="1:13">
      <c r="A442" s="268">
        <v>432</v>
      </c>
      <c r="B442" s="277" t="s">
        <v>532</v>
      </c>
      <c r="C442" s="277">
        <v>154.75</v>
      </c>
      <c r="D442" s="279">
        <v>154.6</v>
      </c>
      <c r="E442" s="279">
        <v>151.79999999999998</v>
      </c>
      <c r="F442" s="279">
        <v>148.85</v>
      </c>
      <c r="G442" s="279">
        <v>146.04999999999998</v>
      </c>
      <c r="H442" s="279">
        <v>157.54999999999998</v>
      </c>
      <c r="I442" s="279">
        <v>160.35</v>
      </c>
      <c r="J442" s="279">
        <v>163.29999999999998</v>
      </c>
      <c r="K442" s="277">
        <v>157.4</v>
      </c>
      <c r="L442" s="277">
        <v>151.65</v>
      </c>
      <c r="M442" s="277">
        <v>18.887080000000001</v>
      </c>
    </row>
    <row r="443" spans="1:13">
      <c r="A443" s="268">
        <v>433</v>
      </c>
      <c r="B443" s="277" t="s">
        <v>533</v>
      </c>
      <c r="C443" s="277">
        <v>1116</v>
      </c>
      <c r="D443" s="279">
        <v>1114.1666666666667</v>
      </c>
      <c r="E443" s="279">
        <v>1098.3833333333334</v>
      </c>
      <c r="F443" s="279">
        <v>1080.7666666666667</v>
      </c>
      <c r="G443" s="279">
        <v>1064.9833333333333</v>
      </c>
      <c r="H443" s="279">
        <v>1131.7833333333335</v>
      </c>
      <c r="I443" s="279">
        <v>1147.5666666666668</v>
      </c>
      <c r="J443" s="279">
        <v>1165.1833333333336</v>
      </c>
      <c r="K443" s="277">
        <v>1129.95</v>
      </c>
      <c r="L443" s="277">
        <v>1096.55</v>
      </c>
      <c r="M443" s="277">
        <v>0.21528</v>
      </c>
    </row>
    <row r="444" spans="1:13">
      <c r="A444" s="268">
        <v>434</v>
      </c>
      <c r="B444" s="277" t="s">
        <v>534</v>
      </c>
      <c r="C444" s="277">
        <v>4.7</v>
      </c>
      <c r="D444" s="279">
        <v>4.75</v>
      </c>
      <c r="E444" s="279">
        <v>4.6500000000000004</v>
      </c>
      <c r="F444" s="279">
        <v>4.6000000000000005</v>
      </c>
      <c r="G444" s="279">
        <v>4.5000000000000009</v>
      </c>
      <c r="H444" s="279">
        <v>4.8</v>
      </c>
      <c r="I444" s="279">
        <v>4.8999999999999995</v>
      </c>
      <c r="J444" s="279">
        <v>4.9499999999999993</v>
      </c>
      <c r="K444" s="277">
        <v>4.8499999999999996</v>
      </c>
      <c r="L444" s="277">
        <v>4.7</v>
      </c>
      <c r="M444" s="277">
        <v>53.21067</v>
      </c>
    </row>
    <row r="445" spans="1:13">
      <c r="A445" s="268">
        <v>435</v>
      </c>
      <c r="B445" s="277" t="s">
        <v>535</v>
      </c>
      <c r="C445" s="277">
        <v>144.6</v>
      </c>
      <c r="D445" s="279">
        <v>145.25</v>
      </c>
      <c r="E445" s="279">
        <v>142.5</v>
      </c>
      <c r="F445" s="279">
        <v>140.4</v>
      </c>
      <c r="G445" s="279">
        <v>137.65</v>
      </c>
      <c r="H445" s="279">
        <v>147.35</v>
      </c>
      <c r="I445" s="279">
        <v>150.1</v>
      </c>
      <c r="J445" s="279">
        <v>152.19999999999999</v>
      </c>
      <c r="K445" s="277">
        <v>148</v>
      </c>
      <c r="L445" s="277">
        <v>143.15</v>
      </c>
      <c r="M445" s="277">
        <v>3.3740399999999999</v>
      </c>
    </row>
    <row r="446" spans="1:13">
      <c r="A446" s="268">
        <v>436</v>
      </c>
      <c r="B446" s="277" t="s">
        <v>536</v>
      </c>
      <c r="C446" s="277">
        <v>878.45</v>
      </c>
      <c r="D446" s="279">
        <v>882.51666666666677</v>
      </c>
      <c r="E446" s="279">
        <v>861.03333333333353</v>
      </c>
      <c r="F446" s="279">
        <v>843.61666666666679</v>
      </c>
      <c r="G446" s="279">
        <v>822.13333333333355</v>
      </c>
      <c r="H446" s="279">
        <v>899.93333333333351</v>
      </c>
      <c r="I446" s="279">
        <v>921.41666666666686</v>
      </c>
      <c r="J446" s="279">
        <v>938.83333333333348</v>
      </c>
      <c r="K446" s="277">
        <v>904</v>
      </c>
      <c r="L446" s="277">
        <v>865.1</v>
      </c>
      <c r="M446" s="277">
        <v>0.20200000000000001</v>
      </c>
    </row>
    <row r="447" spans="1:13">
      <c r="A447" s="268">
        <v>437</v>
      </c>
      <c r="B447" s="277" t="s">
        <v>282</v>
      </c>
      <c r="C447" s="277">
        <v>422.15</v>
      </c>
      <c r="D447" s="279">
        <v>425.68333333333334</v>
      </c>
      <c r="E447" s="279">
        <v>413.76666666666665</v>
      </c>
      <c r="F447" s="279">
        <v>405.38333333333333</v>
      </c>
      <c r="G447" s="279">
        <v>393.46666666666664</v>
      </c>
      <c r="H447" s="279">
        <v>434.06666666666666</v>
      </c>
      <c r="I447" s="279">
        <v>445.98333333333329</v>
      </c>
      <c r="J447" s="279">
        <v>454.36666666666667</v>
      </c>
      <c r="K447" s="277">
        <v>437.6</v>
      </c>
      <c r="L447" s="277">
        <v>417.3</v>
      </c>
      <c r="M447" s="277">
        <v>7.72255</v>
      </c>
    </row>
    <row r="448" spans="1:13">
      <c r="A448" s="268">
        <v>438</v>
      </c>
      <c r="B448" s="277" t="s">
        <v>542</v>
      </c>
      <c r="C448" s="277">
        <v>41.75</v>
      </c>
      <c r="D448" s="279">
        <v>42.466666666666669</v>
      </c>
      <c r="E448" s="279">
        <v>40.283333333333339</v>
      </c>
      <c r="F448" s="279">
        <v>38.81666666666667</v>
      </c>
      <c r="G448" s="279">
        <v>36.63333333333334</v>
      </c>
      <c r="H448" s="279">
        <v>43.933333333333337</v>
      </c>
      <c r="I448" s="279">
        <v>46.116666666666674</v>
      </c>
      <c r="J448" s="279">
        <v>47.583333333333336</v>
      </c>
      <c r="K448" s="277">
        <v>44.65</v>
      </c>
      <c r="L448" s="277">
        <v>41</v>
      </c>
      <c r="M448" s="277">
        <v>7.9751799999999999</v>
      </c>
    </row>
    <row r="449" spans="1:13">
      <c r="A449" s="268">
        <v>439</v>
      </c>
      <c r="B449" s="277" t="s">
        <v>2609</v>
      </c>
      <c r="C449" s="277">
        <v>11748.15</v>
      </c>
      <c r="D449" s="279">
        <v>11951.050000000001</v>
      </c>
      <c r="E449" s="279">
        <v>11502.100000000002</v>
      </c>
      <c r="F449" s="279">
        <v>11256.050000000001</v>
      </c>
      <c r="G449" s="279">
        <v>10807.100000000002</v>
      </c>
      <c r="H449" s="279">
        <v>12197.100000000002</v>
      </c>
      <c r="I449" s="279">
        <v>12646.050000000003</v>
      </c>
      <c r="J449" s="279">
        <v>12892.100000000002</v>
      </c>
      <c r="K449" s="277">
        <v>12400</v>
      </c>
      <c r="L449" s="277">
        <v>11705</v>
      </c>
      <c r="M449" s="277">
        <v>1.528E-2</v>
      </c>
    </row>
    <row r="450" spans="1:13">
      <c r="A450" s="268">
        <v>440</v>
      </c>
      <c r="B450" s="277" t="s">
        <v>182</v>
      </c>
      <c r="C450" s="277">
        <v>891.7</v>
      </c>
      <c r="D450" s="279">
        <v>891.19999999999993</v>
      </c>
      <c r="E450" s="279">
        <v>876.49999999999989</v>
      </c>
      <c r="F450" s="279">
        <v>861.3</v>
      </c>
      <c r="G450" s="279">
        <v>846.59999999999991</v>
      </c>
      <c r="H450" s="279">
        <v>906.39999999999986</v>
      </c>
      <c r="I450" s="279">
        <v>921.09999999999991</v>
      </c>
      <c r="J450" s="279">
        <v>936.29999999999984</v>
      </c>
      <c r="K450" s="277">
        <v>905.9</v>
      </c>
      <c r="L450" s="277">
        <v>876</v>
      </c>
      <c r="M450" s="277">
        <v>2.7993399999999999</v>
      </c>
    </row>
    <row r="451" spans="1:13">
      <c r="A451" s="268">
        <v>441</v>
      </c>
      <c r="B451" s="277" t="s">
        <v>3465</v>
      </c>
      <c r="C451" s="277">
        <v>419.35</v>
      </c>
      <c r="D451" s="279">
        <v>421.09999999999997</v>
      </c>
      <c r="E451" s="279">
        <v>415.74999999999994</v>
      </c>
      <c r="F451" s="279">
        <v>412.15</v>
      </c>
      <c r="G451" s="279">
        <v>406.79999999999995</v>
      </c>
      <c r="H451" s="279">
        <v>424.69999999999993</v>
      </c>
      <c r="I451" s="279">
        <v>430.04999999999995</v>
      </c>
      <c r="J451" s="279">
        <v>433.64999999999992</v>
      </c>
      <c r="K451" s="277">
        <v>426.45</v>
      </c>
      <c r="L451" s="277">
        <v>417.5</v>
      </c>
      <c r="M451" s="277">
        <v>32.32206</v>
      </c>
    </row>
    <row r="452" spans="1:13">
      <c r="A452" s="268">
        <v>442</v>
      </c>
      <c r="B452" s="277" t="s">
        <v>543</v>
      </c>
      <c r="C452" s="277">
        <v>749.45</v>
      </c>
      <c r="D452" s="279">
        <v>749.13333333333333</v>
      </c>
      <c r="E452" s="279">
        <v>738.31666666666661</v>
      </c>
      <c r="F452" s="279">
        <v>727.18333333333328</v>
      </c>
      <c r="G452" s="279">
        <v>716.36666666666656</v>
      </c>
      <c r="H452" s="279">
        <v>760.26666666666665</v>
      </c>
      <c r="I452" s="279">
        <v>771.08333333333348</v>
      </c>
      <c r="J452" s="279">
        <v>782.2166666666667</v>
      </c>
      <c r="K452" s="277">
        <v>759.95</v>
      </c>
      <c r="L452" s="277">
        <v>738</v>
      </c>
      <c r="M452" s="277">
        <v>0.13521</v>
      </c>
    </row>
    <row r="453" spans="1:13">
      <c r="A453" s="268">
        <v>443</v>
      </c>
      <c r="B453" s="277" t="s">
        <v>183</v>
      </c>
      <c r="C453" s="277">
        <v>105.15</v>
      </c>
      <c r="D453" s="279">
        <v>105.59999999999998</v>
      </c>
      <c r="E453" s="279">
        <v>103.64999999999996</v>
      </c>
      <c r="F453" s="279">
        <v>102.14999999999998</v>
      </c>
      <c r="G453" s="279">
        <v>100.19999999999996</v>
      </c>
      <c r="H453" s="279">
        <v>107.09999999999997</v>
      </c>
      <c r="I453" s="279">
        <v>109.04999999999998</v>
      </c>
      <c r="J453" s="279">
        <v>110.54999999999997</v>
      </c>
      <c r="K453" s="277">
        <v>107.55</v>
      </c>
      <c r="L453" s="277">
        <v>104.1</v>
      </c>
      <c r="M453" s="277">
        <v>469.26242000000002</v>
      </c>
    </row>
    <row r="454" spans="1:13">
      <c r="A454" s="268">
        <v>444</v>
      </c>
      <c r="B454" s="277" t="s">
        <v>184</v>
      </c>
      <c r="C454" s="277">
        <v>41</v>
      </c>
      <c r="D454" s="279">
        <v>41.25</v>
      </c>
      <c r="E454" s="279">
        <v>40.299999999999997</v>
      </c>
      <c r="F454" s="279">
        <v>39.599999999999994</v>
      </c>
      <c r="G454" s="279">
        <v>38.649999999999991</v>
      </c>
      <c r="H454" s="279">
        <v>41.95</v>
      </c>
      <c r="I454" s="279">
        <v>42.900000000000006</v>
      </c>
      <c r="J454" s="279">
        <v>43.600000000000009</v>
      </c>
      <c r="K454" s="277">
        <v>42.2</v>
      </c>
      <c r="L454" s="277">
        <v>40.549999999999997</v>
      </c>
      <c r="M454" s="277">
        <v>35.42427</v>
      </c>
    </row>
    <row r="455" spans="1:13">
      <c r="A455" s="268">
        <v>445</v>
      </c>
      <c r="B455" s="277" t="s">
        <v>185</v>
      </c>
      <c r="C455" s="277">
        <v>48.15</v>
      </c>
      <c r="D455" s="279">
        <v>48.050000000000004</v>
      </c>
      <c r="E455" s="279">
        <v>47.000000000000007</v>
      </c>
      <c r="F455" s="279">
        <v>45.85</v>
      </c>
      <c r="G455" s="279">
        <v>44.800000000000004</v>
      </c>
      <c r="H455" s="279">
        <v>49.20000000000001</v>
      </c>
      <c r="I455" s="279">
        <v>50.250000000000007</v>
      </c>
      <c r="J455" s="279">
        <v>51.400000000000013</v>
      </c>
      <c r="K455" s="277">
        <v>49.1</v>
      </c>
      <c r="L455" s="277">
        <v>46.9</v>
      </c>
      <c r="M455" s="277">
        <v>290.76742000000002</v>
      </c>
    </row>
    <row r="456" spans="1:13">
      <c r="A456" s="268">
        <v>446</v>
      </c>
      <c r="B456" s="277" t="s">
        <v>186</v>
      </c>
      <c r="C456" s="277">
        <v>336.65</v>
      </c>
      <c r="D456" s="279">
        <v>336.08333333333331</v>
      </c>
      <c r="E456" s="279">
        <v>333.16666666666663</v>
      </c>
      <c r="F456" s="279">
        <v>329.68333333333334</v>
      </c>
      <c r="G456" s="279">
        <v>326.76666666666665</v>
      </c>
      <c r="H456" s="279">
        <v>339.56666666666661</v>
      </c>
      <c r="I456" s="279">
        <v>342.48333333333323</v>
      </c>
      <c r="J456" s="279">
        <v>345.96666666666658</v>
      </c>
      <c r="K456" s="277">
        <v>339</v>
      </c>
      <c r="L456" s="277">
        <v>332.6</v>
      </c>
      <c r="M456" s="277">
        <v>83.070890000000006</v>
      </c>
    </row>
    <row r="457" spans="1:13">
      <c r="A457" s="268">
        <v>447</v>
      </c>
      <c r="B457" s="277" t="s">
        <v>2625</v>
      </c>
      <c r="C457" s="277">
        <v>20.85</v>
      </c>
      <c r="D457" s="279">
        <v>20.866666666666667</v>
      </c>
      <c r="E457" s="279">
        <v>20.583333333333336</v>
      </c>
      <c r="F457" s="279">
        <v>20.31666666666667</v>
      </c>
      <c r="G457" s="279">
        <v>20.033333333333339</v>
      </c>
      <c r="H457" s="279">
        <v>21.133333333333333</v>
      </c>
      <c r="I457" s="279">
        <v>21.416666666666664</v>
      </c>
      <c r="J457" s="279">
        <v>21.68333333333333</v>
      </c>
      <c r="K457" s="277">
        <v>21.15</v>
      </c>
      <c r="L457" s="277">
        <v>20.6</v>
      </c>
      <c r="M457" s="277">
        <v>18.02739</v>
      </c>
    </row>
    <row r="458" spans="1:13">
      <c r="A458" s="268">
        <v>448</v>
      </c>
      <c r="B458" s="277" t="s">
        <v>537</v>
      </c>
      <c r="C458" s="277">
        <v>653.20000000000005</v>
      </c>
      <c r="D458" s="279">
        <v>649.43333333333328</v>
      </c>
      <c r="E458" s="279">
        <v>638.81666666666661</v>
      </c>
      <c r="F458" s="279">
        <v>624.43333333333328</v>
      </c>
      <c r="G458" s="279">
        <v>613.81666666666661</v>
      </c>
      <c r="H458" s="279">
        <v>663.81666666666661</v>
      </c>
      <c r="I458" s="279">
        <v>674.43333333333317</v>
      </c>
      <c r="J458" s="279">
        <v>688.81666666666661</v>
      </c>
      <c r="K458" s="277">
        <v>660.05</v>
      </c>
      <c r="L458" s="277">
        <v>635.04999999999995</v>
      </c>
      <c r="M458" s="277">
        <v>0.55022000000000004</v>
      </c>
    </row>
    <row r="459" spans="1:13">
      <c r="A459" s="268">
        <v>449</v>
      </c>
      <c r="B459" s="277" t="s">
        <v>538</v>
      </c>
      <c r="C459" s="277">
        <v>344.85</v>
      </c>
      <c r="D459" s="279">
        <v>346.95</v>
      </c>
      <c r="E459" s="279">
        <v>340.9</v>
      </c>
      <c r="F459" s="279">
        <v>336.95</v>
      </c>
      <c r="G459" s="279">
        <v>330.9</v>
      </c>
      <c r="H459" s="279">
        <v>350.9</v>
      </c>
      <c r="I459" s="279">
        <v>356.95000000000005</v>
      </c>
      <c r="J459" s="279">
        <v>360.9</v>
      </c>
      <c r="K459" s="277">
        <v>353</v>
      </c>
      <c r="L459" s="277">
        <v>343</v>
      </c>
      <c r="M459" s="277">
        <v>5.0810000000000001E-2</v>
      </c>
    </row>
    <row r="460" spans="1:13">
      <c r="A460" s="268">
        <v>450</v>
      </c>
      <c r="B460" s="277" t="s">
        <v>187</v>
      </c>
      <c r="C460" s="277">
        <v>2171.9499999999998</v>
      </c>
      <c r="D460" s="279">
        <v>2191.9833333333331</v>
      </c>
      <c r="E460" s="279">
        <v>2144.9666666666662</v>
      </c>
      <c r="F460" s="279">
        <v>2117.9833333333331</v>
      </c>
      <c r="G460" s="279">
        <v>2070.9666666666662</v>
      </c>
      <c r="H460" s="279">
        <v>2218.9666666666662</v>
      </c>
      <c r="I460" s="279">
        <v>2265.9833333333336</v>
      </c>
      <c r="J460" s="279">
        <v>2292.9666666666662</v>
      </c>
      <c r="K460" s="277">
        <v>2239</v>
      </c>
      <c r="L460" s="277">
        <v>2165</v>
      </c>
      <c r="M460" s="277">
        <v>29.767489999999999</v>
      </c>
    </row>
    <row r="461" spans="1:13">
      <c r="A461" s="268">
        <v>451</v>
      </c>
      <c r="B461" s="277" t="s">
        <v>544</v>
      </c>
      <c r="C461" s="277">
        <v>1800.8</v>
      </c>
      <c r="D461" s="279">
        <v>1790.3999999999999</v>
      </c>
      <c r="E461" s="279">
        <v>1747.3999999999996</v>
      </c>
      <c r="F461" s="279">
        <v>1693.9999999999998</v>
      </c>
      <c r="G461" s="279">
        <v>1650.9999999999995</v>
      </c>
      <c r="H461" s="279">
        <v>1843.7999999999997</v>
      </c>
      <c r="I461" s="279">
        <v>1886.8000000000002</v>
      </c>
      <c r="J461" s="279">
        <v>1940.1999999999998</v>
      </c>
      <c r="K461" s="277">
        <v>1833.4</v>
      </c>
      <c r="L461" s="277">
        <v>1737</v>
      </c>
      <c r="M461" s="277">
        <v>0.14848</v>
      </c>
    </row>
    <row r="462" spans="1:13">
      <c r="A462" s="268">
        <v>452</v>
      </c>
      <c r="B462" s="277" t="s">
        <v>188</v>
      </c>
      <c r="C462" s="277">
        <v>598.29999999999995</v>
      </c>
      <c r="D462" s="279">
        <v>598.21666666666658</v>
      </c>
      <c r="E462" s="279">
        <v>592.63333333333321</v>
      </c>
      <c r="F462" s="279">
        <v>586.96666666666658</v>
      </c>
      <c r="G462" s="279">
        <v>581.38333333333321</v>
      </c>
      <c r="H462" s="279">
        <v>603.88333333333321</v>
      </c>
      <c r="I462" s="279">
        <v>609.46666666666647</v>
      </c>
      <c r="J462" s="279">
        <v>615.13333333333321</v>
      </c>
      <c r="K462" s="277">
        <v>603.79999999999995</v>
      </c>
      <c r="L462" s="277">
        <v>592.54999999999995</v>
      </c>
      <c r="M462" s="277">
        <v>55.256480000000003</v>
      </c>
    </row>
    <row r="463" spans="1:13">
      <c r="A463" s="268">
        <v>453</v>
      </c>
      <c r="B463" s="277" t="s">
        <v>545</v>
      </c>
      <c r="C463" s="277">
        <v>179.9</v>
      </c>
      <c r="D463" s="279">
        <v>178.96666666666667</v>
      </c>
      <c r="E463" s="279">
        <v>177.93333333333334</v>
      </c>
      <c r="F463" s="279">
        <v>175.96666666666667</v>
      </c>
      <c r="G463" s="279">
        <v>174.93333333333334</v>
      </c>
      <c r="H463" s="279">
        <v>180.93333333333334</v>
      </c>
      <c r="I463" s="279">
        <v>181.9666666666667</v>
      </c>
      <c r="J463" s="279">
        <v>183.93333333333334</v>
      </c>
      <c r="K463" s="277">
        <v>180</v>
      </c>
      <c r="L463" s="277">
        <v>177</v>
      </c>
      <c r="M463" s="277">
        <v>0.12077</v>
      </c>
    </row>
    <row r="464" spans="1:13">
      <c r="A464" s="268">
        <v>454</v>
      </c>
      <c r="B464" s="277" t="s">
        <v>546</v>
      </c>
      <c r="C464" s="277">
        <v>771.55</v>
      </c>
      <c r="D464" s="279">
        <v>773.76666666666677</v>
      </c>
      <c r="E464" s="279">
        <v>764.73333333333358</v>
      </c>
      <c r="F464" s="279">
        <v>757.91666666666686</v>
      </c>
      <c r="G464" s="279">
        <v>748.88333333333367</v>
      </c>
      <c r="H464" s="279">
        <v>780.58333333333348</v>
      </c>
      <c r="I464" s="279">
        <v>789.61666666666656</v>
      </c>
      <c r="J464" s="279">
        <v>796.43333333333339</v>
      </c>
      <c r="K464" s="277">
        <v>782.8</v>
      </c>
      <c r="L464" s="277">
        <v>766.95</v>
      </c>
      <c r="M464" s="277">
        <v>0.19339000000000001</v>
      </c>
    </row>
    <row r="465" spans="1:13">
      <c r="A465" s="268">
        <v>455</v>
      </c>
      <c r="B465" s="277" t="s">
        <v>547</v>
      </c>
      <c r="C465" s="277">
        <v>579.9</v>
      </c>
      <c r="D465" s="279">
        <v>588.2833333333333</v>
      </c>
      <c r="E465" s="279">
        <v>566.11666666666656</v>
      </c>
      <c r="F465" s="279">
        <v>552.33333333333326</v>
      </c>
      <c r="G465" s="279">
        <v>530.16666666666652</v>
      </c>
      <c r="H465" s="279">
        <v>602.06666666666661</v>
      </c>
      <c r="I465" s="279">
        <v>624.23333333333335</v>
      </c>
      <c r="J465" s="279">
        <v>638.01666666666665</v>
      </c>
      <c r="K465" s="277">
        <v>610.45000000000005</v>
      </c>
      <c r="L465" s="277">
        <v>574.5</v>
      </c>
      <c r="M465" s="277">
        <v>6.5804999999999998</v>
      </c>
    </row>
    <row r="466" spans="1:13">
      <c r="A466" s="268">
        <v>456</v>
      </c>
      <c r="B466" s="277" t="s">
        <v>552</v>
      </c>
      <c r="C466" s="277">
        <v>451.2</v>
      </c>
      <c r="D466" s="279">
        <v>448.68333333333339</v>
      </c>
      <c r="E466" s="279">
        <v>443.61666666666679</v>
      </c>
      <c r="F466" s="279">
        <v>436.03333333333342</v>
      </c>
      <c r="G466" s="279">
        <v>430.96666666666681</v>
      </c>
      <c r="H466" s="279">
        <v>456.26666666666677</v>
      </c>
      <c r="I466" s="279">
        <v>461.33333333333337</v>
      </c>
      <c r="J466" s="279">
        <v>468.91666666666674</v>
      </c>
      <c r="K466" s="277">
        <v>453.75</v>
      </c>
      <c r="L466" s="277">
        <v>441.1</v>
      </c>
      <c r="M466" s="277">
        <v>1.1227400000000001</v>
      </c>
    </row>
    <row r="467" spans="1:13">
      <c r="A467" s="268">
        <v>457</v>
      </c>
      <c r="B467" s="277" t="s">
        <v>548</v>
      </c>
      <c r="C467" s="277">
        <v>37.15</v>
      </c>
      <c r="D467" s="279">
        <v>37.383333333333333</v>
      </c>
      <c r="E467" s="279">
        <v>36.766666666666666</v>
      </c>
      <c r="F467" s="279">
        <v>36.383333333333333</v>
      </c>
      <c r="G467" s="279">
        <v>35.766666666666666</v>
      </c>
      <c r="H467" s="279">
        <v>37.766666666666666</v>
      </c>
      <c r="I467" s="279">
        <v>38.383333333333326</v>
      </c>
      <c r="J467" s="279">
        <v>38.766666666666666</v>
      </c>
      <c r="K467" s="277">
        <v>38</v>
      </c>
      <c r="L467" s="277">
        <v>37</v>
      </c>
      <c r="M467" s="277">
        <v>1.53976</v>
      </c>
    </row>
    <row r="468" spans="1:13">
      <c r="A468" s="268">
        <v>458</v>
      </c>
      <c r="B468" s="277" t="s">
        <v>549</v>
      </c>
      <c r="C468" s="277">
        <v>1015.15</v>
      </c>
      <c r="D468" s="279">
        <v>1017.8000000000001</v>
      </c>
      <c r="E468" s="279">
        <v>995.60000000000014</v>
      </c>
      <c r="F468" s="279">
        <v>976.05000000000007</v>
      </c>
      <c r="G468" s="279">
        <v>953.85000000000014</v>
      </c>
      <c r="H468" s="279">
        <v>1037.3500000000001</v>
      </c>
      <c r="I468" s="279">
        <v>1059.5500000000002</v>
      </c>
      <c r="J468" s="279">
        <v>1079.1000000000001</v>
      </c>
      <c r="K468" s="277">
        <v>1040</v>
      </c>
      <c r="L468" s="277">
        <v>998.25</v>
      </c>
      <c r="M468" s="277">
        <v>0.68662000000000001</v>
      </c>
    </row>
    <row r="469" spans="1:13">
      <c r="A469" s="268">
        <v>459</v>
      </c>
      <c r="B469" s="277" t="s">
        <v>189</v>
      </c>
      <c r="C469" s="277">
        <v>973.8</v>
      </c>
      <c r="D469" s="279">
        <v>968.9</v>
      </c>
      <c r="E469" s="279">
        <v>959.9</v>
      </c>
      <c r="F469" s="279">
        <v>946</v>
      </c>
      <c r="G469" s="279">
        <v>937</v>
      </c>
      <c r="H469" s="279">
        <v>982.8</v>
      </c>
      <c r="I469" s="279">
        <v>991.8</v>
      </c>
      <c r="J469" s="279">
        <v>1005.6999999999999</v>
      </c>
      <c r="K469" s="277">
        <v>977.9</v>
      </c>
      <c r="L469" s="277">
        <v>955</v>
      </c>
      <c r="M469" s="277">
        <v>36.429819999999999</v>
      </c>
    </row>
    <row r="470" spans="1:13">
      <c r="A470" s="268">
        <v>460</v>
      </c>
      <c r="B470" s="277" t="s">
        <v>190</v>
      </c>
      <c r="C470" s="277">
        <v>2421.3000000000002</v>
      </c>
      <c r="D470" s="279">
        <v>2401.0833333333335</v>
      </c>
      <c r="E470" s="279">
        <v>2372.2166666666672</v>
      </c>
      <c r="F470" s="279">
        <v>2323.1333333333337</v>
      </c>
      <c r="G470" s="279">
        <v>2294.2666666666673</v>
      </c>
      <c r="H470" s="279">
        <v>2450.166666666667</v>
      </c>
      <c r="I470" s="279">
        <v>2479.0333333333328</v>
      </c>
      <c r="J470" s="279">
        <v>2528.1166666666668</v>
      </c>
      <c r="K470" s="277">
        <v>2429.9499999999998</v>
      </c>
      <c r="L470" s="277">
        <v>2352</v>
      </c>
      <c r="M470" s="277">
        <v>5.6816599999999999</v>
      </c>
    </row>
    <row r="471" spans="1:13">
      <c r="A471" s="268">
        <v>461</v>
      </c>
      <c r="B471" s="277" t="s">
        <v>191</v>
      </c>
      <c r="C471" s="277">
        <v>324.75</v>
      </c>
      <c r="D471" s="279">
        <v>327.05</v>
      </c>
      <c r="E471" s="279">
        <v>321.70000000000005</v>
      </c>
      <c r="F471" s="279">
        <v>318.65000000000003</v>
      </c>
      <c r="G471" s="279">
        <v>313.30000000000007</v>
      </c>
      <c r="H471" s="279">
        <v>330.1</v>
      </c>
      <c r="I471" s="279">
        <v>335.45000000000005</v>
      </c>
      <c r="J471" s="279">
        <v>338.5</v>
      </c>
      <c r="K471" s="277">
        <v>332.4</v>
      </c>
      <c r="L471" s="277">
        <v>324</v>
      </c>
      <c r="M471" s="277">
        <v>3.8712</v>
      </c>
    </row>
    <row r="472" spans="1:13">
      <c r="A472" s="268">
        <v>462</v>
      </c>
      <c r="B472" s="277" t="s">
        <v>550</v>
      </c>
      <c r="C472" s="277">
        <v>629.75</v>
      </c>
      <c r="D472" s="279">
        <v>622.91666666666663</v>
      </c>
      <c r="E472" s="279">
        <v>613.83333333333326</v>
      </c>
      <c r="F472" s="279">
        <v>597.91666666666663</v>
      </c>
      <c r="G472" s="279">
        <v>588.83333333333326</v>
      </c>
      <c r="H472" s="279">
        <v>638.83333333333326</v>
      </c>
      <c r="I472" s="279">
        <v>647.91666666666652</v>
      </c>
      <c r="J472" s="279">
        <v>663.83333333333326</v>
      </c>
      <c r="K472" s="277">
        <v>632</v>
      </c>
      <c r="L472" s="277">
        <v>607</v>
      </c>
      <c r="M472" s="277">
        <v>10.47616</v>
      </c>
    </row>
    <row r="473" spans="1:13">
      <c r="A473" s="268">
        <v>463</v>
      </c>
      <c r="B473" s="277" t="s">
        <v>551</v>
      </c>
      <c r="C473" s="277">
        <v>6.45</v>
      </c>
      <c r="D473" s="279">
        <v>6.5</v>
      </c>
      <c r="E473" s="279">
        <v>6.35</v>
      </c>
      <c r="F473" s="279">
        <v>6.25</v>
      </c>
      <c r="G473" s="279">
        <v>6.1</v>
      </c>
      <c r="H473" s="279">
        <v>6.6</v>
      </c>
      <c r="I473" s="279">
        <v>6.75</v>
      </c>
      <c r="J473" s="279">
        <v>6.85</v>
      </c>
      <c r="K473" s="277">
        <v>6.65</v>
      </c>
      <c r="L473" s="277">
        <v>6.4</v>
      </c>
      <c r="M473" s="277">
        <v>73.43262</v>
      </c>
    </row>
    <row r="474" spans="1:13">
      <c r="A474" s="268">
        <v>464</v>
      </c>
      <c r="B474" s="277" t="s">
        <v>704</v>
      </c>
      <c r="C474" s="277">
        <v>68.400000000000006</v>
      </c>
      <c r="D474" s="279">
        <v>67.616666666666674</v>
      </c>
      <c r="E474" s="279">
        <v>65.833333333333343</v>
      </c>
      <c r="F474" s="279">
        <v>63.266666666666666</v>
      </c>
      <c r="G474" s="279">
        <v>61.483333333333334</v>
      </c>
      <c r="H474" s="279">
        <v>70.183333333333351</v>
      </c>
      <c r="I474" s="279">
        <v>71.966666666666683</v>
      </c>
      <c r="J474" s="279">
        <v>74.53333333333336</v>
      </c>
      <c r="K474" s="277">
        <v>69.400000000000006</v>
      </c>
      <c r="L474" s="277">
        <v>65.05</v>
      </c>
      <c r="M474" s="277">
        <v>1.24065</v>
      </c>
    </row>
    <row r="475" spans="1:13">
      <c r="A475" s="268">
        <v>465</v>
      </c>
      <c r="B475" s="277" t="s">
        <v>539</v>
      </c>
      <c r="C475" s="277">
        <v>5431.4</v>
      </c>
      <c r="D475" s="279">
        <v>5405.0999999999995</v>
      </c>
      <c r="E475" s="279">
        <v>5311.1999999999989</v>
      </c>
      <c r="F475" s="279">
        <v>5190.9999999999991</v>
      </c>
      <c r="G475" s="279">
        <v>5097.0999999999985</v>
      </c>
      <c r="H475" s="279">
        <v>5525.2999999999993</v>
      </c>
      <c r="I475" s="279">
        <v>5619.1999999999989</v>
      </c>
      <c r="J475" s="279">
        <v>5739.4</v>
      </c>
      <c r="K475" s="277">
        <v>5499</v>
      </c>
      <c r="L475" s="277">
        <v>5284.9</v>
      </c>
      <c r="M475" s="277">
        <v>4.3209999999999998E-2</v>
      </c>
    </row>
    <row r="476" spans="1:13">
      <c r="A476" s="268">
        <v>466</v>
      </c>
      <c r="B476" s="245" t="s">
        <v>541</v>
      </c>
      <c r="C476" s="277">
        <v>37.200000000000003</v>
      </c>
      <c r="D476" s="279">
        <v>36.466666666666669</v>
      </c>
      <c r="E476" s="279">
        <v>34.733333333333334</v>
      </c>
      <c r="F476" s="279">
        <v>32.266666666666666</v>
      </c>
      <c r="G476" s="279">
        <v>30.533333333333331</v>
      </c>
      <c r="H476" s="279">
        <v>38.933333333333337</v>
      </c>
      <c r="I476" s="279">
        <v>40.666666666666671</v>
      </c>
      <c r="J476" s="279">
        <v>43.13333333333334</v>
      </c>
      <c r="K476" s="277">
        <v>38.200000000000003</v>
      </c>
      <c r="L476" s="277">
        <v>34</v>
      </c>
      <c r="M476" s="277">
        <v>254.31805</v>
      </c>
    </row>
    <row r="477" spans="1:13">
      <c r="A477" s="268">
        <v>467</v>
      </c>
      <c r="B477" s="245" t="s">
        <v>192</v>
      </c>
      <c r="C477" s="277">
        <v>382.5</v>
      </c>
      <c r="D477" s="279">
        <v>382.88333333333338</v>
      </c>
      <c r="E477" s="279">
        <v>376.61666666666679</v>
      </c>
      <c r="F477" s="279">
        <v>370.73333333333341</v>
      </c>
      <c r="G477" s="279">
        <v>364.46666666666681</v>
      </c>
      <c r="H477" s="279">
        <v>388.76666666666677</v>
      </c>
      <c r="I477" s="279">
        <v>395.0333333333333</v>
      </c>
      <c r="J477" s="279">
        <v>400.91666666666674</v>
      </c>
      <c r="K477" s="277">
        <v>389.15</v>
      </c>
      <c r="L477" s="277">
        <v>377</v>
      </c>
      <c r="M477" s="277">
        <v>18.594110000000001</v>
      </c>
    </row>
    <row r="478" spans="1:13">
      <c r="A478" s="268">
        <v>468</v>
      </c>
      <c r="B478" s="245" t="s">
        <v>540</v>
      </c>
      <c r="C478" s="277">
        <v>203.3</v>
      </c>
      <c r="D478" s="279">
        <v>205.11666666666667</v>
      </c>
      <c r="E478" s="279">
        <v>200.43333333333334</v>
      </c>
      <c r="F478" s="279">
        <v>197.56666666666666</v>
      </c>
      <c r="G478" s="279">
        <v>192.88333333333333</v>
      </c>
      <c r="H478" s="279">
        <v>207.98333333333335</v>
      </c>
      <c r="I478" s="279">
        <v>212.66666666666669</v>
      </c>
      <c r="J478" s="279">
        <v>215.53333333333336</v>
      </c>
      <c r="K478" s="277">
        <v>209.8</v>
      </c>
      <c r="L478" s="277">
        <v>202.25</v>
      </c>
      <c r="M478" s="277">
        <v>0.61163000000000001</v>
      </c>
    </row>
    <row r="479" spans="1:13">
      <c r="A479" s="268">
        <v>469</v>
      </c>
      <c r="B479" s="245" t="s">
        <v>193</v>
      </c>
      <c r="C479" s="277">
        <v>1004.55</v>
      </c>
      <c r="D479" s="279">
        <v>1008.5166666666665</v>
      </c>
      <c r="E479" s="279">
        <v>997.1333333333331</v>
      </c>
      <c r="F479" s="279">
        <v>989.71666666666658</v>
      </c>
      <c r="G479" s="279">
        <v>978.33333333333314</v>
      </c>
      <c r="H479" s="279">
        <v>1015.9333333333331</v>
      </c>
      <c r="I479" s="279">
        <v>1027.3166666666666</v>
      </c>
      <c r="J479" s="279">
        <v>1034.7333333333331</v>
      </c>
      <c r="K479" s="277">
        <v>1019.9</v>
      </c>
      <c r="L479" s="277">
        <v>1001.1</v>
      </c>
      <c r="M479" s="277">
        <v>2.8233199999999998</v>
      </c>
    </row>
    <row r="480" spans="1:13">
      <c r="A480" s="268">
        <v>470</v>
      </c>
      <c r="B480" s="245" t="s">
        <v>553</v>
      </c>
      <c r="C480" s="277">
        <v>13.3</v>
      </c>
      <c r="D480" s="279">
        <v>13.433333333333332</v>
      </c>
      <c r="E480" s="279">
        <v>13.116666666666664</v>
      </c>
      <c r="F480" s="279">
        <v>12.933333333333332</v>
      </c>
      <c r="G480" s="279">
        <v>12.616666666666664</v>
      </c>
      <c r="H480" s="279">
        <v>13.616666666666664</v>
      </c>
      <c r="I480" s="279">
        <v>13.93333333333333</v>
      </c>
      <c r="J480" s="279">
        <v>14.116666666666664</v>
      </c>
      <c r="K480" s="277">
        <v>13.75</v>
      </c>
      <c r="L480" s="277">
        <v>13.25</v>
      </c>
      <c r="M480" s="277">
        <v>12.82596</v>
      </c>
    </row>
    <row r="481" spans="1:13">
      <c r="A481" s="268">
        <v>471</v>
      </c>
      <c r="B481" s="245" t="s">
        <v>554</v>
      </c>
      <c r="C481" s="277">
        <v>250.8</v>
      </c>
      <c r="D481" s="279">
        <v>253.80000000000004</v>
      </c>
      <c r="E481" s="279">
        <v>245.75000000000006</v>
      </c>
      <c r="F481" s="279">
        <v>240.70000000000002</v>
      </c>
      <c r="G481" s="279">
        <v>232.65000000000003</v>
      </c>
      <c r="H481" s="279">
        <v>258.85000000000008</v>
      </c>
      <c r="I481" s="279">
        <v>266.90000000000009</v>
      </c>
      <c r="J481" s="279">
        <v>271.9500000000001</v>
      </c>
      <c r="K481" s="277">
        <v>261.85000000000002</v>
      </c>
      <c r="L481" s="277">
        <v>248.75</v>
      </c>
      <c r="M481" s="277">
        <v>2.8230400000000002</v>
      </c>
    </row>
    <row r="482" spans="1:13">
      <c r="A482" s="268">
        <v>472</v>
      </c>
      <c r="B482" s="245" t="s">
        <v>194</v>
      </c>
      <c r="C482" s="277">
        <v>249.25</v>
      </c>
      <c r="D482" s="279">
        <v>249.6</v>
      </c>
      <c r="E482" s="279">
        <v>243.75</v>
      </c>
      <c r="F482" s="277">
        <v>238.25</v>
      </c>
      <c r="G482" s="279">
        <v>232.4</v>
      </c>
      <c r="H482" s="279">
        <v>255.1</v>
      </c>
      <c r="I482" s="277">
        <v>260.94999999999993</v>
      </c>
      <c r="J482" s="279">
        <v>266.45</v>
      </c>
      <c r="K482" s="279">
        <v>255.45</v>
      </c>
      <c r="L482" s="277">
        <v>244.1</v>
      </c>
      <c r="M482" s="279">
        <v>35.316519999999997</v>
      </c>
    </row>
    <row r="483" spans="1:13">
      <c r="A483" s="268">
        <v>473</v>
      </c>
      <c r="B483" s="245" t="s">
        <v>195</v>
      </c>
      <c r="C483" s="277">
        <v>3770.9</v>
      </c>
      <c r="D483" s="279">
        <v>3778.5666666666671</v>
      </c>
      <c r="E483" s="279">
        <v>3736.3333333333339</v>
      </c>
      <c r="F483" s="277">
        <v>3701.7666666666669</v>
      </c>
      <c r="G483" s="279">
        <v>3659.5333333333338</v>
      </c>
      <c r="H483" s="279">
        <v>3813.1333333333341</v>
      </c>
      <c r="I483" s="277">
        <v>3855.3666666666668</v>
      </c>
      <c r="J483" s="279">
        <v>3889.9333333333343</v>
      </c>
      <c r="K483" s="279">
        <v>3820.8</v>
      </c>
      <c r="L483" s="277">
        <v>3744</v>
      </c>
      <c r="M483" s="279">
        <v>3.5171999999999999</v>
      </c>
    </row>
    <row r="484" spans="1:13">
      <c r="A484" s="268">
        <v>474</v>
      </c>
      <c r="B484" s="245" t="s">
        <v>196</v>
      </c>
      <c r="C484" s="245">
        <v>30.45</v>
      </c>
      <c r="D484" s="289">
        <v>30.7</v>
      </c>
      <c r="E484" s="289">
        <v>30</v>
      </c>
      <c r="F484" s="289">
        <v>29.55</v>
      </c>
      <c r="G484" s="289">
        <v>28.85</v>
      </c>
      <c r="H484" s="289">
        <v>31.15</v>
      </c>
      <c r="I484" s="289">
        <v>31.849999999999994</v>
      </c>
      <c r="J484" s="289">
        <v>32.299999999999997</v>
      </c>
      <c r="K484" s="289">
        <v>31.4</v>
      </c>
      <c r="L484" s="289">
        <v>30.25</v>
      </c>
      <c r="M484" s="289">
        <v>32.467120000000001</v>
      </c>
    </row>
    <row r="485" spans="1:13">
      <c r="A485" s="268">
        <v>475</v>
      </c>
      <c r="B485" s="245" t="s">
        <v>197</v>
      </c>
      <c r="C485" s="245">
        <v>437.5</v>
      </c>
      <c r="D485" s="289">
        <v>437.0333333333333</v>
      </c>
      <c r="E485" s="289">
        <v>429.56666666666661</v>
      </c>
      <c r="F485" s="289">
        <v>421.63333333333333</v>
      </c>
      <c r="G485" s="289">
        <v>414.16666666666663</v>
      </c>
      <c r="H485" s="289">
        <v>444.96666666666658</v>
      </c>
      <c r="I485" s="289">
        <v>452.43333333333328</v>
      </c>
      <c r="J485" s="289">
        <v>460.36666666666656</v>
      </c>
      <c r="K485" s="289">
        <v>444.5</v>
      </c>
      <c r="L485" s="289">
        <v>429.1</v>
      </c>
      <c r="M485" s="289">
        <v>42.142429999999997</v>
      </c>
    </row>
    <row r="486" spans="1:13">
      <c r="A486" s="268">
        <v>476</v>
      </c>
      <c r="B486" s="245" t="s">
        <v>560</v>
      </c>
      <c r="C486" s="289">
        <v>1253</v>
      </c>
      <c r="D486" s="289">
        <v>1277.2833333333335</v>
      </c>
      <c r="E486" s="289">
        <v>1224.7666666666671</v>
      </c>
      <c r="F486" s="289">
        <v>1196.5333333333335</v>
      </c>
      <c r="G486" s="289">
        <v>1144.0166666666671</v>
      </c>
      <c r="H486" s="289">
        <v>1305.5166666666671</v>
      </c>
      <c r="I486" s="289">
        <v>1358.0333333333335</v>
      </c>
      <c r="J486" s="289">
        <v>1386.2666666666671</v>
      </c>
      <c r="K486" s="289">
        <v>1329.8</v>
      </c>
      <c r="L486" s="289">
        <v>1249.05</v>
      </c>
      <c r="M486" s="289">
        <v>0.11322</v>
      </c>
    </row>
    <row r="487" spans="1:13">
      <c r="A487" s="268">
        <v>477</v>
      </c>
      <c r="B487" s="245" t="s">
        <v>561</v>
      </c>
      <c r="C487" s="289">
        <v>30.25</v>
      </c>
      <c r="D487" s="289">
        <v>30.666666666666668</v>
      </c>
      <c r="E487" s="289">
        <v>29.633333333333336</v>
      </c>
      <c r="F487" s="289">
        <v>29.016666666666669</v>
      </c>
      <c r="G487" s="289">
        <v>27.983333333333338</v>
      </c>
      <c r="H487" s="289">
        <v>31.283333333333335</v>
      </c>
      <c r="I487" s="289">
        <v>32.316666666666663</v>
      </c>
      <c r="J487" s="289">
        <v>32.933333333333337</v>
      </c>
      <c r="K487" s="289">
        <v>31.7</v>
      </c>
      <c r="L487" s="289">
        <v>30.05</v>
      </c>
      <c r="M487" s="289">
        <v>11.69017</v>
      </c>
    </row>
    <row r="488" spans="1:13">
      <c r="A488" s="268">
        <v>478</v>
      </c>
      <c r="B488" s="245" t="s">
        <v>285</v>
      </c>
      <c r="C488" s="289">
        <v>207.2</v>
      </c>
      <c r="D488" s="289">
        <v>210.13333333333333</v>
      </c>
      <c r="E488" s="289">
        <v>204.26666666666665</v>
      </c>
      <c r="F488" s="289">
        <v>201.33333333333331</v>
      </c>
      <c r="G488" s="289">
        <v>195.46666666666664</v>
      </c>
      <c r="H488" s="289">
        <v>213.06666666666666</v>
      </c>
      <c r="I488" s="289">
        <v>218.93333333333334</v>
      </c>
      <c r="J488" s="289">
        <v>221.86666666666667</v>
      </c>
      <c r="K488" s="289">
        <v>216</v>
      </c>
      <c r="L488" s="289">
        <v>207.2</v>
      </c>
      <c r="M488" s="289">
        <v>2.7881</v>
      </c>
    </row>
    <row r="489" spans="1:13">
      <c r="A489" s="268">
        <v>479</v>
      </c>
      <c r="B489" s="245" t="s">
        <v>563</v>
      </c>
      <c r="C489" s="289">
        <v>680.9</v>
      </c>
      <c r="D489" s="289">
        <v>680.56666666666672</v>
      </c>
      <c r="E489" s="289">
        <v>673.13333333333344</v>
      </c>
      <c r="F489" s="289">
        <v>665.36666666666667</v>
      </c>
      <c r="G489" s="289">
        <v>657.93333333333339</v>
      </c>
      <c r="H489" s="289">
        <v>688.33333333333348</v>
      </c>
      <c r="I489" s="289">
        <v>695.76666666666665</v>
      </c>
      <c r="J489" s="289">
        <v>703.53333333333353</v>
      </c>
      <c r="K489" s="289">
        <v>688</v>
      </c>
      <c r="L489" s="289">
        <v>672.8</v>
      </c>
      <c r="M489" s="289">
        <v>3.1065100000000001</v>
      </c>
    </row>
    <row r="490" spans="1:13">
      <c r="A490" s="268">
        <v>480</v>
      </c>
      <c r="B490" s="245" t="s">
        <v>198</v>
      </c>
      <c r="C490" s="289">
        <v>108.9</v>
      </c>
      <c r="D490" s="289">
        <v>109.5</v>
      </c>
      <c r="E490" s="289">
        <v>107.55</v>
      </c>
      <c r="F490" s="289">
        <v>106.2</v>
      </c>
      <c r="G490" s="289">
        <v>104.25</v>
      </c>
      <c r="H490" s="289">
        <v>110.85</v>
      </c>
      <c r="I490" s="289">
        <v>112.79999999999998</v>
      </c>
      <c r="J490" s="289">
        <v>114.14999999999999</v>
      </c>
      <c r="K490" s="289">
        <v>111.45</v>
      </c>
      <c r="L490" s="289">
        <v>108.15</v>
      </c>
      <c r="M490" s="289">
        <v>149.02786</v>
      </c>
    </row>
    <row r="491" spans="1:13">
      <c r="A491" s="268">
        <v>481</v>
      </c>
      <c r="B491" s="245" t="s">
        <v>564</v>
      </c>
      <c r="C491" s="289">
        <v>1042</v>
      </c>
      <c r="D491" s="289">
        <v>1048</v>
      </c>
      <c r="E491" s="289">
        <v>1025</v>
      </c>
      <c r="F491" s="289">
        <v>1008</v>
      </c>
      <c r="G491" s="289">
        <v>985</v>
      </c>
      <c r="H491" s="289">
        <v>1065</v>
      </c>
      <c r="I491" s="289">
        <v>1088</v>
      </c>
      <c r="J491" s="289">
        <v>1105</v>
      </c>
      <c r="K491" s="289">
        <v>1071</v>
      </c>
      <c r="L491" s="289">
        <v>1031</v>
      </c>
      <c r="M491" s="289">
        <v>0.55771999999999999</v>
      </c>
    </row>
    <row r="492" spans="1:13">
      <c r="A492" s="268">
        <v>482</v>
      </c>
      <c r="B492" s="245" t="s">
        <v>284</v>
      </c>
      <c r="C492" s="289">
        <v>171.5</v>
      </c>
      <c r="D492" s="289">
        <v>170.21666666666667</v>
      </c>
      <c r="E492" s="289">
        <v>166.93333333333334</v>
      </c>
      <c r="F492" s="289">
        <v>162.36666666666667</v>
      </c>
      <c r="G492" s="289">
        <v>159.08333333333334</v>
      </c>
      <c r="H492" s="289">
        <v>174.78333333333333</v>
      </c>
      <c r="I492" s="289">
        <v>178.06666666666669</v>
      </c>
      <c r="J492" s="289">
        <v>182.63333333333333</v>
      </c>
      <c r="K492" s="289">
        <v>173.5</v>
      </c>
      <c r="L492" s="289">
        <v>165.65</v>
      </c>
      <c r="M492" s="289">
        <v>6.6177099999999998</v>
      </c>
    </row>
    <row r="493" spans="1:13">
      <c r="A493" s="268">
        <v>483</v>
      </c>
      <c r="B493" s="245" t="s">
        <v>565</v>
      </c>
      <c r="C493" s="289">
        <v>973.9</v>
      </c>
      <c r="D493" s="289">
        <v>981.9666666666667</v>
      </c>
      <c r="E493" s="289">
        <v>951.93333333333339</v>
      </c>
      <c r="F493" s="289">
        <v>929.9666666666667</v>
      </c>
      <c r="G493" s="289">
        <v>899.93333333333339</v>
      </c>
      <c r="H493" s="289">
        <v>1003.9333333333334</v>
      </c>
      <c r="I493" s="289">
        <v>1033.9666666666667</v>
      </c>
      <c r="J493" s="289">
        <v>1055.9333333333334</v>
      </c>
      <c r="K493" s="289">
        <v>1012</v>
      </c>
      <c r="L493" s="289">
        <v>960</v>
      </c>
      <c r="M493" s="289">
        <v>0.67290000000000005</v>
      </c>
    </row>
    <row r="494" spans="1:13">
      <c r="A494" s="268">
        <v>484</v>
      </c>
      <c r="B494" s="245" t="s">
        <v>556</v>
      </c>
      <c r="C494" s="289">
        <v>256.3</v>
      </c>
      <c r="D494" s="289">
        <v>255.80000000000004</v>
      </c>
      <c r="E494" s="289">
        <v>248.7000000000001</v>
      </c>
      <c r="F494" s="289">
        <v>241.10000000000005</v>
      </c>
      <c r="G494" s="289">
        <v>234.00000000000011</v>
      </c>
      <c r="H494" s="289">
        <v>263.40000000000009</v>
      </c>
      <c r="I494" s="289">
        <v>270.50000000000006</v>
      </c>
      <c r="J494" s="289">
        <v>278.10000000000008</v>
      </c>
      <c r="K494" s="289">
        <v>262.89999999999998</v>
      </c>
      <c r="L494" s="289">
        <v>248.2</v>
      </c>
      <c r="M494" s="289">
        <v>6.6470500000000001</v>
      </c>
    </row>
    <row r="495" spans="1:13">
      <c r="A495" s="268">
        <v>485</v>
      </c>
      <c r="B495" s="245" t="s">
        <v>555</v>
      </c>
      <c r="C495" s="289">
        <v>1875.45</v>
      </c>
      <c r="D495" s="289">
        <v>1859.8499999999997</v>
      </c>
      <c r="E495" s="289">
        <v>1815.6999999999994</v>
      </c>
      <c r="F495" s="289">
        <v>1755.9499999999996</v>
      </c>
      <c r="G495" s="289">
        <v>1711.7999999999993</v>
      </c>
      <c r="H495" s="289">
        <v>1919.5999999999995</v>
      </c>
      <c r="I495" s="289">
        <v>1963.7499999999995</v>
      </c>
      <c r="J495" s="289">
        <v>2023.4999999999995</v>
      </c>
      <c r="K495" s="289">
        <v>1904</v>
      </c>
      <c r="L495" s="289">
        <v>1800.1</v>
      </c>
      <c r="M495" s="289">
        <v>0.14518</v>
      </c>
    </row>
    <row r="496" spans="1:13">
      <c r="A496" s="268">
        <v>486</v>
      </c>
      <c r="B496" s="245" t="s">
        <v>199</v>
      </c>
      <c r="C496" s="289">
        <v>547.85</v>
      </c>
      <c r="D496" s="289">
        <v>547.15</v>
      </c>
      <c r="E496" s="289">
        <v>542.29999999999995</v>
      </c>
      <c r="F496" s="289">
        <v>536.75</v>
      </c>
      <c r="G496" s="289">
        <v>531.9</v>
      </c>
      <c r="H496" s="289">
        <v>552.69999999999993</v>
      </c>
      <c r="I496" s="289">
        <v>557.55000000000007</v>
      </c>
      <c r="J496" s="289">
        <v>563.09999999999991</v>
      </c>
      <c r="K496" s="289">
        <v>552</v>
      </c>
      <c r="L496" s="289">
        <v>541.6</v>
      </c>
      <c r="M496" s="289">
        <v>10.377800000000001</v>
      </c>
    </row>
    <row r="497" spans="1:13">
      <c r="A497" s="268">
        <v>487</v>
      </c>
      <c r="B497" s="245" t="s">
        <v>557</v>
      </c>
      <c r="C497" s="289">
        <v>150.05000000000001</v>
      </c>
      <c r="D497" s="289">
        <v>151.75</v>
      </c>
      <c r="E497" s="289">
        <v>147</v>
      </c>
      <c r="F497" s="289">
        <v>143.94999999999999</v>
      </c>
      <c r="G497" s="289">
        <v>139.19999999999999</v>
      </c>
      <c r="H497" s="289">
        <v>154.80000000000001</v>
      </c>
      <c r="I497" s="289">
        <v>159.55000000000001</v>
      </c>
      <c r="J497" s="289">
        <v>162.60000000000002</v>
      </c>
      <c r="K497" s="289">
        <v>156.5</v>
      </c>
      <c r="L497" s="289">
        <v>148.69999999999999</v>
      </c>
      <c r="M497" s="289">
        <v>2.7709800000000002</v>
      </c>
    </row>
    <row r="498" spans="1:13">
      <c r="A498" s="268">
        <v>488</v>
      </c>
      <c r="B498" s="245" t="s">
        <v>558</v>
      </c>
      <c r="C498" s="289">
        <v>3344.1</v>
      </c>
      <c r="D498" s="289">
        <v>3371.5166666666664</v>
      </c>
      <c r="E498" s="289">
        <v>3293.0333333333328</v>
      </c>
      <c r="F498" s="289">
        <v>3241.9666666666662</v>
      </c>
      <c r="G498" s="289">
        <v>3163.4833333333327</v>
      </c>
      <c r="H498" s="289">
        <v>3422.583333333333</v>
      </c>
      <c r="I498" s="289">
        <v>3501.0666666666666</v>
      </c>
      <c r="J498" s="289">
        <v>3552.1333333333332</v>
      </c>
      <c r="K498" s="289">
        <v>3450</v>
      </c>
      <c r="L498" s="289">
        <v>3320.45</v>
      </c>
      <c r="M498" s="289">
        <v>0.24646000000000001</v>
      </c>
    </row>
    <row r="499" spans="1:13">
      <c r="A499" s="268">
        <v>489</v>
      </c>
      <c r="B499" s="245" t="s">
        <v>562</v>
      </c>
      <c r="C499" s="289">
        <v>655</v>
      </c>
      <c r="D499" s="289">
        <v>657.35</v>
      </c>
      <c r="E499" s="289">
        <v>649.65000000000009</v>
      </c>
      <c r="F499" s="289">
        <v>644.30000000000007</v>
      </c>
      <c r="G499" s="289">
        <v>636.60000000000014</v>
      </c>
      <c r="H499" s="289">
        <v>662.7</v>
      </c>
      <c r="I499" s="289">
        <v>670.40000000000009</v>
      </c>
      <c r="J499" s="289">
        <v>675.75</v>
      </c>
      <c r="K499" s="289">
        <v>665.05</v>
      </c>
      <c r="L499" s="289">
        <v>652</v>
      </c>
      <c r="M499" s="289">
        <v>0.50417999999999996</v>
      </c>
    </row>
    <row r="500" spans="1:13">
      <c r="A500" s="268">
        <v>490</v>
      </c>
      <c r="B500" s="245" t="s">
        <v>559</v>
      </c>
      <c r="C500" s="289">
        <v>108.15</v>
      </c>
      <c r="D500" s="289">
        <v>108.78333333333335</v>
      </c>
      <c r="E500" s="289">
        <v>105.7166666666667</v>
      </c>
      <c r="F500" s="289">
        <v>103.28333333333335</v>
      </c>
      <c r="G500" s="289">
        <v>100.2166666666667</v>
      </c>
      <c r="H500" s="289">
        <v>111.2166666666667</v>
      </c>
      <c r="I500" s="289">
        <v>114.28333333333333</v>
      </c>
      <c r="J500" s="289">
        <v>116.7166666666667</v>
      </c>
      <c r="K500" s="289">
        <v>111.85</v>
      </c>
      <c r="L500" s="289">
        <v>106.35</v>
      </c>
      <c r="M500" s="289">
        <v>0.98063999999999996</v>
      </c>
    </row>
    <row r="501" spans="1:13">
      <c r="A501" s="268">
        <v>491</v>
      </c>
      <c r="B501" s="245" t="s">
        <v>566</v>
      </c>
      <c r="C501" s="289">
        <v>6921.1</v>
      </c>
      <c r="D501" s="289">
        <v>6925.7</v>
      </c>
      <c r="E501" s="289">
        <v>6915.4</v>
      </c>
      <c r="F501" s="289">
        <v>6909.7</v>
      </c>
      <c r="G501" s="289">
        <v>6899.4</v>
      </c>
      <c r="H501" s="289">
        <v>6931.4</v>
      </c>
      <c r="I501" s="289">
        <v>6941.7000000000007</v>
      </c>
      <c r="J501" s="289">
        <v>6947.4</v>
      </c>
      <c r="K501" s="289">
        <v>6936</v>
      </c>
      <c r="L501" s="289">
        <v>6920</v>
      </c>
      <c r="M501" s="289">
        <v>1.337E-2</v>
      </c>
    </row>
    <row r="502" spans="1:13">
      <c r="A502" s="268">
        <v>492</v>
      </c>
      <c r="B502" s="245" t="s">
        <v>567</v>
      </c>
      <c r="C502" s="289">
        <v>81.8</v>
      </c>
      <c r="D502" s="289">
        <v>82.86666666666666</v>
      </c>
      <c r="E502" s="289">
        <v>80.633333333333326</v>
      </c>
      <c r="F502" s="289">
        <v>79.466666666666669</v>
      </c>
      <c r="G502" s="289">
        <v>77.233333333333334</v>
      </c>
      <c r="H502" s="289">
        <v>84.033333333333317</v>
      </c>
      <c r="I502" s="289">
        <v>86.266666666666637</v>
      </c>
      <c r="J502" s="289">
        <v>87.433333333333309</v>
      </c>
      <c r="K502" s="289">
        <v>85.1</v>
      </c>
      <c r="L502" s="289">
        <v>81.7</v>
      </c>
      <c r="M502" s="289">
        <v>10.99206</v>
      </c>
    </row>
    <row r="503" spans="1:13">
      <c r="A503" s="268">
        <v>493</v>
      </c>
      <c r="B503" s="245" t="s">
        <v>568</v>
      </c>
      <c r="C503" s="289">
        <v>31.2</v>
      </c>
      <c r="D503" s="289">
        <v>31.25</v>
      </c>
      <c r="E503" s="289">
        <v>30.95</v>
      </c>
      <c r="F503" s="289">
        <v>30.7</v>
      </c>
      <c r="G503" s="289">
        <v>30.4</v>
      </c>
      <c r="H503" s="289">
        <v>31.5</v>
      </c>
      <c r="I503" s="289">
        <v>31.799999999999997</v>
      </c>
      <c r="J503" s="289">
        <v>32.049999999999997</v>
      </c>
      <c r="K503" s="289">
        <v>31.55</v>
      </c>
      <c r="L503" s="289">
        <v>31</v>
      </c>
      <c r="M503" s="289">
        <v>3.1267299999999998</v>
      </c>
    </row>
    <row r="504" spans="1:13">
      <c r="A504" s="268">
        <v>494</v>
      </c>
      <c r="B504" s="245" t="s">
        <v>2852</v>
      </c>
      <c r="C504" s="289">
        <v>304.14999999999998</v>
      </c>
      <c r="D504" s="289">
        <v>304.95</v>
      </c>
      <c r="E504" s="289">
        <v>300.25</v>
      </c>
      <c r="F504" s="289">
        <v>296.35000000000002</v>
      </c>
      <c r="G504" s="289">
        <v>291.65000000000003</v>
      </c>
      <c r="H504" s="289">
        <v>308.84999999999997</v>
      </c>
      <c r="I504" s="289">
        <v>313.5499999999999</v>
      </c>
      <c r="J504" s="289">
        <v>317.44999999999993</v>
      </c>
      <c r="K504" s="289">
        <v>309.64999999999998</v>
      </c>
      <c r="L504" s="289">
        <v>301.05</v>
      </c>
      <c r="M504" s="289">
        <v>3.3326799999999999</v>
      </c>
    </row>
    <row r="505" spans="1:13">
      <c r="A505" s="268">
        <v>495</v>
      </c>
      <c r="B505" s="245" t="s">
        <v>569</v>
      </c>
      <c r="C505" s="289">
        <v>2175</v>
      </c>
      <c r="D505" s="289">
        <v>2174.7666666666664</v>
      </c>
      <c r="E505" s="289">
        <v>2146.583333333333</v>
      </c>
      <c r="F505" s="289">
        <v>2118.1666666666665</v>
      </c>
      <c r="G505" s="289">
        <v>2089.9833333333331</v>
      </c>
      <c r="H505" s="289">
        <v>2203.1833333333329</v>
      </c>
      <c r="I505" s="289">
        <v>2231.3666666666663</v>
      </c>
      <c r="J505" s="289">
        <v>2259.7833333333328</v>
      </c>
      <c r="K505" s="289">
        <v>2202.9499999999998</v>
      </c>
      <c r="L505" s="289">
        <v>2146.35</v>
      </c>
      <c r="M505" s="289">
        <v>0.41536000000000001</v>
      </c>
    </row>
    <row r="506" spans="1:13">
      <c r="A506" s="268">
        <v>496</v>
      </c>
      <c r="B506" s="245" t="s">
        <v>200</v>
      </c>
      <c r="C506" s="289">
        <v>225</v>
      </c>
      <c r="D506" s="289">
        <v>226.93333333333331</v>
      </c>
      <c r="E506" s="289">
        <v>222.16666666666663</v>
      </c>
      <c r="F506" s="289">
        <v>219.33333333333331</v>
      </c>
      <c r="G506" s="289">
        <v>214.56666666666663</v>
      </c>
      <c r="H506" s="289">
        <v>229.76666666666662</v>
      </c>
      <c r="I506" s="289">
        <v>234.53333333333333</v>
      </c>
      <c r="J506" s="289">
        <v>237.36666666666662</v>
      </c>
      <c r="K506" s="289">
        <v>231.7</v>
      </c>
      <c r="L506" s="289">
        <v>224.1</v>
      </c>
      <c r="M506" s="289">
        <v>139.39466999999999</v>
      </c>
    </row>
    <row r="507" spans="1:13">
      <c r="A507" s="268">
        <v>497</v>
      </c>
      <c r="B507" s="245" t="s">
        <v>570</v>
      </c>
      <c r="C507" s="289">
        <v>248.7</v>
      </c>
      <c r="D507" s="289">
        <v>250.85</v>
      </c>
      <c r="E507" s="289">
        <v>244.84999999999997</v>
      </c>
      <c r="F507" s="289">
        <v>240.99999999999997</v>
      </c>
      <c r="G507" s="289">
        <v>234.99999999999994</v>
      </c>
      <c r="H507" s="289">
        <v>254.7</v>
      </c>
      <c r="I507" s="289">
        <v>260.70000000000005</v>
      </c>
      <c r="J507" s="289">
        <v>264.55</v>
      </c>
      <c r="K507" s="289">
        <v>256.85000000000002</v>
      </c>
      <c r="L507" s="289">
        <v>247</v>
      </c>
      <c r="M507" s="289">
        <v>4.9990399999999999</v>
      </c>
    </row>
    <row r="508" spans="1:13">
      <c r="A508" s="268">
        <v>498</v>
      </c>
      <c r="B508" s="245" t="s">
        <v>201</v>
      </c>
      <c r="C508" s="289">
        <v>20.95</v>
      </c>
      <c r="D508" s="289">
        <v>21.016666666666666</v>
      </c>
      <c r="E508" s="289">
        <v>20.233333333333331</v>
      </c>
      <c r="F508" s="289">
        <v>19.516666666666666</v>
      </c>
      <c r="G508" s="289">
        <v>18.733333333333331</v>
      </c>
      <c r="H508" s="289">
        <v>21.733333333333331</v>
      </c>
      <c r="I508" s="289">
        <v>22.516666666666662</v>
      </c>
      <c r="J508" s="289">
        <v>23.233333333333331</v>
      </c>
      <c r="K508" s="289">
        <v>21.8</v>
      </c>
      <c r="L508" s="289">
        <v>20.3</v>
      </c>
      <c r="M508" s="289">
        <v>368.53467000000001</v>
      </c>
    </row>
    <row r="509" spans="1:13">
      <c r="A509" s="268">
        <v>499</v>
      </c>
      <c r="B509" s="245" t="s">
        <v>202</v>
      </c>
      <c r="C509" s="289">
        <v>166.3</v>
      </c>
      <c r="D509" s="289">
        <v>168.1</v>
      </c>
      <c r="E509" s="289">
        <v>163.69999999999999</v>
      </c>
      <c r="F509" s="289">
        <v>161.1</v>
      </c>
      <c r="G509" s="289">
        <v>156.69999999999999</v>
      </c>
      <c r="H509" s="289">
        <v>170.7</v>
      </c>
      <c r="I509" s="289">
        <v>175.10000000000002</v>
      </c>
      <c r="J509" s="289">
        <v>177.7</v>
      </c>
      <c r="K509" s="289">
        <v>172.5</v>
      </c>
      <c r="L509" s="289">
        <v>165.5</v>
      </c>
      <c r="M509" s="289">
        <v>153.53972999999999</v>
      </c>
    </row>
    <row r="510" spans="1:13">
      <c r="A510" s="268">
        <v>500</v>
      </c>
      <c r="B510" s="245" t="s">
        <v>571</v>
      </c>
      <c r="C510" s="289">
        <v>124.25</v>
      </c>
      <c r="D510" s="289">
        <v>125.83333333333333</v>
      </c>
      <c r="E510" s="289">
        <v>122.41666666666666</v>
      </c>
      <c r="F510" s="289">
        <v>120.58333333333333</v>
      </c>
      <c r="G510" s="289">
        <v>117.16666666666666</v>
      </c>
      <c r="H510" s="289">
        <v>127.66666666666666</v>
      </c>
      <c r="I510" s="289">
        <v>131.08333333333331</v>
      </c>
      <c r="J510" s="289">
        <v>132.91666666666666</v>
      </c>
      <c r="K510" s="289">
        <v>129.25</v>
      </c>
      <c r="L510" s="289">
        <v>124</v>
      </c>
      <c r="M510" s="289">
        <v>1.0058199999999999</v>
      </c>
    </row>
    <row r="511" spans="1:13">
      <c r="A511" s="268">
        <v>501</v>
      </c>
      <c r="B511" s="245" t="s">
        <v>572</v>
      </c>
      <c r="C511" s="289">
        <v>1339.6</v>
      </c>
      <c r="D511" s="289">
        <v>1335.95</v>
      </c>
      <c r="E511" s="289">
        <v>1316.9</v>
      </c>
      <c r="F511" s="289">
        <v>1294.2</v>
      </c>
      <c r="G511" s="289">
        <v>1275.1500000000001</v>
      </c>
      <c r="H511" s="289">
        <v>1358.65</v>
      </c>
      <c r="I511" s="289">
        <v>1377.6999999999998</v>
      </c>
      <c r="J511" s="289">
        <v>1400.4</v>
      </c>
      <c r="K511" s="289">
        <v>1355</v>
      </c>
      <c r="L511" s="289">
        <v>1313.25</v>
      </c>
      <c r="M511" s="289">
        <v>0.82528999999999997</v>
      </c>
    </row>
    <row r="512" spans="1:13">
      <c r="A512" s="268"/>
      <c r="B512" s="245"/>
      <c r="C512" s="289"/>
      <c r="D512" s="289"/>
      <c r="E512" s="289"/>
      <c r="F512" s="289"/>
      <c r="G512" s="289"/>
      <c r="H512" s="289"/>
      <c r="I512" s="289"/>
      <c r="J512" s="289"/>
      <c r="K512" s="289"/>
      <c r="L512" s="289"/>
      <c r="M512" s="289"/>
    </row>
    <row r="513" spans="1:13">
      <c r="A513" s="268"/>
      <c r="B513" s="245"/>
      <c r="C513" s="289"/>
      <c r="D513" s="289"/>
      <c r="E513" s="289"/>
      <c r="F513" s="289"/>
      <c r="G513" s="289"/>
      <c r="H513" s="289"/>
      <c r="I513" s="289"/>
      <c r="J513" s="289"/>
      <c r="K513" s="289"/>
      <c r="L513" s="289"/>
      <c r="M513" s="289"/>
    </row>
    <row r="514" spans="1:13">
      <c r="A514" s="292"/>
    </row>
    <row r="515" spans="1:13">
      <c r="A515" s="292"/>
    </row>
    <row r="516" spans="1:13">
      <c r="A516" s="5"/>
    </row>
    <row r="517" spans="1:13">
      <c r="A517" s="5"/>
    </row>
    <row r="518" spans="1:13">
      <c r="A518" s="5"/>
    </row>
    <row r="519" spans="1:13">
      <c r="A519" s="5"/>
    </row>
    <row r="521" spans="1:13">
      <c r="A521" s="294"/>
    </row>
    <row r="522" spans="1:13">
      <c r="A522" s="271"/>
    </row>
    <row r="523" spans="1:13">
      <c r="A523" s="294"/>
    </row>
    <row r="524" spans="1:13">
      <c r="A524" s="294"/>
    </row>
    <row r="525" spans="1:13">
      <c r="A525" s="295" t="s">
        <v>288</v>
      </c>
    </row>
    <row r="526" spans="1:13">
      <c r="A526" s="296" t="s">
        <v>203</v>
      </c>
    </row>
    <row r="527" spans="1:13">
      <c r="A527" s="296" t="s">
        <v>204</v>
      </c>
    </row>
    <row r="528" spans="1:13">
      <c r="A528" s="296" t="s">
        <v>205</v>
      </c>
    </row>
    <row r="529" spans="1:1">
      <c r="A529" s="296" t="s">
        <v>206</v>
      </c>
    </row>
    <row r="530" spans="1:1">
      <c r="A530" s="296" t="s">
        <v>207</v>
      </c>
    </row>
    <row r="531" spans="1:1">
      <c r="A531" s="297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1" t="s">
        <v>208</v>
      </c>
    </row>
    <row r="537" spans="1:1">
      <c r="A537" s="294" t="s">
        <v>209</v>
      </c>
    </row>
    <row r="538" spans="1:1">
      <c r="A538" s="294" t="s">
        <v>210</v>
      </c>
    </row>
    <row r="539" spans="1:1">
      <c r="A539" s="294" t="s">
        <v>211</v>
      </c>
    </row>
    <row r="540" spans="1:1">
      <c r="A540" s="298" t="s">
        <v>212</v>
      </c>
    </row>
    <row r="541" spans="1:1">
      <c r="A541" s="298" t="s">
        <v>213</v>
      </c>
    </row>
    <row r="542" spans="1:1">
      <c r="A542" s="298" t="s">
        <v>214</v>
      </c>
    </row>
    <row r="543" spans="1:1">
      <c r="A543" s="298" t="s">
        <v>215</v>
      </c>
    </row>
    <row r="544" spans="1:1">
      <c r="A544" s="298" t="s">
        <v>216</v>
      </c>
    </row>
    <row r="545" spans="1:1">
      <c r="A545" s="298" t="s">
        <v>217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43"/>
  <sheetViews>
    <sheetView zoomScale="85" zoomScaleNormal="85" workbookViewId="0">
      <pane ySplit="9" topLeftCell="A10" activePane="bottomLeft" state="frozen"/>
      <selection pane="bottomLeft" activeCell="D27" sqref="D27"/>
    </sheetView>
  </sheetViews>
  <sheetFormatPr defaultColWidth="9.140625" defaultRowHeight="12.75"/>
  <cols>
    <col min="1" max="1" width="12.140625" style="244" customWidth="1"/>
    <col min="2" max="2" width="14.28515625" style="122" customWidth="1"/>
    <col min="3" max="3" width="28.140625" style="245" customWidth="1"/>
    <col min="4" max="4" width="55.85546875" style="245" customWidth="1"/>
    <col min="5" max="5" width="12.42578125" style="122" customWidth="1"/>
    <col min="6" max="6" width="11.5703125" style="122" customWidth="1"/>
    <col min="7" max="7" width="9.5703125" style="122" customWidth="1"/>
    <col min="8" max="8" width="10.28515625" style="246" customWidth="1"/>
    <col min="9" max="16384" width="9.140625" style="245"/>
  </cols>
  <sheetData>
    <row r="1" spans="1:35" s="243" customFormat="1" ht="12">
      <c r="A1" s="247" t="s">
        <v>290</v>
      </c>
      <c r="B1" s="248"/>
      <c r="C1" s="249"/>
      <c r="D1" s="250"/>
      <c r="E1" s="251"/>
      <c r="F1" s="251"/>
      <c r="G1" s="251"/>
    </row>
    <row r="2" spans="1:35" s="243" customFormat="1" ht="12.75" customHeight="1">
      <c r="A2" s="252"/>
      <c r="B2" s="253"/>
      <c r="C2" s="254"/>
      <c r="D2" s="255"/>
      <c r="E2" s="256"/>
      <c r="F2" s="256"/>
      <c r="G2" s="256"/>
    </row>
    <row r="3" spans="1:35" s="243" customFormat="1" ht="12.75" customHeight="1">
      <c r="A3" s="252"/>
      <c r="B3" s="253"/>
      <c r="C3" s="254"/>
      <c r="D3" s="255"/>
      <c r="E3" s="256"/>
      <c r="F3" s="256"/>
      <c r="G3" s="256"/>
    </row>
    <row r="4" spans="1:35" s="243" customFormat="1" ht="12.75" customHeight="1">
      <c r="A4" s="252"/>
      <c r="B4" s="253"/>
      <c r="C4" s="254"/>
      <c r="D4" s="255"/>
      <c r="E4" s="256"/>
      <c r="F4" s="256"/>
      <c r="G4" s="256"/>
    </row>
    <row r="5" spans="1:35" s="243" customFormat="1" ht="6" customHeight="1">
      <c r="A5" s="561"/>
      <c r="B5" s="561"/>
      <c r="C5" s="562"/>
      <c r="D5" s="562"/>
      <c r="E5" s="251"/>
      <c r="F5" s="251"/>
      <c r="G5" s="251"/>
    </row>
    <row r="6" spans="1:35" s="243" customFormat="1" ht="26.25" customHeight="1">
      <c r="B6" s="259"/>
      <c r="C6" s="258"/>
      <c r="D6" s="258"/>
      <c r="E6" s="260" t="s">
        <v>289</v>
      </c>
      <c r="F6" s="251"/>
      <c r="G6" s="251"/>
    </row>
    <row r="7" spans="1:35" s="243" customFormat="1" ht="16.5" customHeight="1">
      <c r="A7" s="261" t="s">
        <v>573</v>
      </c>
      <c r="B7" s="563" t="s">
        <v>574</v>
      </c>
      <c r="C7" s="563"/>
      <c r="D7" s="262">
        <f>Main!B10</f>
        <v>44027</v>
      </c>
      <c r="E7" s="263"/>
      <c r="F7" s="251"/>
      <c r="G7" s="264"/>
    </row>
    <row r="8" spans="1:35" s="243" customFormat="1" ht="12.75" customHeight="1">
      <c r="A8" s="247"/>
      <c r="B8" s="251"/>
      <c r="C8" s="249"/>
      <c r="D8" s="250"/>
      <c r="E8" s="263"/>
      <c r="F8" s="263"/>
      <c r="G8" s="263"/>
    </row>
    <row r="9" spans="1:35" s="243" customFormat="1" ht="15.75" customHeight="1">
      <c r="A9" s="265" t="s">
        <v>575</v>
      </c>
      <c r="B9" s="266" t="s">
        <v>576</v>
      </c>
      <c r="C9" s="266" t="s">
        <v>577</v>
      </c>
      <c r="D9" s="266" t="s">
        <v>578</v>
      </c>
      <c r="E9" s="266" t="s">
        <v>579</v>
      </c>
      <c r="F9" s="266" t="s">
        <v>580</v>
      </c>
      <c r="G9" s="266" t="s">
        <v>581</v>
      </c>
      <c r="H9" s="266" t="s">
        <v>582</v>
      </c>
    </row>
    <row r="10" spans="1:35">
      <c r="A10" s="244">
        <v>44026</v>
      </c>
      <c r="B10" s="267">
        <v>539177</v>
      </c>
      <c r="C10" s="268" t="s">
        <v>3758</v>
      </c>
      <c r="D10" s="268" t="s">
        <v>3759</v>
      </c>
      <c r="E10" s="268" t="s">
        <v>583</v>
      </c>
      <c r="F10" s="386">
        <v>348996</v>
      </c>
      <c r="G10" s="267">
        <v>100</v>
      </c>
      <c r="H10" s="345" t="s">
        <v>314</v>
      </c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</row>
    <row r="11" spans="1:35">
      <c r="A11" s="244">
        <v>44026</v>
      </c>
      <c r="B11" s="267">
        <v>539177</v>
      </c>
      <c r="C11" s="268" t="s">
        <v>3758</v>
      </c>
      <c r="D11" s="268" t="s">
        <v>3760</v>
      </c>
      <c r="E11" s="268" t="s">
        <v>584</v>
      </c>
      <c r="F11" s="386">
        <v>150000</v>
      </c>
      <c r="G11" s="267">
        <v>100</v>
      </c>
      <c r="H11" s="345" t="s">
        <v>314</v>
      </c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</row>
    <row r="12" spans="1:35">
      <c r="A12" s="244">
        <v>44026</v>
      </c>
      <c r="B12" s="267">
        <v>539177</v>
      </c>
      <c r="C12" s="268" t="s">
        <v>3758</v>
      </c>
      <c r="D12" s="268" t="s">
        <v>3761</v>
      </c>
      <c r="E12" s="268" t="s">
        <v>584</v>
      </c>
      <c r="F12" s="386">
        <v>155000</v>
      </c>
      <c r="G12" s="267">
        <v>100</v>
      </c>
      <c r="H12" s="345" t="s">
        <v>314</v>
      </c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</row>
    <row r="13" spans="1:35">
      <c r="A13" s="244">
        <v>44026</v>
      </c>
      <c r="B13" s="267">
        <v>540697</v>
      </c>
      <c r="C13" s="268" t="s">
        <v>3736</v>
      </c>
      <c r="D13" s="268" t="s">
        <v>3762</v>
      </c>
      <c r="E13" s="268" t="s">
        <v>583</v>
      </c>
      <c r="F13" s="386">
        <v>5892</v>
      </c>
      <c r="G13" s="267">
        <v>4.99</v>
      </c>
      <c r="H13" s="345" t="s">
        <v>314</v>
      </c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</row>
    <row r="14" spans="1:35">
      <c r="A14" s="244">
        <v>44026</v>
      </c>
      <c r="B14" s="267">
        <v>540697</v>
      </c>
      <c r="C14" s="268" t="s">
        <v>3736</v>
      </c>
      <c r="D14" s="268" t="s">
        <v>3762</v>
      </c>
      <c r="E14" s="268" t="s">
        <v>584</v>
      </c>
      <c r="F14" s="386">
        <v>100590</v>
      </c>
      <c r="G14" s="267">
        <v>5.07</v>
      </c>
      <c r="H14" s="345" t="s">
        <v>314</v>
      </c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</row>
    <row r="15" spans="1:35">
      <c r="A15" s="244">
        <v>44026</v>
      </c>
      <c r="B15" s="267">
        <v>540697</v>
      </c>
      <c r="C15" s="268" t="s">
        <v>3736</v>
      </c>
      <c r="D15" s="268" t="s">
        <v>3739</v>
      </c>
      <c r="E15" s="268" t="s">
        <v>584</v>
      </c>
      <c r="F15" s="386">
        <v>171799</v>
      </c>
      <c r="G15" s="267">
        <v>5</v>
      </c>
      <c r="H15" s="345" t="s">
        <v>314</v>
      </c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</row>
    <row r="16" spans="1:35">
      <c r="A16" s="244">
        <v>44026</v>
      </c>
      <c r="B16" s="267">
        <v>540697</v>
      </c>
      <c r="C16" s="268" t="s">
        <v>3736</v>
      </c>
      <c r="D16" s="268" t="s">
        <v>3737</v>
      </c>
      <c r="E16" s="268" t="s">
        <v>583</v>
      </c>
      <c r="F16" s="386">
        <v>79474</v>
      </c>
      <c r="G16" s="267">
        <v>4.96</v>
      </c>
      <c r="H16" s="345" t="s">
        <v>314</v>
      </c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</row>
    <row r="17" spans="1:35">
      <c r="A17" s="244">
        <v>44026</v>
      </c>
      <c r="B17" s="267">
        <v>540697</v>
      </c>
      <c r="C17" s="268" t="s">
        <v>3736</v>
      </c>
      <c r="D17" s="268" t="s">
        <v>3737</v>
      </c>
      <c r="E17" s="268" t="s">
        <v>584</v>
      </c>
      <c r="F17" s="386">
        <v>79474</v>
      </c>
      <c r="G17" s="267">
        <v>5.08</v>
      </c>
      <c r="H17" s="345" t="s">
        <v>314</v>
      </c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</row>
    <row r="18" spans="1:35">
      <c r="A18" s="244">
        <v>44026</v>
      </c>
      <c r="B18" s="267">
        <v>540697</v>
      </c>
      <c r="C18" s="268" t="s">
        <v>3736</v>
      </c>
      <c r="D18" s="268" t="s">
        <v>3738</v>
      </c>
      <c r="E18" s="268" t="s">
        <v>583</v>
      </c>
      <c r="F18" s="386">
        <v>147497</v>
      </c>
      <c r="G18" s="267">
        <v>5.0199999999999996</v>
      </c>
      <c r="H18" s="345" t="s">
        <v>314</v>
      </c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</row>
    <row r="19" spans="1:35">
      <c r="A19" s="244">
        <v>44026</v>
      </c>
      <c r="B19" s="267">
        <v>540697</v>
      </c>
      <c r="C19" s="268" t="s">
        <v>3736</v>
      </c>
      <c r="D19" s="268" t="s">
        <v>3738</v>
      </c>
      <c r="E19" s="268" t="s">
        <v>584</v>
      </c>
      <c r="F19" s="386">
        <v>136688</v>
      </c>
      <c r="G19" s="267">
        <v>5</v>
      </c>
      <c r="H19" s="345" t="s">
        <v>314</v>
      </c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</row>
    <row r="20" spans="1:35">
      <c r="A20" s="244">
        <v>44026</v>
      </c>
      <c r="B20" s="267">
        <v>540697</v>
      </c>
      <c r="C20" s="268" t="s">
        <v>3736</v>
      </c>
      <c r="D20" s="268" t="s">
        <v>3763</v>
      </c>
      <c r="E20" s="268" t="s">
        <v>583</v>
      </c>
      <c r="F20" s="386">
        <v>76000</v>
      </c>
      <c r="G20" s="267">
        <v>5.0199999999999996</v>
      </c>
      <c r="H20" s="345" t="s">
        <v>314</v>
      </c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</row>
    <row r="21" spans="1:35">
      <c r="A21" s="244">
        <v>44026</v>
      </c>
      <c r="B21" s="267">
        <v>543209</v>
      </c>
      <c r="C21" s="268" t="s">
        <v>3764</v>
      </c>
      <c r="D21" s="268" t="s">
        <v>3765</v>
      </c>
      <c r="E21" s="268" t="s">
        <v>583</v>
      </c>
      <c r="F21" s="386">
        <v>18000</v>
      </c>
      <c r="G21" s="267">
        <v>49.24</v>
      </c>
      <c r="H21" s="345" t="s">
        <v>314</v>
      </c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</row>
    <row r="22" spans="1:35">
      <c r="A22" s="244">
        <v>44026</v>
      </c>
      <c r="B22" s="267">
        <v>543209</v>
      </c>
      <c r="C22" s="268" t="s">
        <v>3764</v>
      </c>
      <c r="D22" s="268" t="s">
        <v>3765</v>
      </c>
      <c r="E22" s="268" t="s">
        <v>584</v>
      </c>
      <c r="F22" s="386">
        <v>12000</v>
      </c>
      <c r="G22" s="267">
        <v>49.56</v>
      </c>
      <c r="H22" s="345" t="s">
        <v>314</v>
      </c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</row>
    <row r="23" spans="1:35">
      <c r="A23" s="244">
        <v>44026</v>
      </c>
      <c r="B23" s="267">
        <v>543209</v>
      </c>
      <c r="C23" s="268" t="s">
        <v>3764</v>
      </c>
      <c r="D23" s="268" t="s">
        <v>3766</v>
      </c>
      <c r="E23" s="268" t="s">
        <v>583</v>
      </c>
      <c r="F23" s="386">
        <v>12000</v>
      </c>
      <c r="G23" s="267">
        <v>48.78</v>
      </c>
      <c r="H23" s="345" t="s">
        <v>314</v>
      </c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</row>
    <row r="24" spans="1:35">
      <c r="A24" s="244">
        <v>44026</v>
      </c>
      <c r="B24" s="267">
        <v>543209</v>
      </c>
      <c r="C24" s="268" t="s">
        <v>3764</v>
      </c>
      <c r="D24" s="268" t="s">
        <v>3766</v>
      </c>
      <c r="E24" s="268" t="s">
        <v>584</v>
      </c>
      <c r="F24" s="386">
        <v>12000</v>
      </c>
      <c r="G24" s="267">
        <v>51.5</v>
      </c>
      <c r="H24" s="345" t="s">
        <v>314</v>
      </c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</row>
    <row r="25" spans="1:35">
      <c r="A25" s="244">
        <v>44026</v>
      </c>
      <c r="B25" s="267">
        <v>542934</v>
      </c>
      <c r="C25" s="268" t="s">
        <v>3716</v>
      </c>
      <c r="D25" s="268" t="s">
        <v>3767</v>
      </c>
      <c r="E25" s="268" t="s">
        <v>583</v>
      </c>
      <c r="F25" s="386">
        <v>44000</v>
      </c>
      <c r="G25" s="267">
        <v>45.25</v>
      </c>
      <c r="H25" s="345" t="s">
        <v>314</v>
      </c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</row>
    <row r="26" spans="1:35">
      <c r="A26" s="244">
        <v>44026</v>
      </c>
      <c r="B26" s="267">
        <v>542934</v>
      </c>
      <c r="C26" s="268" t="s">
        <v>3716</v>
      </c>
      <c r="D26" s="268" t="s">
        <v>3768</v>
      </c>
      <c r="E26" s="268" t="s">
        <v>584</v>
      </c>
      <c r="F26" s="386">
        <v>44000</v>
      </c>
      <c r="G26" s="267">
        <v>45.25</v>
      </c>
      <c r="H26" s="345" t="s">
        <v>314</v>
      </c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</row>
    <row r="27" spans="1:35">
      <c r="A27" s="244">
        <v>44026</v>
      </c>
      <c r="B27" s="267">
        <v>531508</v>
      </c>
      <c r="C27" s="268" t="s">
        <v>761</v>
      </c>
      <c r="D27" s="268" t="s">
        <v>3769</v>
      </c>
      <c r="E27" s="268" t="s">
        <v>583</v>
      </c>
      <c r="F27" s="386">
        <v>1019280</v>
      </c>
      <c r="G27" s="267">
        <v>81.8</v>
      </c>
      <c r="H27" s="345" t="s">
        <v>314</v>
      </c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</row>
    <row r="28" spans="1:35">
      <c r="A28" s="244">
        <v>44026</v>
      </c>
      <c r="B28" s="267">
        <v>531508</v>
      </c>
      <c r="C28" s="268" t="s">
        <v>761</v>
      </c>
      <c r="D28" s="268" t="s">
        <v>3770</v>
      </c>
      <c r="E28" s="268" t="s">
        <v>584</v>
      </c>
      <c r="F28" s="386">
        <v>1219000</v>
      </c>
      <c r="G28" s="267">
        <v>81.849999999999994</v>
      </c>
      <c r="H28" s="345" t="s">
        <v>314</v>
      </c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</row>
    <row r="29" spans="1:35">
      <c r="A29" s="244">
        <v>44026</v>
      </c>
      <c r="B29" s="267">
        <v>540134</v>
      </c>
      <c r="C29" s="268" t="s">
        <v>3740</v>
      </c>
      <c r="D29" s="268" t="s">
        <v>3741</v>
      </c>
      <c r="E29" s="268" t="s">
        <v>584</v>
      </c>
      <c r="F29" s="386">
        <v>53309</v>
      </c>
      <c r="G29" s="267">
        <v>12.41</v>
      </c>
      <c r="H29" s="345" t="s">
        <v>314</v>
      </c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</row>
    <row r="30" spans="1:35">
      <c r="A30" s="244">
        <v>44026</v>
      </c>
      <c r="B30" s="267">
        <v>538668</v>
      </c>
      <c r="C30" s="268" t="s">
        <v>3771</v>
      </c>
      <c r="D30" s="268" t="s">
        <v>3772</v>
      </c>
      <c r="E30" s="268" t="s">
        <v>584</v>
      </c>
      <c r="F30" s="386">
        <v>24000</v>
      </c>
      <c r="G30" s="267">
        <v>39.75</v>
      </c>
      <c r="H30" s="345" t="s">
        <v>314</v>
      </c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</row>
    <row r="31" spans="1:35">
      <c r="A31" s="244">
        <v>44026</v>
      </c>
      <c r="B31" s="267">
        <v>538668</v>
      </c>
      <c r="C31" s="268" t="s">
        <v>3771</v>
      </c>
      <c r="D31" s="268" t="s">
        <v>3773</v>
      </c>
      <c r="E31" s="268" t="s">
        <v>583</v>
      </c>
      <c r="F31" s="386">
        <v>24000</v>
      </c>
      <c r="G31" s="267">
        <v>39.75</v>
      </c>
      <c r="H31" s="345" t="s">
        <v>314</v>
      </c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</row>
    <row r="32" spans="1:35">
      <c r="A32" s="244">
        <v>44026</v>
      </c>
      <c r="B32" s="267">
        <v>540175</v>
      </c>
      <c r="C32" s="268" t="s">
        <v>3774</v>
      </c>
      <c r="D32" s="268" t="s">
        <v>3775</v>
      </c>
      <c r="E32" s="268" t="s">
        <v>583</v>
      </c>
      <c r="F32" s="386">
        <v>18962</v>
      </c>
      <c r="G32" s="267">
        <v>22.12</v>
      </c>
      <c r="H32" s="345" t="s">
        <v>314</v>
      </c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</row>
    <row r="33" spans="1:35">
      <c r="A33" s="244">
        <v>44026</v>
      </c>
      <c r="B33" s="267">
        <v>540175</v>
      </c>
      <c r="C33" s="268" t="s">
        <v>3774</v>
      </c>
      <c r="D33" s="268" t="s">
        <v>3775</v>
      </c>
      <c r="E33" s="268" t="s">
        <v>584</v>
      </c>
      <c r="F33" s="386">
        <v>16317</v>
      </c>
      <c r="G33" s="267">
        <v>19.309999999999999</v>
      </c>
      <c r="H33" s="345" t="s">
        <v>314</v>
      </c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  <c r="AI33" s="243"/>
    </row>
    <row r="34" spans="1:35">
      <c r="A34" s="244">
        <v>44026</v>
      </c>
      <c r="B34" s="267">
        <v>512529</v>
      </c>
      <c r="C34" s="268" t="s">
        <v>2413</v>
      </c>
      <c r="D34" s="268" t="s">
        <v>3776</v>
      </c>
      <c r="E34" s="268" t="s">
        <v>583</v>
      </c>
      <c r="F34" s="386">
        <v>5481750</v>
      </c>
      <c r="G34" s="267">
        <v>100</v>
      </c>
      <c r="H34" s="345" t="s">
        <v>314</v>
      </c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</row>
    <row r="35" spans="1:35">
      <c r="A35" s="244">
        <v>44026</v>
      </c>
      <c r="B35" s="267">
        <v>512529</v>
      </c>
      <c r="C35" s="268" t="s">
        <v>2413</v>
      </c>
      <c r="D35" s="268" t="s">
        <v>3777</v>
      </c>
      <c r="E35" s="268" t="s">
        <v>584</v>
      </c>
      <c r="F35" s="386">
        <v>5481750</v>
      </c>
      <c r="G35" s="267">
        <v>100</v>
      </c>
      <c r="H35" s="345" t="s">
        <v>314</v>
      </c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</row>
    <row r="36" spans="1:35">
      <c r="A36" s="244">
        <v>44026</v>
      </c>
      <c r="B36" s="267">
        <v>539520</v>
      </c>
      <c r="C36" s="268" t="s">
        <v>3778</v>
      </c>
      <c r="D36" s="268" t="s">
        <v>3779</v>
      </c>
      <c r="E36" s="268" t="s">
        <v>583</v>
      </c>
      <c r="F36" s="386">
        <v>50000</v>
      </c>
      <c r="G36" s="267">
        <v>7.56</v>
      </c>
      <c r="H36" s="345" t="s">
        <v>314</v>
      </c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</row>
    <row r="37" spans="1:35">
      <c r="A37" s="244">
        <v>44026</v>
      </c>
      <c r="B37" s="267">
        <v>539520</v>
      </c>
      <c r="C37" s="268" t="s">
        <v>3778</v>
      </c>
      <c r="D37" s="268" t="s">
        <v>3780</v>
      </c>
      <c r="E37" s="268" t="s">
        <v>584</v>
      </c>
      <c r="F37" s="386">
        <v>50000</v>
      </c>
      <c r="G37" s="267">
        <v>7.56</v>
      </c>
      <c r="H37" s="345" t="s">
        <v>314</v>
      </c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</row>
    <row r="38" spans="1:35">
      <c r="A38" s="244">
        <v>44026</v>
      </c>
      <c r="B38" s="267">
        <v>539310</v>
      </c>
      <c r="C38" s="268" t="s">
        <v>3781</v>
      </c>
      <c r="D38" s="268" t="s">
        <v>3782</v>
      </c>
      <c r="E38" s="268" t="s">
        <v>584</v>
      </c>
      <c r="F38" s="386">
        <v>220000</v>
      </c>
      <c r="G38" s="267">
        <v>32.5</v>
      </c>
      <c r="H38" s="345" t="s">
        <v>314</v>
      </c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</row>
    <row r="39" spans="1:35">
      <c r="A39" s="244">
        <v>44026</v>
      </c>
      <c r="B39" s="267">
        <v>539310</v>
      </c>
      <c r="C39" s="268" t="s">
        <v>3781</v>
      </c>
      <c r="D39" s="268" t="s">
        <v>3783</v>
      </c>
      <c r="E39" s="268" t="s">
        <v>583</v>
      </c>
      <c r="F39" s="386">
        <v>152618</v>
      </c>
      <c r="G39" s="267">
        <v>32.76</v>
      </c>
      <c r="H39" s="345" t="s">
        <v>314</v>
      </c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</row>
    <row r="40" spans="1:35">
      <c r="A40" s="244">
        <v>44026</v>
      </c>
      <c r="B40" s="267">
        <v>539310</v>
      </c>
      <c r="C40" s="268" t="s">
        <v>3781</v>
      </c>
      <c r="D40" s="268" t="s">
        <v>3783</v>
      </c>
      <c r="E40" s="268" t="s">
        <v>584</v>
      </c>
      <c r="F40" s="386">
        <v>6280</v>
      </c>
      <c r="G40" s="267">
        <v>32.590000000000003</v>
      </c>
      <c r="H40" s="345" t="s">
        <v>314</v>
      </c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  <c r="AI40" s="243"/>
    </row>
    <row r="41" spans="1:35">
      <c r="A41" s="244">
        <v>44026</v>
      </c>
      <c r="B41" s="267" t="s">
        <v>909</v>
      </c>
      <c r="C41" s="268" t="s">
        <v>3784</v>
      </c>
      <c r="D41" s="268" t="s">
        <v>3785</v>
      </c>
      <c r="E41" s="268" t="s">
        <v>583</v>
      </c>
      <c r="F41" s="386">
        <v>112667</v>
      </c>
      <c r="G41" s="267">
        <v>133.1</v>
      </c>
      <c r="H41" s="345" t="s">
        <v>2953</v>
      </c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  <c r="AI41" s="243"/>
    </row>
    <row r="42" spans="1:35">
      <c r="A42" s="244">
        <v>44026</v>
      </c>
      <c r="B42" s="267" t="s">
        <v>909</v>
      </c>
      <c r="C42" s="268" t="s">
        <v>3784</v>
      </c>
      <c r="D42" s="268" t="s">
        <v>3712</v>
      </c>
      <c r="E42" s="268" t="s">
        <v>583</v>
      </c>
      <c r="F42" s="386">
        <v>440844</v>
      </c>
      <c r="G42" s="267">
        <v>131.5</v>
      </c>
      <c r="H42" s="345" t="s">
        <v>2953</v>
      </c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</row>
    <row r="43" spans="1:35">
      <c r="A43" s="244">
        <v>44026</v>
      </c>
      <c r="B43" s="267" t="s">
        <v>909</v>
      </c>
      <c r="C43" s="268" t="s">
        <v>3784</v>
      </c>
      <c r="D43" s="268" t="s">
        <v>3786</v>
      </c>
      <c r="E43" s="268" t="s">
        <v>583</v>
      </c>
      <c r="F43" s="386">
        <v>115268</v>
      </c>
      <c r="G43" s="267">
        <v>130.16</v>
      </c>
      <c r="H43" s="345" t="s">
        <v>2953</v>
      </c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</row>
    <row r="44" spans="1:35">
      <c r="A44" s="244">
        <v>44026</v>
      </c>
      <c r="B44" s="267" t="s">
        <v>909</v>
      </c>
      <c r="C44" s="268" t="s">
        <v>3784</v>
      </c>
      <c r="D44" s="268" t="s">
        <v>3718</v>
      </c>
      <c r="E44" s="268" t="s">
        <v>583</v>
      </c>
      <c r="F44" s="386">
        <v>248690</v>
      </c>
      <c r="G44" s="267">
        <v>130.53</v>
      </c>
      <c r="H44" s="345" t="s">
        <v>2953</v>
      </c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</row>
    <row r="45" spans="1:35">
      <c r="A45" s="244">
        <v>44026</v>
      </c>
      <c r="B45" s="267" t="s">
        <v>909</v>
      </c>
      <c r="C45" s="268" t="s">
        <v>3784</v>
      </c>
      <c r="D45" s="268" t="s">
        <v>3787</v>
      </c>
      <c r="E45" s="268" t="s">
        <v>583</v>
      </c>
      <c r="F45" s="386">
        <v>139198</v>
      </c>
      <c r="G45" s="267">
        <v>129.52000000000001</v>
      </c>
      <c r="H45" s="345" t="s">
        <v>2953</v>
      </c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</row>
    <row r="46" spans="1:35">
      <c r="A46" s="244">
        <v>44026</v>
      </c>
      <c r="B46" s="267" t="s">
        <v>909</v>
      </c>
      <c r="C46" s="268" t="s">
        <v>3784</v>
      </c>
      <c r="D46" s="268" t="s">
        <v>3788</v>
      </c>
      <c r="E46" s="268" t="s">
        <v>583</v>
      </c>
      <c r="F46" s="386">
        <v>175144</v>
      </c>
      <c r="G46" s="267">
        <v>134.6</v>
      </c>
      <c r="H46" s="345" t="s">
        <v>2953</v>
      </c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</row>
    <row r="47" spans="1:35">
      <c r="A47" s="244">
        <v>44026</v>
      </c>
      <c r="B47" s="267" t="s">
        <v>909</v>
      </c>
      <c r="C47" s="268" t="s">
        <v>3784</v>
      </c>
      <c r="D47" s="268" t="s">
        <v>3789</v>
      </c>
      <c r="E47" s="268" t="s">
        <v>583</v>
      </c>
      <c r="F47" s="386">
        <v>121599</v>
      </c>
      <c r="G47" s="267">
        <v>131.72</v>
      </c>
      <c r="H47" s="345" t="s">
        <v>2953</v>
      </c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</row>
    <row r="48" spans="1:35">
      <c r="A48" s="244">
        <v>44026</v>
      </c>
      <c r="B48" s="267" t="s">
        <v>1073</v>
      </c>
      <c r="C48" s="268" t="s">
        <v>3790</v>
      </c>
      <c r="D48" s="268" t="s">
        <v>3676</v>
      </c>
      <c r="E48" s="268" t="s">
        <v>583</v>
      </c>
      <c r="F48" s="386">
        <v>768873</v>
      </c>
      <c r="G48" s="267">
        <v>77.430000000000007</v>
      </c>
      <c r="H48" s="345" t="s">
        <v>2953</v>
      </c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</row>
    <row r="49" spans="1:35">
      <c r="A49" s="244">
        <v>44026</v>
      </c>
      <c r="B49" s="267" t="s">
        <v>1148</v>
      </c>
      <c r="C49" s="268" t="s">
        <v>3742</v>
      </c>
      <c r="D49" s="268" t="s">
        <v>3791</v>
      </c>
      <c r="E49" s="268" t="s">
        <v>583</v>
      </c>
      <c r="F49" s="386">
        <v>146677</v>
      </c>
      <c r="G49" s="267">
        <v>593.69000000000005</v>
      </c>
      <c r="H49" s="345" t="s">
        <v>2953</v>
      </c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43"/>
      <c r="AG49" s="243"/>
      <c r="AH49" s="243"/>
      <c r="AI49" s="243"/>
    </row>
    <row r="50" spans="1:35">
      <c r="A50" s="244">
        <v>44026</v>
      </c>
      <c r="B50" s="267" t="s">
        <v>1169</v>
      </c>
      <c r="C50" s="268" t="s">
        <v>3792</v>
      </c>
      <c r="D50" s="268" t="s">
        <v>3793</v>
      </c>
      <c r="E50" s="268" t="s">
        <v>583</v>
      </c>
      <c r="F50" s="386">
        <v>100285</v>
      </c>
      <c r="G50" s="267">
        <v>372.81</v>
      </c>
      <c r="H50" s="345" t="s">
        <v>2953</v>
      </c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</row>
    <row r="51" spans="1:35">
      <c r="A51" s="244">
        <v>44026</v>
      </c>
      <c r="B51" s="267" t="s">
        <v>96</v>
      </c>
      <c r="C51" s="268" t="s">
        <v>3717</v>
      </c>
      <c r="D51" s="268" t="s">
        <v>3676</v>
      </c>
      <c r="E51" s="268" t="s">
        <v>583</v>
      </c>
      <c r="F51" s="386">
        <v>2708424</v>
      </c>
      <c r="G51" s="267">
        <v>56.69</v>
      </c>
      <c r="H51" s="345" t="s">
        <v>2953</v>
      </c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43"/>
      <c r="AG51" s="243"/>
      <c r="AH51" s="243"/>
      <c r="AI51" s="243"/>
    </row>
    <row r="52" spans="1:35">
      <c r="A52" s="244">
        <v>44026</v>
      </c>
      <c r="B52" s="267" t="s">
        <v>761</v>
      </c>
      <c r="C52" s="268" t="s">
        <v>3794</v>
      </c>
      <c r="D52" s="268" t="s">
        <v>3795</v>
      </c>
      <c r="E52" s="268" t="s">
        <v>583</v>
      </c>
      <c r="F52" s="386">
        <v>1963006</v>
      </c>
      <c r="G52" s="267">
        <v>81.8</v>
      </c>
      <c r="H52" s="345" t="s">
        <v>2953</v>
      </c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</row>
    <row r="53" spans="1:35">
      <c r="A53" s="244">
        <v>44026</v>
      </c>
      <c r="B53" s="267" t="s">
        <v>761</v>
      </c>
      <c r="C53" s="268" t="s">
        <v>3794</v>
      </c>
      <c r="D53" s="268" t="s">
        <v>3796</v>
      </c>
      <c r="E53" s="268" t="s">
        <v>583</v>
      </c>
      <c r="F53" s="386">
        <v>1963006</v>
      </c>
      <c r="G53" s="267">
        <v>81.8</v>
      </c>
      <c r="H53" s="345" t="s">
        <v>2953</v>
      </c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  <c r="AF53" s="243"/>
      <c r="AG53" s="243"/>
      <c r="AH53" s="243"/>
      <c r="AI53" s="243"/>
    </row>
    <row r="54" spans="1:35">
      <c r="A54" s="244">
        <v>44026</v>
      </c>
      <c r="B54" s="267" t="s">
        <v>761</v>
      </c>
      <c r="C54" s="268" t="s">
        <v>3794</v>
      </c>
      <c r="D54" s="268" t="s">
        <v>3797</v>
      </c>
      <c r="E54" s="268" t="s">
        <v>583</v>
      </c>
      <c r="F54" s="386">
        <v>1222494</v>
      </c>
      <c r="G54" s="267">
        <v>81.8</v>
      </c>
      <c r="H54" s="345" t="s">
        <v>2953</v>
      </c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</row>
    <row r="55" spans="1:35">
      <c r="A55" s="244">
        <v>44026</v>
      </c>
      <c r="B55" s="267" t="s">
        <v>3260</v>
      </c>
      <c r="C55" s="268" t="s">
        <v>3798</v>
      </c>
      <c r="D55" s="268" t="s">
        <v>3799</v>
      </c>
      <c r="E55" s="268" t="s">
        <v>583</v>
      </c>
      <c r="F55" s="386">
        <v>5860000</v>
      </c>
      <c r="G55" s="267">
        <v>0.3</v>
      </c>
      <c r="H55" s="345" t="s">
        <v>2953</v>
      </c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43"/>
      <c r="AG55" s="243"/>
      <c r="AH55" s="243"/>
      <c r="AI55" s="243"/>
    </row>
    <row r="56" spans="1:35">
      <c r="A56" s="244">
        <v>44026</v>
      </c>
      <c r="B56" s="267" t="s">
        <v>1378</v>
      </c>
      <c r="C56" s="268" t="s">
        <v>3800</v>
      </c>
      <c r="D56" s="268" t="s">
        <v>3676</v>
      </c>
      <c r="E56" s="268" t="s">
        <v>583</v>
      </c>
      <c r="F56" s="386">
        <v>453556</v>
      </c>
      <c r="G56" s="267">
        <v>93.5</v>
      </c>
      <c r="H56" s="345" t="s">
        <v>2953</v>
      </c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</row>
    <row r="57" spans="1:35">
      <c r="A57" s="244">
        <v>44026</v>
      </c>
      <c r="B57" s="267" t="s">
        <v>1378</v>
      </c>
      <c r="C57" s="268" t="s">
        <v>3800</v>
      </c>
      <c r="D57" s="268" t="s">
        <v>3801</v>
      </c>
      <c r="E57" s="268" t="s">
        <v>583</v>
      </c>
      <c r="F57" s="386">
        <v>480070</v>
      </c>
      <c r="G57" s="267">
        <v>93.24</v>
      </c>
      <c r="H57" s="345" t="s">
        <v>2953</v>
      </c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</row>
    <row r="58" spans="1:35">
      <c r="A58" s="244">
        <v>44026</v>
      </c>
      <c r="B58" s="267" t="s">
        <v>117</v>
      </c>
      <c r="C58" s="268" t="s">
        <v>3743</v>
      </c>
      <c r="D58" s="268" t="s">
        <v>3635</v>
      </c>
      <c r="E58" s="268" t="s">
        <v>583</v>
      </c>
      <c r="F58" s="386">
        <v>2297068</v>
      </c>
      <c r="G58" s="267">
        <v>227.42</v>
      </c>
      <c r="H58" s="345" t="s">
        <v>2953</v>
      </c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</row>
    <row r="59" spans="1:35">
      <c r="A59" s="244">
        <v>44026</v>
      </c>
      <c r="B59" s="267" t="s">
        <v>1662</v>
      </c>
      <c r="C59" s="268" t="s">
        <v>3802</v>
      </c>
      <c r="D59" s="268" t="s">
        <v>3791</v>
      </c>
      <c r="E59" s="268" t="s">
        <v>583</v>
      </c>
      <c r="F59" s="386">
        <v>320491</v>
      </c>
      <c r="G59" s="267">
        <v>752.53</v>
      </c>
      <c r="H59" s="345" t="s">
        <v>2953</v>
      </c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3"/>
      <c r="AI59" s="243"/>
    </row>
    <row r="60" spans="1:35">
      <c r="A60" s="244">
        <v>44026</v>
      </c>
      <c r="B60" s="267" t="s">
        <v>2325</v>
      </c>
      <c r="C60" s="268" t="s">
        <v>3744</v>
      </c>
      <c r="D60" s="268" t="s">
        <v>3718</v>
      </c>
      <c r="E60" s="268" t="s">
        <v>583</v>
      </c>
      <c r="F60" s="386">
        <v>79919</v>
      </c>
      <c r="G60" s="267">
        <v>456.45</v>
      </c>
      <c r="H60" s="345" t="s">
        <v>2953</v>
      </c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43"/>
      <c r="AG60" s="243"/>
      <c r="AH60" s="243"/>
      <c r="AI60" s="243"/>
    </row>
    <row r="61" spans="1:35">
      <c r="A61" s="244">
        <v>44026</v>
      </c>
      <c r="B61" s="267" t="s">
        <v>2688</v>
      </c>
      <c r="C61" s="268" t="s">
        <v>3719</v>
      </c>
      <c r="D61" s="268" t="s">
        <v>3676</v>
      </c>
      <c r="E61" s="268" t="s">
        <v>583</v>
      </c>
      <c r="F61" s="386">
        <v>346771</v>
      </c>
      <c r="G61" s="267">
        <v>113.35</v>
      </c>
      <c r="H61" s="345" t="s">
        <v>2953</v>
      </c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43"/>
      <c r="AG61" s="243"/>
      <c r="AH61" s="243"/>
      <c r="AI61" s="243"/>
    </row>
    <row r="62" spans="1:35">
      <c r="A62" s="244">
        <v>44026</v>
      </c>
      <c r="B62" s="267" t="s">
        <v>2912</v>
      </c>
      <c r="C62" s="268" t="s">
        <v>3665</v>
      </c>
      <c r="D62" s="268" t="s">
        <v>3666</v>
      </c>
      <c r="E62" s="268" t="s">
        <v>583</v>
      </c>
      <c r="F62" s="386">
        <v>90000</v>
      </c>
      <c r="G62" s="267">
        <v>10.65</v>
      </c>
      <c r="H62" s="345" t="s">
        <v>2953</v>
      </c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F62" s="243"/>
      <c r="AG62" s="243"/>
      <c r="AH62" s="243"/>
      <c r="AI62" s="243"/>
    </row>
    <row r="63" spans="1:35">
      <c r="A63" s="244">
        <v>44026</v>
      </c>
      <c r="B63" s="267" t="s">
        <v>855</v>
      </c>
      <c r="C63" s="268" t="s">
        <v>3803</v>
      </c>
      <c r="D63" s="268" t="s">
        <v>3804</v>
      </c>
      <c r="E63" s="268" t="s">
        <v>584</v>
      </c>
      <c r="F63" s="386">
        <v>58868</v>
      </c>
      <c r="G63" s="267">
        <v>229.73</v>
      </c>
      <c r="H63" s="345" t="s">
        <v>2953</v>
      </c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43"/>
      <c r="AG63" s="243"/>
      <c r="AH63" s="243"/>
      <c r="AI63" s="243"/>
    </row>
    <row r="64" spans="1:35">
      <c r="A64" s="244">
        <v>44026</v>
      </c>
      <c r="B64" s="267" t="s">
        <v>909</v>
      </c>
      <c r="C64" s="268" t="s">
        <v>3784</v>
      </c>
      <c r="D64" s="268" t="s">
        <v>3805</v>
      </c>
      <c r="E64" s="268" t="s">
        <v>584</v>
      </c>
      <c r="F64" s="386">
        <v>123000</v>
      </c>
      <c r="G64" s="267">
        <v>135.49</v>
      </c>
      <c r="H64" s="345" t="s">
        <v>2953</v>
      </c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</row>
    <row r="65" spans="1:35">
      <c r="A65" s="244">
        <v>44026</v>
      </c>
      <c r="B65" s="267" t="s">
        <v>909</v>
      </c>
      <c r="C65" s="268" t="s">
        <v>3784</v>
      </c>
      <c r="D65" s="268" t="s">
        <v>3712</v>
      </c>
      <c r="E65" s="268" t="s">
        <v>584</v>
      </c>
      <c r="F65" s="386">
        <v>440844</v>
      </c>
      <c r="G65" s="267">
        <v>131.62</v>
      </c>
      <c r="H65" s="345" t="s">
        <v>2953</v>
      </c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</row>
    <row r="66" spans="1:35">
      <c r="A66" s="244">
        <v>44026</v>
      </c>
      <c r="B66" s="267" t="s">
        <v>909</v>
      </c>
      <c r="C66" s="268" t="s">
        <v>3784</v>
      </c>
      <c r="D66" s="268" t="s">
        <v>3785</v>
      </c>
      <c r="E66" s="268" t="s">
        <v>584</v>
      </c>
      <c r="F66" s="386">
        <v>112667</v>
      </c>
      <c r="G66" s="267">
        <v>133.18</v>
      </c>
      <c r="H66" s="345" t="s">
        <v>2953</v>
      </c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</row>
    <row r="67" spans="1:35">
      <c r="A67" s="244">
        <v>44026</v>
      </c>
      <c r="B67" s="267" t="s">
        <v>909</v>
      </c>
      <c r="C67" s="268" t="s">
        <v>3784</v>
      </c>
      <c r="D67" s="268" t="s">
        <v>3789</v>
      </c>
      <c r="E67" s="268" t="s">
        <v>584</v>
      </c>
      <c r="F67" s="386">
        <v>121599</v>
      </c>
      <c r="G67" s="267">
        <v>131.82</v>
      </c>
      <c r="H67" s="345" t="s">
        <v>2953</v>
      </c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</row>
    <row r="68" spans="1:35">
      <c r="A68" s="244">
        <v>44026</v>
      </c>
      <c r="B68" s="267" t="s">
        <v>909</v>
      </c>
      <c r="C68" s="268" t="s">
        <v>3784</v>
      </c>
      <c r="D68" s="268" t="s">
        <v>3718</v>
      </c>
      <c r="E68" s="268" t="s">
        <v>584</v>
      </c>
      <c r="F68" s="386">
        <v>248690</v>
      </c>
      <c r="G68" s="267">
        <v>131.01</v>
      </c>
      <c r="H68" s="345" t="s">
        <v>2953</v>
      </c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</row>
    <row r="69" spans="1:35">
      <c r="A69" s="244">
        <v>44026</v>
      </c>
      <c r="B69" s="267" t="s">
        <v>909</v>
      </c>
      <c r="C69" s="268" t="s">
        <v>3784</v>
      </c>
      <c r="D69" s="268" t="s">
        <v>3806</v>
      </c>
      <c r="E69" s="268" t="s">
        <v>584</v>
      </c>
      <c r="F69" s="386">
        <v>775000</v>
      </c>
      <c r="G69" s="267">
        <v>130.88999999999999</v>
      </c>
      <c r="H69" s="345" t="s">
        <v>2953</v>
      </c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</row>
    <row r="70" spans="1:35">
      <c r="A70" s="244">
        <v>44026</v>
      </c>
      <c r="B70" s="267" t="s">
        <v>909</v>
      </c>
      <c r="C70" s="268" t="s">
        <v>3784</v>
      </c>
      <c r="D70" s="268" t="s">
        <v>3787</v>
      </c>
      <c r="E70" s="268" t="s">
        <v>584</v>
      </c>
      <c r="F70" s="386">
        <v>118703</v>
      </c>
      <c r="G70" s="267">
        <v>129.01</v>
      </c>
      <c r="H70" s="345" t="s">
        <v>2953</v>
      </c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</row>
    <row r="71" spans="1:35">
      <c r="A71" s="244">
        <v>44026</v>
      </c>
      <c r="B71" s="267" t="s">
        <v>909</v>
      </c>
      <c r="C71" s="268" t="s">
        <v>3784</v>
      </c>
      <c r="D71" s="268" t="s">
        <v>3786</v>
      </c>
      <c r="E71" s="268" t="s">
        <v>584</v>
      </c>
      <c r="F71" s="386">
        <v>115268</v>
      </c>
      <c r="G71" s="267">
        <v>131.19</v>
      </c>
      <c r="H71" s="345" t="s">
        <v>2953</v>
      </c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</row>
    <row r="72" spans="1:35">
      <c r="A72" s="244">
        <v>44026</v>
      </c>
      <c r="B72" s="267" t="s">
        <v>909</v>
      </c>
      <c r="C72" s="268" t="s">
        <v>3784</v>
      </c>
      <c r="D72" s="268" t="s">
        <v>3788</v>
      </c>
      <c r="E72" s="268" t="s">
        <v>584</v>
      </c>
      <c r="F72" s="386">
        <v>175144</v>
      </c>
      <c r="G72" s="267">
        <v>129.74</v>
      </c>
      <c r="H72" s="345" t="s">
        <v>2953</v>
      </c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</row>
    <row r="73" spans="1:35">
      <c r="A73" s="244">
        <v>44026</v>
      </c>
      <c r="B73" s="267" t="s">
        <v>1073</v>
      </c>
      <c r="C73" s="268" t="s">
        <v>3790</v>
      </c>
      <c r="D73" s="268" t="s">
        <v>3676</v>
      </c>
      <c r="E73" s="268" t="s">
        <v>584</v>
      </c>
      <c r="F73" s="386">
        <v>768873</v>
      </c>
      <c r="G73" s="267">
        <v>77.400000000000006</v>
      </c>
      <c r="H73" s="345" t="s">
        <v>2953</v>
      </c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</row>
    <row r="74" spans="1:35">
      <c r="A74" s="244">
        <v>44026</v>
      </c>
      <c r="B74" s="267" t="s">
        <v>1148</v>
      </c>
      <c r="C74" s="268" t="s">
        <v>3742</v>
      </c>
      <c r="D74" s="268" t="s">
        <v>3791</v>
      </c>
      <c r="E74" s="268" t="s">
        <v>584</v>
      </c>
      <c r="F74" s="386">
        <v>146677</v>
      </c>
      <c r="G74" s="267">
        <v>594.09</v>
      </c>
      <c r="H74" s="345" t="s">
        <v>2953</v>
      </c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</row>
    <row r="75" spans="1:35">
      <c r="A75" s="244">
        <v>44026</v>
      </c>
      <c r="B75" s="267" t="s">
        <v>96</v>
      </c>
      <c r="C75" s="268" t="s">
        <v>3717</v>
      </c>
      <c r="D75" s="268" t="s">
        <v>3676</v>
      </c>
      <c r="E75" s="268" t="s">
        <v>584</v>
      </c>
      <c r="F75" s="386">
        <v>2708424</v>
      </c>
      <c r="G75" s="267">
        <v>56.66</v>
      </c>
      <c r="H75" s="345" t="s">
        <v>2953</v>
      </c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</row>
    <row r="76" spans="1:35">
      <c r="A76" s="244">
        <v>44026</v>
      </c>
      <c r="B76" s="267" t="s">
        <v>761</v>
      </c>
      <c r="C76" s="268" t="s">
        <v>3794</v>
      </c>
      <c r="D76" s="268" t="s">
        <v>3807</v>
      </c>
      <c r="E76" s="268" t="s">
        <v>584</v>
      </c>
      <c r="F76" s="386">
        <v>5148506</v>
      </c>
      <c r="G76" s="267">
        <v>81.8</v>
      </c>
      <c r="H76" s="345" t="s">
        <v>2953</v>
      </c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</row>
    <row r="77" spans="1:35">
      <c r="A77" s="244">
        <v>44026</v>
      </c>
      <c r="B77" s="267" t="s">
        <v>3260</v>
      </c>
      <c r="C77" s="268" t="s">
        <v>3798</v>
      </c>
      <c r="D77" s="268" t="s">
        <v>3808</v>
      </c>
      <c r="E77" s="268" t="s">
        <v>584</v>
      </c>
      <c r="F77" s="386">
        <v>6907682</v>
      </c>
      <c r="G77" s="267">
        <v>0.3</v>
      </c>
      <c r="H77" s="345" t="s">
        <v>2953</v>
      </c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</row>
    <row r="78" spans="1:35">
      <c r="A78" s="244">
        <v>44026</v>
      </c>
      <c r="B78" s="267" t="s">
        <v>3260</v>
      </c>
      <c r="C78" s="268" t="s">
        <v>3798</v>
      </c>
      <c r="D78" s="268" t="s">
        <v>3809</v>
      </c>
      <c r="E78" s="268" t="s">
        <v>584</v>
      </c>
      <c r="F78" s="386">
        <v>3123667</v>
      </c>
      <c r="G78" s="267">
        <v>0.3</v>
      </c>
      <c r="H78" s="345" t="s">
        <v>2953</v>
      </c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</row>
    <row r="79" spans="1:35">
      <c r="A79" s="244">
        <v>44026</v>
      </c>
      <c r="B79" s="267" t="s">
        <v>1378</v>
      </c>
      <c r="C79" s="268" t="s">
        <v>3800</v>
      </c>
      <c r="D79" s="268" t="s">
        <v>3801</v>
      </c>
      <c r="E79" s="268" t="s">
        <v>584</v>
      </c>
      <c r="F79" s="386">
        <v>479570</v>
      </c>
      <c r="G79" s="267">
        <v>93.5</v>
      </c>
      <c r="H79" s="345" t="s">
        <v>2953</v>
      </c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</row>
    <row r="80" spans="1:35">
      <c r="A80" s="244">
        <v>44026</v>
      </c>
      <c r="B80" s="267" t="s">
        <v>1378</v>
      </c>
      <c r="C80" s="268" t="s">
        <v>3800</v>
      </c>
      <c r="D80" s="268" t="s">
        <v>3676</v>
      </c>
      <c r="E80" s="268" t="s">
        <v>584</v>
      </c>
      <c r="F80" s="386">
        <v>453556</v>
      </c>
      <c r="G80" s="267">
        <v>93.31</v>
      </c>
      <c r="H80" s="345" t="s">
        <v>2953</v>
      </c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</row>
    <row r="81" spans="1:35">
      <c r="A81" s="244">
        <v>44026</v>
      </c>
      <c r="B81" s="267" t="s">
        <v>117</v>
      </c>
      <c r="C81" s="268" t="s">
        <v>3743</v>
      </c>
      <c r="D81" s="268" t="s">
        <v>3635</v>
      </c>
      <c r="E81" s="268" t="s">
        <v>584</v>
      </c>
      <c r="F81" s="386">
        <v>2113307</v>
      </c>
      <c r="G81" s="267">
        <v>227.95</v>
      </c>
      <c r="H81" s="345" t="s">
        <v>2953</v>
      </c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</row>
    <row r="82" spans="1:35">
      <c r="A82" s="244">
        <v>44026</v>
      </c>
      <c r="B82" s="267" t="s">
        <v>1662</v>
      </c>
      <c r="C82" s="268" t="s">
        <v>3802</v>
      </c>
      <c r="D82" s="268" t="s">
        <v>3791</v>
      </c>
      <c r="E82" s="268" t="s">
        <v>584</v>
      </c>
      <c r="F82" s="386">
        <v>320491</v>
      </c>
      <c r="G82" s="267">
        <v>752.91</v>
      </c>
      <c r="H82" s="345" t="s">
        <v>2953</v>
      </c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</row>
    <row r="83" spans="1:35">
      <c r="A83" s="244">
        <v>44026</v>
      </c>
      <c r="B83" s="267" t="s">
        <v>2325</v>
      </c>
      <c r="C83" s="268" t="s">
        <v>3744</v>
      </c>
      <c r="D83" s="268" t="s">
        <v>3718</v>
      </c>
      <c r="E83" s="268" t="s">
        <v>584</v>
      </c>
      <c r="F83" s="386">
        <v>79919</v>
      </c>
      <c r="G83" s="267">
        <v>455.97</v>
      </c>
      <c r="H83" s="345" t="s">
        <v>2953</v>
      </c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</row>
    <row r="84" spans="1:35">
      <c r="A84" s="244">
        <v>44026</v>
      </c>
      <c r="B84" s="267" t="s">
        <v>2688</v>
      </c>
      <c r="C84" s="268" t="s">
        <v>3719</v>
      </c>
      <c r="D84" s="268" t="s">
        <v>3676</v>
      </c>
      <c r="E84" s="268" t="s">
        <v>584</v>
      </c>
      <c r="F84" s="386">
        <v>346771</v>
      </c>
      <c r="G84" s="267">
        <v>113.02</v>
      </c>
      <c r="H84" s="345" t="s">
        <v>2953</v>
      </c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</row>
    <row r="85" spans="1:35">
      <c r="B85" s="267"/>
      <c r="C85" s="268"/>
      <c r="D85" s="268"/>
      <c r="E85" s="268"/>
      <c r="F85" s="386"/>
      <c r="G85" s="267"/>
      <c r="H85" s="345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</row>
    <row r="86" spans="1:35">
      <c r="B86" s="267"/>
      <c r="C86" s="268"/>
      <c r="D86" s="268"/>
      <c r="E86" s="268"/>
      <c r="F86" s="386"/>
      <c r="G86" s="267"/>
      <c r="H86" s="345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</row>
    <row r="87" spans="1:35">
      <c r="B87" s="267"/>
      <c r="C87" s="268"/>
      <c r="D87" s="268"/>
      <c r="E87" s="268"/>
      <c r="F87" s="386"/>
      <c r="G87" s="267"/>
      <c r="H87" s="345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</row>
    <row r="88" spans="1:35">
      <c r="B88" s="267"/>
      <c r="C88" s="268"/>
      <c r="D88" s="268"/>
      <c r="E88" s="268"/>
      <c r="F88" s="386"/>
      <c r="G88" s="267"/>
      <c r="H88" s="345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</row>
    <row r="89" spans="1:35">
      <c r="B89" s="267"/>
      <c r="C89" s="268"/>
      <c r="D89" s="268"/>
      <c r="E89" s="268"/>
      <c r="F89" s="386"/>
      <c r="G89" s="267"/>
      <c r="H89" s="345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</row>
    <row r="90" spans="1:35">
      <c r="B90" s="267"/>
      <c r="C90" s="268"/>
      <c r="D90" s="268"/>
      <c r="E90" s="268"/>
      <c r="F90" s="386"/>
      <c r="G90" s="267"/>
      <c r="H90" s="345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</row>
    <row r="91" spans="1:35">
      <c r="B91" s="267"/>
      <c r="C91" s="268"/>
      <c r="D91" s="268"/>
      <c r="E91" s="268"/>
      <c r="F91" s="386"/>
      <c r="G91" s="267"/>
      <c r="H91" s="345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</row>
    <row r="92" spans="1:35">
      <c r="B92" s="267"/>
      <c r="C92" s="268"/>
      <c r="D92" s="268"/>
      <c r="E92" s="268"/>
      <c r="F92" s="386"/>
      <c r="G92" s="267"/>
      <c r="H92" s="345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</row>
    <row r="93" spans="1:35">
      <c r="B93" s="267"/>
      <c r="C93" s="268"/>
      <c r="D93" s="268"/>
      <c r="E93" s="268"/>
      <c r="F93" s="386"/>
      <c r="G93" s="267"/>
      <c r="H93" s="345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</row>
    <row r="94" spans="1:35">
      <c r="B94" s="267"/>
      <c r="C94" s="268"/>
      <c r="D94" s="268"/>
      <c r="E94" s="268"/>
      <c r="F94" s="386"/>
      <c r="G94" s="267"/>
      <c r="H94" s="345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</row>
    <row r="95" spans="1:35">
      <c r="B95" s="267"/>
      <c r="C95" s="268"/>
      <c r="D95" s="268"/>
      <c r="E95" s="268"/>
      <c r="F95" s="386"/>
      <c r="G95" s="267"/>
      <c r="H95" s="345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</row>
    <row r="96" spans="1:35">
      <c r="B96" s="267"/>
      <c r="C96" s="268"/>
      <c r="D96" s="268"/>
      <c r="E96" s="268"/>
      <c r="F96" s="386"/>
      <c r="G96" s="267"/>
      <c r="H96" s="345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</row>
    <row r="97" spans="2:35">
      <c r="B97" s="267"/>
      <c r="C97" s="268"/>
      <c r="D97" s="268"/>
      <c r="E97" s="268"/>
      <c r="F97" s="386"/>
      <c r="G97" s="267"/>
      <c r="H97" s="345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</row>
    <row r="98" spans="2:35">
      <c r="B98" s="267"/>
      <c r="C98" s="268"/>
      <c r="D98" s="268"/>
      <c r="E98" s="268"/>
      <c r="F98" s="386"/>
      <c r="G98" s="267"/>
      <c r="H98" s="345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</row>
    <row r="99" spans="2:35">
      <c r="B99" s="267"/>
      <c r="C99" s="268"/>
      <c r="D99" s="268"/>
      <c r="E99" s="268"/>
      <c r="F99" s="386"/>
      <c r="G99" s="267"/>
      <c r="H99" s="345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</row>
    <row r="100" spans="2:35">
      <c r="B100" s="267"/>
      <c r="C100" s="268"/>
      <c r="D100" s="268"/>
      <c r="E100" s="268"/>
      <c r="F100" s="386"/>
      <c r="G100" s="267"/>
      <c r="H100" s="345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  <c r="AF100" s="243"/>
      <c r="AG100" s="243"/>
      <c r="AH100" s="243"/>
      <c r="AI100" s="243"/>
    </row>
    <row r="101" spans="2:35">
      <c r="B101" s="267"/>
      <c r="C101" s="268"/>
      <c r="D101" s="268"/>
      <c r="E101" s="268"/>
      <c r="F101" s="386"/>
      <c r="G101" s="267"/>
      <c r="H101" s="345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  <c r="AF101" s="243"/>
      <c r="AG101" s="243"/>
      <c r="AH101" s="243"/>
      <c r="AI101" s="243"/>
    </row>
    <row r="102" spans="2:35">
      <c r="B102" s="267"/>
      <c r="C102" s="268"/>
      <c r="D102" s="268"/>
      <c r="E102" s="268"/>
      <c r="F102" s="386"/>
      <c r="G102" s="267"/>
      <c r="H102" s="345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43"/>
      <c r="AG102" s="243"/>
      <c r="AH102" s="243"/>
      <c r="AI102" s="243"/>
    </row>
    <row r="103" spans="2:35">
      <c r="B103" s="267"/>
      <c r="C103" s="268"/>
      <c r="D103" s="268"/>
      <c r="E103" s="268"/>
      <c r="F103" s="386"/>
      <c r="G103" s="267"/>
      <c r="H103" s="345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  <c r="AF103" s="243"/>
      <c r="AG103" s="243"/>
      <c r="AH103" s="243"/>
      <c r="AI103" s="243"/>
    </row>
    <row r="104" spans="2:35">
      <c r="B104" s="267"/>
      <c r="C104" s="268"/>
      <c r="D104" s="268"/>
      <c r="E104" s="268"/>
      <c r="F104" s="386"/>
      <c r="G104" s="267"/>
      <c r="H104" s="345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  <c r="AD104" s="243"/>
      <c r="AE104" s="243"/>
      <c r="AF104" s="243"/>
      <c r="AG104" s="243"/>
      <c r="AH104" s="243"/>
      <c r="AI104" s="243"/>
    </row>
    <row r="105" spans="2:35">
      <c r="B105" s="267"/>
      <c r="C105" s="268"/>
      <c r="D105" s="268"/>
      <c r="E105" s="268"/>
      <c r="F105" s="386"/>
      <c r="G105" s="267"/>
      <c r="H105" s="345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43"/>
      <c r="AG105" s="243"/>
      <c r="AH105" s="243"/>
      <c r="AI105" s="243"/>
    </row>
    <row r="106" spans="2:35">
      <c r="B106" s="267"/>
      <c r="C106" s="268"/>
      <c r="D106" s="268"/>
      <c r="E106" s="268"/>
      <c r="F106" s="386"/>
      <c r="G106" s="267"/>
      <c r="H106" s="345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  <c r="AG106" s="243"/>
      <c r="AH106" s="243"/>
      <c r="AI106" s="243"/>
    </row>
    <row r="107" spans="2:35">
      <c r="B107" s="267"/>
      <c r="C107" s="268"/>
      <c r="D107" s="268"/>
      <c r="E107" s="268"/>
      <c r="F107" s="386"/>
      <c r="G107" s="267"/>
      <c r="H107" s="345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  <c r="AD107" s="243"/>
      <c r="AE107" s="243"/>
      <c r="AF107" s="243"/>
      <c r="AG107" s="243"/>
      <c r="AH107" s="243"/>
      <c r="AI107" s="243"/>
    </row>
    <row r="108" spans="2:35">
      <c r="B108" s="267"/>
      <c r="C108" s="268"/>
      <c r="D108" s="268"/>
      <c r="E108" s="268"/>
      <c r="F108" s="386"/>
      <c r="G108" s="267"/>
      <c r="H108" s="345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  <c r="AF108" s="243"/>
      <c r="AG108" s="243"/>
      <c r="AH108" s="243"/>
      <c r="AI108" s="243"/>
    </row>
    <row r="109" spans="2:35">
      <c r="B109" s="267"/>
      <c r="C109" s="268"/>
      <c r="D109" s="268"/>
      <c r="E109" s="268"/>
      <c r="F109" s="386"/>
      <c r="G109" s="267"/>
      <c r="H109" s="345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  <c r="AF109" s="243"/>
      <c r="AG109" s="243"/>
      <c r="AH109" s="243"/>
      <c r="AI109" s="243"/>
    </row>
    <row r="110" spans="2:35">
      <c r="B110" s="267"/>
      <c r="C110" s="268"/>
      <c r="D110" s="268"/>
      <c r="E110" s="268"/>
      <c r="F110" s="386"/>
      <c r="G110" s="267"/>
      <c r="H110" s="345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  <c r="AF110" s="243"/>
      <c r="AG110" s="243"/>
      <c r="AH110" s="243"/>
      <c r="AI110" s="243"/>
    </row>
    <row r="111" spans="2:35">
      <c r="B111" s="267"/>
      <c r="C111" s="268"/>
      <c r="D111" s="268"/>
      <c r="E111" s="268"/>
      <c r="F111" s="386"/>
      <c r="G111" s="267"/>
      <c r="H111" s="345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43"/>
      <c r="AG111" s="243"/>
      <c r="AH111" s="243"/>
      <c r="AI111" s="243"/>
    </row>
    <row r="112" spans="2:35">
      <c r="B112" s="267"/>
      <c r="C112" s="268"/>
      <c r="D112" s="268"/>
      <c r="E112" s="268"/>
      <c r="F112" s="386"/>
      <c r="G112" s="267"/>
      <c r="H112" s="345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</row>
    <row r="113" spans="2:35">
      <c r="B113" s="267"/>
      <c r="C113" s="268"/>
      <c r="D113" s="268"/>
      <c r="E113" s="268"/>
      <c r="F113" s="386"/>
      <c r="G113" s="267"/>
      <c r="H113" s="345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  <c r="AF113" s="243"/>
      <c r="AG113" s="243"/>
      <c r="AH113" s="243"/>
      <c r="AI113" s="243"/>
    </row>
    <row r="114" spans="2:35">
      <c r="B114" s="267"/>
      <c r="C114" s="268"/>
      <c r="D114" s="268"/>
      <c r="E114" s="268"/>
      <c r="F114" s="386"/>
      <c r="G114" s="267"/>
      <c r="H114" s="345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  <c r="AD114" s="243"/>
      <c r="AE114" s="243"/>
      <c r="AF114" s="243"/>
      <c r="AG114" s="243"/>
      <c r="AH114" s="243"/>
      <c r="AI114" s="243"/>
    </row>
    <row r="115" spans="2:35">
      <c r="B115" s="267"/>
      <c r="C115" s="268"/>
      <c r="D115" s="268"/>
      <c r="E115" s="268"/>
      <c r="F115" s="386"/>
      <c r="G115" s="267"/>
      <c r="H115" s="345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43"/>
      <c r="AG115" s="243"/>
      <c r="AH115" s="243"/>
      <c r="AI115" s="243"/>
    </row>
    <row r="116" spans="2:35">
      <c r="B116" s="267"/>
      <c r="C116" s="268"/>
      <c r="D116" s="268"/>
      <c r="E116" s="268"/>
      <c r="F116" s="386"/>
      <c r="G116" s="267"/>
      <c r="H116" s="345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  <c r="AF116" s="243"/>
      <c r="AG116" s="243"/>
      <c r="AH116" s="243"/>
      <c r="AI116" s="243"/>
    </row>
    <row r="117" spans="2:35">
      <c r="B117" s="267"/>
      <c r="C117" s="268"/>
      <c r="D117" s="268"/>
      <c r="E117" s="268"/>
      <c r="F117" s="386"/>
      <c r="G117" s="267"/>
      <c r="H117" s="345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</row>
    <row r="118" spans="2:35">
      <c r="B118" s="267"/>
      <c r="C118" s="268"/>
      <c r="D118" s="268"/>
      <c r="E118" s="268"/>
      <c r="F118" s="386"/>
      <c r="G118" s="267"/>
      <c r="H118" s="345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  <c r="AF118" s="243"/>
      <c r="AG118" s="243"/>
      <c r="AH118" s="243"/>
      <c r="AI118" s="243"/>
    </row>
    <row r="119" spans="2:35">
      <c r="B119" s="267"/>
      <c r="C119" s="268"/>
      <c r="D119" s="268"/>
      <c r="E119" s="268"/>
      <c r="F119" s="386"/>
      <c r="G119" s="267"/>
      <c r="H119" s="345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</row>
    <row r="120" spans="2:35">
      <c r="B120" s="267"/>
      <c r="C120" s="268"/>
      <c r="D120" s="268"/>
      <c r="E120" s="268"/>
      <c r="F120" s="386"/>
      <c r="G120" s="267"/>
      <c r="H120" s="267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</row>
    <row r="121" spans="2:35">
      <c r="B121" s="267"/>
      <c r="C121" s="268"/>
      <c r="D121" s="268"/>
      <c r="E121" s="268"/>
      <c r="F121" s="386"/>
      <c r="G121" s="267"/>
      <c r="H121" s="267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  <c r="AD121" s="243"/>
      <c r="AE121" s="243"/>
      <c r="AF121" s="243"/>
      <c r="AG121" s="243"/>
      <c r="AH121" s="243"/>
      <c r="AI121" s="243"/>
    </row>
    <row r="122" spans="2:35">
      <c r="B122" s="267"/>
      <c r="C122" s="268"/>
      <c r="D122" s="268"/>
      <c r="E122" s="268"/>
      <c r="F122" s="386"/>
      <c r="G122" s="267"/>
      <c r="H122" s="267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  <c r="AF122" s="243"/>
      <c r="AG122" s="243"/>
      <c r="AH122" s="243"/>
      <c r="AI122" s="243"/>
    </row>
    <row r="123" spans="2:35">
      <c r="B123" s="267"/>
      <c r="C123" s="268"/>
      <c r="D123" s="268"/>
      <c r="E123" s="268"/>
      <c r="F123" s="386"/>
      <c r="G123" s="267"/>
      <c r="H123" s="267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  <c r="AF123" s="243"/>
      <c r="AG123" s="243"/>
      <c r="AH123" s="243"/>
      <c r="AI123" s="243"/>
    </row>
    <row r="124" spans="2:35">
      <c r="B124" s="267"/>
      <c r="C124" s="268"/>
      <c r="D124" s="268"/>
      <c r="E124" s="268"/>
      <c r="F124" s="386"/>
      <c r="G124" s="267"/>
      <c r="H124" s="267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  <c r="AD124" s="243"/>
      <c r="AE124" s="243"/>
      <c r="AF124" s="243"/>
      <c r="AG124" s="243"/>
      <c r="AH124" s="243"/>
      <c r="AI124" s="243"/>
    </row>
    <row r="125" spans="2:35">
      <c r="B125" s="267"/>
      <c r="C125" s="268"/>
      <c r="D125" s="268"/>
      <c r="E125" s="268"/>
      <c r="F125" s="386"/>
      <c r="G125" s="267"/>
      <c r="H125" s="267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43"/>
      <c r="AG125" s="243"/>
      <c r="AH125" s="243"/>
      <c r="AI125" s="243"/>
    </row>
    <row r="126" spans="2:35">
      <c r="B126" s="267"/>
      <c r="C126" s="268"/>
      <c r="D126" s="268"/>
      <c r="E126" s="268"/>
      <c r="F126" s="386"/>
      <c r="G126" s="267"/>
      <c r="H126" s="267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  <c r="AF126" s="243"/>
      <c r="AG126" s="243"/>
      <c r="AH126" s="243"/>
      <c r="AI126" s="243"/>
    </row>
    <row r="127" spans="2:35">
      <c r="B127" s="267"/>
      <c r="C127" s="268"/>
      <c r="D127" s="268"/>
      <c r="E127" s="268"/>
      <c r="F127" s="386"/>
      <c r="G127" s="267"/>
      <c r="H127" s="267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  <c r="AF127" s="243"/>
      <c r="AG127" s="243"/>
      <c r="AH127" s="243"/>
      <c r="AI127" s="243"/>
    </row>
    <row r="128" spans="2:35">
      <c r="B128" s="267"/>
      <c r="C128" s="268"/>
      <c r="D128" s="268"/>
      <c r="E128" s="268"/>
      <c r="F128" s="386"/>
      <c r="G128" s="267"/>
      <c r="H128" s="267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  <c r="AD128" s="243"/>
      <c r="AE128" s="243"/>
      <c r="AF128" s="243"/>
      <c r="AG128" s="243"/>
      <c r="AH128" s="243"/>
      <c r="AI128" s="243"/>
    </row>
    <row r="129" spans="2:35">
      <c r="B129" s="267"/>
      <c r="C129" s="268"/>
      <c r="D129" s="268"/>
      <c r="E129" s="268"/>
      <c r="F129" s="386"/>
      <c r="G129" s="267"/>
      <c r="H129" s="267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  <c r="AD129" s="243"/>
      <c r="AE129" s="243"/>
      <c r="AF129" s="243"/>
      <c r="AG129" s="243"/>
      <c r="AH129" s="243"/>
      <c r="AI129" s="243"/>
    </row>
    <row r="130" spans="2:35">
      <c r="B130" s="267"/>
      <c r="C130" s="268"/>
      <c r="D130" s="268"/>
      <c r="E130" s="268"/>
      <c r="F130" s="386"/>
      <c r="G130" s="267"/>
      <c r="H130" s="267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  <c r="AF130" s="243"/>
      <c r="AG130" s="243"/>
      <c r="AH130" s="243"/>
      <c r="AI130" s="243"/>
    </row>
    <row r="131" spans="2:35">
      <c r="B131" s="267"/>
      <c r="C131" s="268"/>
      <c r="D131" s="268"/>
      <c r="E131" s="268"/>
      <c r="F131" s="386"/>
      <c r="G131" s="267"/>
      <c r="H131" s="267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  <c r="AD131" s="243"/>
      <c r="AE131" s="243"/>
      <c r="AF131" s="243"/>
      <c r="AG131" s="243"/>
      <c r="AH131" s="243"/>
      <c r="AI131" s="243"/>
    </row>
    <row r="132" spans="2:35">
      <c r="B132" s="267"/>
      <c r="C132" s="268"/>
      <c r="D132" s="268"/>
      <c r="E132" s="268"/>
      <c r="F132" s="386"/>
      <c r="G132" s="267"/>
      <c r="H132" s="267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</row>
    <row r="133" spans="2:35">
      <c r="B133" s="267"/>
      <c r="C133" s="268"/>
      <c r="D133" s="268"/>
      <c r="E133" s="268"/>
      <c r="F133" s="386"/>
      <c r="G133" s="267"/>
      <c r="H133" s="267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  <c r="AF133" s="243"/>
      <c r="AG133" s="243"/>
      <c r="AH133" s="243"/>
      <c r="AI133" s="243"/>
    </row>
    <row r="134" spans="2:35">
      <c r="B134" s="267"/>
      <c r="C134" s="268"/>
      <c r="D134" s="268"/>
      <c r="E134" s="268"/>
      <c r="F134" s="386"/>
      <c r="G134" s="267"/>
      <c r="H134" s="267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</row>
    <row r="135" spans="2:35">
      <c r="B135" s="267"/>
      <c r="C135" s="268"/>
      <c r="D135" s="268"/>
      <c r="E135" s="268"/>
      <c r="F135" s="386"/>
      <c r="G135" s="267"/>
      <c r="H135" s="267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  <c r="AD135" s="243"/>
      <c r="AE135" s="243"/>
      <c r="AF135" s="243"/>
      <c r="AG135" s="243"/>
      <c r="AH135" s="243"/>
      <c r="AI135" s="243"/>
    </row>
    <row r="136" spans="2:35">
      <c r="B136" s="267"/>
      <c r="C136" s="268"/>
      <c r="D136" s="268"/>
      <c r="E136" s="268"/>
      <c r="F136" s="386"/>
      <c r="G136" s="267"/>
      <c r="H136" s="267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  <c r="AF136" s="243"/>
      <c r="AG136" s="243"/>
      <c r="AH136" s="243"/>
      <c r="AI136" s="243"/>
    </row>
    <row r="137" spans="2:35">
      <c r="B137" s="267"/>
      <c r="C137" s="268"/>
      <c r="D137" s="268"/>
      <c r="E137" s="268"/>
      <c r="F137" s="386"/>
      <c r="G137" s="267"/>
      <c r="H137" s="267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  <c r="AD137" s="243"/>
      <c r="AE137" s="243"/>
      <c r="AF137" s="243"/>
      <c r="AG137" s="243"/>
      <c r="AH137" s="243"/>
      <c r="AI137" s="243"/>
    </row>
    <row r="138" spans="2:35">
      <c r="B138" s="267"/>
      <c r="C138" s="268"/>
      <c r="D138" s="268"/>
      <c r="E138" s="268"/>
      <c r="F138" s="386"/>
      <c r="G138" s="267"/>
      <c r="H138" s="267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  <c r="AD138" s="243"/>
      <c r="AE138" s="243"/>
      <c r="AF138" s="243"/>
      <c r="AG138" s="243"/>
      <c r="AH138" s="243"/>
      <c r="AI138" s="243"/>
    </row>
    <row r="139" spans="2:35">
      <c r="B139" s="267"/>
      <c r="C139" s="268"/>
      <c r="D139" s="268"/>
      <c r="E139" s="268"/>
      <c r="F139" s="386"/>
      <c r="G139" s="267"/>
      <c r="H139" s="267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  <c r="AF139" s="243"/>
      <c r="AG139" s="243"/>
      <c r="AH139" s="243"/>
      <c r="AI139" s="243"/>
    </row>
    <row r="140" spans="2:35">
      <c r="B140" s="267"/>
      <c r="C140" s="268"/>
      <c r="D140" s="268"/>
      <c r="E140" s="268"/>
      <c r="F140" s="386"/>
      <c r="G140" s="267"/>
      <c r="H140" s="267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  <c r="AD140" s="243"/>
      <c r="AE140" s="243"/>
      <c r="AF140" s="243"/>
      <c r="AG140" s="243"/>
      <c r="AH140" s="243"/>
      <c r="AI140" s="243"/>
    </row>
    <row r="141" spans="2:35">
      <c r="B141" s="267"/>
      <c r="C141" s="268"/>
      <c r="D141" s="268"/>
      <c r="E141" s="268"/>
      <c r="F141" s="386"/>
      <c r="G141" s="267"/>
      <c r="H141" s="267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  <c r="AF141" s="243"/>
      <c r="AG141" s="243"/>
      <c r="AH141" s="243"/>
      <c r="AI141" s="243"/>
    </row>
    <row r="142" spans="2:35">
      <c r="B142" s="267"/>
      <c r="C142" s="268"/>
      <c r="D142" s="268"/>
      <c r="E142" s="268"/>
      <c r="F142" s="386"/>
      <c r="G142" s="267"/>
      <c r="H142" s="267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  <c r="AD142" s="243"/>
      <c r="AE142" s="243"/>
      <c r="AF142" s="243"/>
      <c r="AG142" s="243"/>
      <c r="AH142" s="243"/>
      <c r="AI142" s="243"/>
    </row>
    <row r="143" spans="2:35">
      <c r="B143" s="267"/>
      <c r="C143" s="268"/>
      <c r="D143" s="268"/>
      <c r="E143" s="268"/>
      <c r="F143" s="386"/>
      <c r="G143" s="267"/>
      <c r="H143" s="267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  <c r="AD143" s="243"/>
      <c r="AE143" s="243"/>
      <c r="AF143" s="243"/>
      <c r="AG143" s="243"/>
      <c r="AH143" s="243"/>
      <c r="AI143" s="243"/>
    </row>
    <row r="144" spans="2:35">
      <c r="B144" s="267"/>
      <c r="C144" s="268"/>
      <c r="D144" s="268"/>
      <c r="E144" s="268"/>
      <c r="F144" s="386"/>
      <c r="G144" s="267"/>
      <c r="H144" s="267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  <c r="AD144" s="243"/>
      <c r="AE144" s="243"/>
      <c r="AF144" s="243"/>
      <c r="AG144" s="243"/>
      <c r="AH144" s="243"/>
      <c r="AI144" s="243"/>
    </row>
    <row r="145" spans="2:35">
      <c r="B145" s="267"/>
      <c r="C145" s="268"/>
      <c r="D145" s="268"/>
      <c r="E145" s="268"/>
      <c r="F145" s="386"/>
      <c r="G145" s="267"/>
      <c r="H145" s="267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  <c r="AD145" s="243"/>
      <c r="AE145" s="243"/>
      <c r="AF145" s="243"/>
      <c r="AG145" s="243"/>
      <c r="AH145" s="243"/>
      <c r="AI145" s="243"/>
    </row>
    <row r="146" spans="2:35">
      <c r="B146" s="267"/>
      <c r="C146" s="268"/>
      <c r="D146" s="268"/>
      <c r="E146" s="268"/>
      <c r="F146" s="386"/>
      <c r="G146" s="267"/>
      <c r="H146" s="267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  <c r="AD146" s="243"/>
      <c r="AE146" s="243"/>
      <c r="AF146" s="243"/>
      <c r="AG146" s="243"/>
      <c r="AH146" s="243"/>
      <c r="AI146" s="243"/>
    </row>
    <row r="147" spans="2:35">
      <c r="B147" s="267"/>
      <c r="C147" s="268"/>
      <c r="D147" s="268"/>
      <c r="E147" s="268"/>
      <c r="F147" s="386"/>
      <c r="G147" s="267"/>
      <c r="H147" s="267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D147" s="243"/>
      <c r="AE147" s="243"/>
      <c r="AF147" s="243"/>
      <c r="AG147" s="243"/>
      <c r="AH147" s="243"/>
      <c r="AI147" s="243"/>
    </row>
    <row r="148" spans="2:35">
      <c r="B148" s="267"/>
      <c r="C148" s="268"/>
      <c r="D148" s="268"/>
      <c r="E148" s="268"/>
      <c r="F148" s="386"/>
      <c r="G148" s="267"/>
      <c r="H148" s="267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</row>
    <row r="149" spans="2:35">
      <c r="B149" s="267"/>
      <c r="C149" s="268"/>
      <c r="D149" s="268"/>
      <c r="E149" s="268"/>
      <c r="F149" s="386"/>
      <c r="G149" s="267"/>
      <c r="H149" s="267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  <c r="AD149" s="243"/>
      <c r="AE149" s="243"/>
      <c r="AF149" s="243"/>
      <c r="AG149" s="243"/>
      <c r="AH149" s="243"/>
      <c r="AI149" s="243"/>
    </row>
    <row r="150" spans="2:35">
      <c r="B150" s="267"/>
      <c r="C150" s="268"/>
      <c r="D150" s="268"/>
      <c r="E150" s="268"/>
      <c r="F150" s="386"/>
      <c r="G150" s="267"/>
      <c r="H150" s="267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/>
      <c r="AI150" s="243"/>
    </row>
    <row r="151" spans="2:35">
      <c r="B151" s="267"/>
      <c r="C151" s="268"/>
      <c r="D151" s="268"/>
      <c r="E151" s="268"/>
      <c r="F151" s="386"/>
      <c r="G151" s="267"/>
      <c r="H151" s="267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  <c r="AD151" s="243"/>
      <c r="AE151" s="243"/>
      <c r="AF151" s="243"/>
      <c r="AG151" s="243"/>
      <c r="AH151" s="243"/>
      <c r="AI151" s="243"/>
    </row>
    <row r="152" spans="2:35">
      <c r="B152" s="267"/>
      <c r="C152" s="268"/>
      <c r="D152" s="268"/>
      <c r="E152" s="268"/>
      <c r="F152" s="386"/>
      <c r="G152" s="267"/>
      <c r="H152" s="267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 s="243"/>
      <c r="AC152" s="243"/>
      <c r="AD152" s="243"/>
      <c r="AE152" s="243"/>
      <c r="AF152" s="243"/>
      <c r="AG152" s="243"/>
      <c r="AH152" s="243"/>
      <c r="AI152" s="243"/>
    </row>
    <row r="153" spans="2:35">
      <c r="B153" s="267"/>
      <c r="C153" s="268"/>
      <c r="D153" s="268"/>
      <c r="E153" s="268"/>
      <c r="F153" s="386"/>
      <c r="G153" s="267"/>
      <c r="H153" s="267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  <c r="AF153" s="243"/>
      <c r="AG153" s="243"/>
      <c r="AH153" s="243"/>
      <c r="AI153" s="243"/>
    </row>
    <row r="154" spans="2:35">
      <c r="B154" s="267"/>
      <c r="C154" s="268"/>
      <c r="D154" s="268"/>
      <c r="E154" s="268"/>
      <c r="F154" s="386"/>
      <c r="G154" s="267"/>
      <c r="H154" s="267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  <c r="AF154" s="243"/>
      <c r="AG154" s="243"/>
      <c r="AH154" s="243"/>
      <c r="AI154" s="243"/>
    </row>
    <row r="155" spans="2:35">
      <c r="B155" s="267"/>
      <c r="C155" s="268"/>
      <c r="D155" s="268"/>
      <c r="E155" s="268"/>
      <c r="F155" s="386"/>
      <c r="G155" s="267"/>
      <c r="H155" s="267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 s="243"/>
      <c r="AC155" s="243"/>
      <c r="AD155" s="243"/>
      <c r="AE155" s="243"/>
      <c r="AF155" s="243"/>
      <c r="AG155" s="243"/>
      <c r="AH155" s="243"/>
      <c r="AI155" s="243"/>
    </row>
    <row r="156" spans="2:35">
      <c r="B156" s="267"/>
      <c r="C156" s="268"/>
      <c r="D156" s="268"/>
      <c r="E156" s="268"/>
      <c r="F156" s="386"/>
      <c r="G156" s="267"/>
      <c r="H156" s="267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  <c r="AF156" s="243"/>
      <c r="AG156" s="243"/>
      <c r="AH156" s="243"/>
      <c r="AI156" s="243"/>
    </row>
    <row r="157" spans="2:35">
      <c r="B157" s="267"/>
      <c r="C157" s="268"/>
      <c r="D157" s="268"/>
      <c r="E157" s="268"/>
      <c r="F157" s="386"/>
      <c r="G157" s="267"/>
      <c r="H157" s="267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3"/>
      <c r="AF157" s="243"/>
      <c r="AG157" s="243"/>
      <c r="AH157" s="243"/>
      <c r="AI157" s="243"/>
    </row>
    <row r="158" spans="2:35">
      <c r="B158" s="267"/>
      <c r="C158" s="268"/>
      <c r="D158" s="268"/>
      <c r="E158" s="268"/>
      <c r="F158" s="386"/>
      <c r="G158" s="267"/>
      <c r="H158" s="267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243"/>
      <c r="AG158" s="243"/>
      <c r="AH158" s="243"/>
      <c r="AI158" s="243"/>
    </row>
    <row r="159" spans="2:35">
      <c r="B159" s="267"/>
      <c r="C159" s="268"/>
      <c r="D159" s="268"/>
      <c r="E159" s="268"/>
      <c r="F159" s="386"/>
      <c r="G159" s="267"/>
      <c r="H159" s="267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  <c r="AF159" s="243"/>
      <c r="AG159" s="243"/>
      <c r="AH159" s="243"/>
      <c r="AI159" s="243"/>
    </row>
    <row r="160" spans="2:35">
      <c r="B160" s="267"/>
      <c r="C160" s="268"/>
      <c r="D160" s="268"/>
      <c r="E160" s="268"/>
      <c r="F160" s="386"/>
      <c r="G160" s="267"/>
      <c r="H160" s="267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3"/>
      <c r="AF160" s="243"/>
      <c r="AG160" s="243"/>
      <c r="AH160" s="243"/>
      <c r="AI160" s="243"/>
    </row>
    <row r="161" spans="2:35">
      <c r="B161" s="267"/>
      <c r="C161" s="268"/>
      <c r="D161" s="268"/>
      <c r="E161" s="268"/>
      <c r="F161" s="386"/>
      <c r="G161" s="267"/>
      <c r="H161" s="267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3"/>
      <c r="AF161" s="243"/>
      <c r="AG161" s="243"/>
      <c r="AH161" s="243"/>
      <c r="AI161" s="243"/>
    </row>
    <row r="162" spans="2:35">
      <c r="B162" s="267"/>
      <c r="C162" s="268"/>
      <c r="D162" s="268"/>
      <c r="E162" s="268"/>
      <c r="F162" s="386"/>
      <c r="G162" s="267"/>
      <c r="H162" s="267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 s="243"/>
      <c r="AC162" s="243"/>
      <c r="AD162" s="243"/>
      <c r="AE162" s="243"/>
      <c r="AF162" s="243"/>
      <c r="AG162" s="243"/>
      <c r="AH162" s="243"/>
      <c r="AI162" s="243"/>
    </row>
    <row r="163" spans="2:35">
      <c r="B163" s="267"/>
      <c r="C163" s="268"/>
      <c r="D163" s="268"/>
      <c r="E163" s="268"/>
      <c r="F163" s="386"/>
      <c r="G163" s="267"/>
      <c r="H163" s="267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  <c r="AF163" s="243"/>
      <c r="AG163" s="243"/>
      <c r="AH163" s="243"/>
      <c r="AI163" s="243"/>
    </row>
    <row r="164" spans="2:35">
      <c r="B164" s="267"/>
      <c r="C164" s="268"/>
      <c r="D164" s="268"/>
      <c r="E164" s="268"/>
      <c r="F164" s="386"/>
      <c r="G164" s="267"/>
      <c r="H164" s="267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 s="243"/>
      <c r="AC164" s="243"/>
      <c r="AD164" s="243"/>
      <c r="AE164" s="243"/>
      <c r="AF164" s="243"/>
      <c r="AG164" s="243"/>
      <c r="AH164" s="243"/>
      <c r="AI164" s="243"/>
    </row>
    <row r="165" spans="2:35">
      <c r="B165" s="267"/>
      <c r="C165" s="268"/>
      <c r="D165" s="268"/>
      <c r="E165" s="268"/>
      <c r="F165" s="386"/>
      <c r="G165" s="267"/>
      <c r="H165" s="267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</row>
    <row r="166" spans="2:35">
      <c r="B166" s="267"/>
      <c r="C166" s="268"/>
      <c r="D166" s="268"/>
      <c r="E166" s="268"/>
      <c r="F166" s="386"/>
      <c r="G166" s="267"/>
      <c r="H166" s="267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 s="243"/>
      <c r="AC166" s="243"/>
      <c r="AD166" s="243"/>
      <c r="AE166" s="243"/>
      <c r="AF166" s="243"/>
      <c r="AG166" s="243"/>
      <c r="AH166" s="243"/>
      <c r="AI166" s="243"/>
    </row>
    <row r="167" spans="2:35">
      <c r="B167" s="267"/>
      <c r="C167" s="268"/>
      <c r="D167" s="268"/>
      <c r="E167" s="268"/>
      <c r="F167" s="386"/>
      <c r="G167" s="267"/>
      <c r="H167" s="267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</row>
    <row r="168" spans="2:35">
      <c r="B168" s="267"/>
      <c r="C168" s="268"/>
      <c r="D168" s="268"/>
      <c r="E168" s="268"/>
      <c r="F168" s="386"/>
      <c r="G168" s="267"/>
      <c r="H168" s="267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</row>
    <row r="169" spans="2:35">
      <c r="B169" s="267"/>
      <c r="C169" s="268"/>
      <c r="D169" s="268"/>
      <c r="E169" s="268"/>
      <c r="F169" s="386"/>
      <c r="G169" s="267"/>
      <c r="H169" s="267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  <c r="AF169" s="243"/>
      <c r="AG169" s="243"/>
      <c r="AH169" s="243"/>
      <c r="AI169" s="243"/>
    </row>
    <row r="170" spans="2:35">
      <c r="B170" s="267"/>
      <c r="C170" s="268"/>
      <c r="D170" s="268"/>
      <c r="E170" s="268"/>
      <c r="F170" s="386"/>
      <c r="G170" s="267"/>
      <c r="H170" s="267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 s="243"/>
      <c r="AC170" s="243"/>
      <c r="AD170" s="243"/>
      <c r="AE170" s="243"/>
      <c r="AF170" s="243"/>
      <c r="AG170" s="243"/>
      <c r="AH170" s="243"/>
      <c r="AI170" s="243"/>
    </row>
    <row r="171" spans="2:35">
      <c r="B171" s="267"/>
      <c r="C171" s="268"/>
      <c r="D171" s="268"/>
      <c r="E171" s="268"/>
      <c r="F171" s="386"/>
      <c r="G171" s="267"/>
      <c r="H171" s="267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  <c r="AF171" s="243"/>
      <c r="AG171" s="243"/>
      <c r="AH171" s="243"/>
      <c r="AI171" s="243"/>
    </row>
    <row r="172" spans="2:35">
      <c r="B172" s="267"/>
      <c r="C172" s="268"/>
      <c r="D172" s="268"/>
      <c r="E172" s="268"/>
      <c r="F172" s="386"/>
      <c r="G172" s="267"/>
      <c r="H172" s="267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  <c r="AF172" s="243"/>
      <c r="AG172" s="243"/>
      <c r="AH172" s="243"/>
      <c r="AI172" s="243"/>
    </row>
    <row r="173" spans="2:35">
      <c r="B173" s="267"/>
      <c r="C173" s="268"/>
      <c r="D173" s="268"/>
      <c r="E173" s="268"/>
      <c r="F173" s="386"/>
      <c r="G173" s="267"/>
      <c r="H173" s="267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3"/>
      <c r="AC173" s="243"/>
      <c r="AD173" s="243"/>
      <c r="AE173" s="243"/>
      <c r="AF173" s="243"/>
      <c r="AG173" s="243"/>
      <c r="AH173" s="243"/>
      <c r="AI173" s="243"/>
    </row>
    <row r="174" spans="2:35">
      <c r="B174" s="267"/>
      <c r="C174" s="268"/>
      <c r="D174" s="268"/>
      <c r="E174" s="268"/>
      <c r="F174" s="386"/>
      <c r="G174" s="267"/>
      <c r="H174" s="267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3"/>
      <c r="AC174" s="243"/>
      <c r="AD174" s="243"/>
      <c r="AE174" s="243"/>
      <c r="AF174" s="243"/>
      <c r="AG174" s="243"/>
      <c r="AH174" s="243"/>
      <c r="AI174" s="243"/>
    </row>
    <row r="175" spans="2:35">
      <c r="B175" s="267"/>
      <c r="C175" s="268"/>
      <c r="D175" s="268"/>
      <c r="E175" s="268"/>
      <c r="F175" s="386"/>
      <c r="G175" s="267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  <c r="AF175" s="243"/>
      <c r="AG175" s="243"/>
      <c r="AH175" s="243"/>
      <c r="AI175" s="243"/>
    </row>
    <row r="176" spans="2:35">
      <c r="B176" s="267"/>
      <c r="C176" s="268"/>
      <c r="D176" s="268"/>
      <c r="E176" s="268"/>
      <c r="F176" s="386"/>
      <c r="G176" s="267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 s="243"/>
      <c r="AC176" s="243"/>
      <c r="AD176" s="243"/>
      <c r="AE176" s="243"/>
      <c r="AF176" s="243"/>
      <c r="AG176" s="243"/>
      <c r="AH176" s="243"/>
      <c r="AI176" s="243"/>
    </row>
    <row r="177" spans="2:35">
      <c r="B177" s="267"/>
      <c r="C177" s="268"/>
      <c r="D177" s="268"/>
      <c r="E177" s="268"/>
      <c r="F177" s="386"/>
      <c r="G177" s="267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 s="243"/>
      <c r="AC177" s="243"/>
      <c r="AD177" s="243"/>
      <c r="AE177" s="243"/>
      <c r="AF177" s="243"/>
      <c r="AG177" s="243"/>
      <c r="AH177" s="243"/>
      <c r="AI177" s="243"/>
    </row>
    <row r="178" spans="2:35">
      <c r="B178" s="267"/>
      <c r="C178" s="268"/>
      <c r="D178" s="268"/>
      <c r="E178" s="268"/>
      <c r="F178" s="386"/>
      <c r="G178" s="267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  <c r="AF178" s="243"/>
      <c r="AG178" s="243"/>
      <c r="AH178" s="243"/>
      <c r="AI178" s="243"/>
    </row>
    <row r="179" spans="2:35">
      <c r="B179" s="267"/>
      <c r="C179" s="268"/>
      <c r="D179" s="268"/>
      <c r="E179" s="268"/>
      <c r="F179" s="386"/>
      <c r="G179" s="267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 s="243"/>
      <c r="AC179" s="243"/>
      <c r="AD179" s="243"/>
      <c r="AE179" s="243"/>
      <c r="AF179" s="243"/>
      <c r="AG179" s="243"/>
      <c r="AH179" s="243"/>
      <c r="AI179" s="243"/>
    </row>
    <row r="180" spans="2:35">
      <c r="B180" s="267"/>
      <c r="C180" s="268"/>
      <c r="D180" s="268"/>
      <c r="E180" s="268"/>
      <c r="F180" s="386"/>
      <c r="G180" s="267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 s="243"/>
      <c r="AC180" s="243"/>
      <c r="AD180" s="243"/>
      <c r="AE180" s="243"/>
      <c r="AF180" s="243"/>
      <c r="AG180" s="243"/>
      <c r="AH180" s="243"/>
      <c r="AI180" s="243"/>
    </row>
    <row r="181" spans="2:35">
      <c r="B181" s="267"/>
      <c r="C181" s="268"/>
      <c r="D181" s="268"/>
      <c r="E181" s="268"/>
      <c r="F181" s="386"/>
      <c r="G181" s="267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 s="243"/>
      <c r="AC181" s="243"/>
      <c r="AD181" s="243"/>
      <c r="AE181" s="243"/>
      <c r="AF181" s="243"/>
      <c r="AG181" s="243"/>
      <c r="AH181" s="243"/>
      <c r="AI181" s="243"/>
    </row>
    <row r="182" spans="2:35">
      <c r="B182" s="267"/>
      <c r="C182" s="268"/>
      <c r="D182" s="268"/>
      <c r="E182" s="268"/>
      <c r="F182" s="386"/>
      <c r="G182" s="267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 s="243"/>
      <c r="AC182" s="243"/>
      <c r="AD182" s="243"/>
      <c r="AE182" s="243"/>
      <c r="AF182" s="243"/>
      <c r="AG182" s="243"/>
      <c r="AH182" s="243"/>
      <c r="AI182" s="243"/>
    </row>
    <row r="183" spans="2:35">
      <c r="B183" s="267"/>
      <c r="C183" s="268"/>
      <c r="D183" s="268"/>
      <c r="E183" s="268"/>
      <c r="F183" s="386"/>
      <c r="G183" s="267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 s="243"/>
      <c r="AC183" s="243"/>
      <c r="AD183" s="243"/>
      <c r="AE183" s="243"/>
      <c r="AF183" s="243"/>
      <c r="AG183" s="243"/>
      <c r="AH183" s="243"/>
      <c r="AI183" s="243"/>
    </row>
    <row r="184" spans="2:35">
      <c r="B184" s="267"/>
      <c r="C184" s="268"/>
      <c r="D184" s="268"/>
      <c r="E184" s="268"/>
      <c r="F184" s="386"/>
      <c r="G184" s="267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  <c r="AE184" s="243"/>
      <c r="AF184" s="243"/>
      <c r="AG184" s="243"/>
      <c r="AH184" s="243"/>
      <c r="AI184" s="243"/>
    </row>
    <row r="185" spans="2:35">
      <c r="B185" s="267"/>
      <c r="C185" s="268"/>
      <c r="D185" s="268"/>
      <c r="E185" s="268"/>
      <c r="F185" s="386"/>
      <c r="G185" s="267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 s="243"/>
      <c r="AC185" s="243"/>
      <c r="AD185" s="243"/>
      <c r="AE185" s="243"/>
      <c r="AF185" s="243"/>
      <c r="AG185" s="243"/>
      <c r="AH185" s="243"/>
      <c r="AI185" s="243"/>
    </row>
    <row r="186" spans="2:35">
      <c r="B186" s="267"/>
      <c r="C186" s="268"/>
      <c r="D186" s="268"/>
      <c r="E186" s="268"/>
      <c r="F186" s="386"/>
      <c r="G186" s="267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 s="243"/>
      <c r="AC186" s="243"/>
      <c r="AD186" s="243"/>
      <c r="AE186" s="243"/>
      <c r="AF186" s="243"/>
      <c r="AG186" s="243"/>
      <c r="AH186" s="243"/>
      <c r="AI186" s="243"/>
    </row>
    <row r="187" spans="2:35">
      <c r="B187" s="267"/>
      <c r="C187" s="268"/>
      <c r="D187" s="268"/>
      <c r="E187" s="268"/>
      <c r="F187" s="386"/>
      <c r="G187" s="267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 s="243"/>
      <c r="AC187" s="243"/>
      <c r="AD187" s="243"/>
      <c r="AE187" s="243"/>
      <c r="AF187" s="243"/>
      <c r="AG187" s="243"/>
      <c r="AH187" s="243"/>
      <c r="AI187" s="243"/>
    </row>
    <row r="188" spans="2:35">
      <c r="B188" s="267"/>
      <c r="C188" s="268"/>
      <c r="D188" s="268"/>
      <c r="E188" s="268"/>
      <c r="F188" s="386"/>
      <c r="G188" s="267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  <c r="AE188" s="243"/>
      <c r="AF188" s="243"/>
      <c r="AG188" s="243"/>
      <c r="AH188" s="243"/>
      <c r="AI188" s="243"/>
    </row>
    <row r="189" spans="2:35">
      <c r="B189" s="267"/>
      <c r="C189" s="268"/>
      <c r="D189" s="268"/>
      <c r="E189" s="268"/>
      <c r="F189" s="386"/>
      <c r="G189" s="267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</row>
    <row r="190" spans="2:35">
      <c r="B190" s="267"/>
      <c r="C190" s="268"/>
      <c r="D190" s="268"/>
      <c r="E190" s="268"/>
      <c r="F190" s="386"/>
      <c r="G190" s="267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 s="243"/>
      <c r="AC190" s="243"/>
      <c r="AD190" s="243"/>
      <c r="AE190" s="243"/>
      <c r="AF190" s="243"/>
      <c r="AG190" s="243"/>
      <c r="AH190" s="243"/>
      <c r="AI190" s="243"/>
    </row>
    <row r="191" spans="2:35">
      <c r="B191" s="267"/>
      <c r="C191" s="268"/>
      <c r="D191" s="268"/>
      <c r="E191" s="268"/>
      <c r="F191" s="386"/>
      <c r="G191" s="267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 s="243"/>
      <c r="AC191" s="243"/>
      <c r="AD191" s="243"/>
      <c r="AE191" s="243"/>
      <c r="AF191" s="243"/>
      <c r="AG191" s="243"/>
      <c r="AH191" s="243"/>
      <c r="AI191" s="243"/>
    </row>
    <row r="192" spans="2:35">
      <c r="B192" s="267"/>
      <c r="C192" s="268"/>
      <c r="D192" s="268"/>
      <c r="E192" s="268"/>
      <c r="F192" s="386"/>
      <c r="G192" s="267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 s="243"/>
      <c r="AC192" s="243"/>
      <c r="AD192" s="243"/>
      <c r="AE192" s="243"/>
      <c r="AF192" s="243"/>
      <c r="AG192" s="243"/>
      <c r="AH192" s="243"/>
      <c r="AI192" s="243"/>
    </row>
    <row r="193" spans="2:35">
      <c r="B193" s="267"/>
      <c r="C193" s="268"/>
      <c r="D193" s="268"/>
      <c r="E193" s="268"/>
      <c r="F193" s="386"/>
      <c r="G193" s="267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 s="243"/>
      <c r="AC193" s="243"/>
      <c r="AD193" s="243"/>
      <c r="AE193" s="243"/>
      <c r="AF193" s="243"/>
      <c r="AG193" s="243"/>
      <c r="AH193" s="243"/>
      <c r="AI193" s="243"/>
    </row>
    <row r="194" spans="2:35">
      <c r="B194" s="267"/>
      <c r="C194" s="268"/>
      <c r="D194" s="268"/>
      <c r="E194" s="268"/>
      <c r="F194" s="386"/>
      <c r="G194" s="267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 s="243"/>
      <c r="AC194" s="243"/>
      <c r="AD194" s="243"/>
      <c r="AE194" s="243"/>
      <c r="AF194" s="243"/>
      <c r="AG194" s="243"/>
      <c r="AH194" s="243"/>
      <c r="AI194" s="243"/>
    </row>
    <row r="195" spans="2:35">
      <c r="B195" s="267"/>
      <c r="C195" s="268"/>
      <c r="D195" s="268"/>
      <c r="E195" s="268"/>
      <c r="F195" s="386"/>
      <c r="G195" s="267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 s="243"/>
      <c r="AC195" s="243"/>
      <c r="AD195" s="243"/>
      <c r="AE195" s="243"/>
      <c r="AF195" s="243"/>
      <c r="AG195" s="243"/>
      <c r="AH195" s="243"/>
      <c r="AI195" s="243"/>
    </row>
    <row r="196" spans="2:35">
      <c r="B196" s="267"/>
      <c r="C196" s="268"/>
      <c r="D196" s="268"/>
      <c r="E196" s="268"/>
      <c r="F196" s="386"/>
      <c r="G196" s="267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  <c r="AF196" s="243"/>
      <c r="AG196" s="243"/>
      <c r="AH196" s="243"/>
      <c r="AI196" s="243"/>
    </row>
    <row r="197" spans="2:35">
      <c r="B197" s="267"/>
      <c r="C197" s="268"/>
      <c r="D197" s="268"/>
      <c r="E197" s="268"/>
      <c r="F197" s="386"/>
      <c r="G197" s="267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  <c r="AF197" s="243"/>
      <c r="AG197" s="243"/>
      <c r="AH197" s="243"/>
      <c r="AI197" s="243"/>
    </row>
    <row r="198" spans="2:35">
      <c r="B198" s="267"/>
      <c r="C198" s="268"/>
      <c r="D198" s="268"/>
      <c r="E198" s="268"/>
      <c r="F198" s="386"/>
      <c r="G198" s="267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  <c r="AF198" s="243"/>
      <c r="AG198" s="243"/>
      <c r="AH198" s="243"/>
      <c r="AI198" s="243"/>
    </row>
    <row r="199" spans="2:35">
      <c r="B199" s="267"/>
      <c r="C199" s="268"/>
      <c r="D199" s="268"/>
      <c r="E199" s="268"/>
      <c r="F199" s="386"/>
      <c r="G199" s="267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 s="243"/>
      <c r="AC199" s="243"/>
      <c r="AD199" s="243"/>
      <c r="AE199" s="243"/>
      <c r="AF199" s="243"/>
      <c r="AG199" s="243"/>
      <c r="AH199" s="243"/>
      <c r="AI199" s="243"/>
    </row>
    <row r="200" spans="2:35">
      <c r="B200" s="267"/>
      <c r="C200" s="268"/>
      <c r="D200" s="268"/>
      <c r="E200" s="268"/>
      <c r="F200" s="386"/>
      <c r="G200" s="267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 s="243"/>
      <c r="AC200" s="243"/>
      <c r="AD200" s="243"/>
      <c r="AE200" s="243"/>
      <c r="AF200" s="243"/>
      <c r="AG200" s="243"/>
      <c r="AH200" s="243"/>
      <c r="AI200" s="243"/>
    </row>
    <row r="201" spans="2:35">
      <c r="B201" s="267"/>
      <c r="C201" s="268"/>
      <c r="D201" s="268"/>
      <c r="E201" s="268"/>
      <c r="F201" s="386"/>
      <c r="G201" s="267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 s="243"/>
      <c r="AC201" s="243"/>
      <c r="AD201" s="243"/>
      <c r="AE201" s="243"/>
      <c r="AF201" s="243"/>
      <c r="AG201" s="243"/>
      <c r="AH201" s="243"/>
      <c r="AI201" s="243"/>
    </row>
    <row r="202" spans="2:35">
      <c r="B202" s="267"/>
      <c r="C202" s="268"/>
      <c r="D202" s="268"/>
      <c r="E202" s="268"/>
      <c r="F202" s="386"/>
      <c r="G202" s="267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 s="243"/>
      <c r="AC202" s="243"/>
      <c r="AD202" s="243"/>
      <c r="AE202" s="243"/>
      <c r="AF202" s="243"/>
      <c r="AG202" s="243"/>
      <c r="AH202" s="243"/>
      <c r="AI202" s="243"/>
    </row>
    <row r="203" spans="2:35">
      <c r="B203" s="267"/>
      <c r="C203" s="268"/>
      <c r="D203" s="268"/>
      <c r="E203" s="268"/>
      <c r="F203" s="386"/>
      <c r="G203" s="267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 s="243"/>
      <c r="AC203" s="243"/>
      <c r="AD203" s="243"/>
      <c r="AE203" s="243"/>
      <c r="AF203" s="243"/>
      <c r="AG203" s="243"/>
      <c r="AH203" s="243"/>
      <c r="AI203" s="243"/>
    </row>
    <row r="204" spans="2:35">
      <c r="B204" s="267"/>
      <c r="C204" s="268"/>
      <c r="D204" s="268"/>
      <c r="E204" s="268"/>
      <c r="F204" s="386"/>
      <c r="G204" s="267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  <c r="AF204" s="243"/>
      <c r="AG204" s="243"/>
      <c r="AH204" s="243"/>
      <c r="AI204" s="243"/>
    </row>
    <row r="205" spans="2:35">
      <c r="B205" s="267"/>
      <c r="C205" s="268"/>
      <c r="D205" s="268"/>
      <c r="E205" s="268"/>
      <c r="F205" s="386"/>
      <c r="G205" s="267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  <c r="AF205" s="243"/>
      <c r="AG205" s="243"/>
      <c r="AH205" s="243"/>
      <c r="AI205" s="243"/>
    </row>
    <row r="206" spans="2:35">
      <c r="B206" s="267"/>
      <c r="C206" s="268"/>
      <c r="D206" s="268"/>
      <c r="E206" s="268"/>
      <c r="F206" s="386"/>
      <c r="G206" s="267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  <c r="AF206" s="243"/>
      <c r="AG206" s="243"/>
      <c r="AH206" s="243"/>
      <c r="AI206" s="243"/>
    </row>
    <row r="207" spans="2:35">
      <c r="B207" s="267"/>
      <c r="C207" s="268"/>
      <c r="D207" s="268"/>
      <c r="E207" s="268"/>
      <c r="F207" s="386"/>
      <c r="G207" s="267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  <c r="AF207" s="243"/>
      <c r="AG207" s="243"/>
      <c r="AH207" s="243"/>
      <c r="AI207" s="243"/>
    </row>
    <row r="208" spans="2:35">
      <c r="B208" s="267"/>
      <c r="C208" s="268"/>
      <c r="D208" s="268"/>
      <c r="E208" s="268"/>
      <c r="F208" s="386"/>
      <c r="G208" s="267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  <c r="AF208" s="243"/>
      <c r="AG208" s="243"/>
      <c r="AH208" s="243"/>
      <c r="AI208" s="243"/>
    </row>
    <row r="209" spans="2:35">
      <c r="B209" s="267"/>
      <c r="C209" s="268"/>
      <c r="D209" s="268"/>
      <c r="E209" s="268"/>
      <c r="F209" s="386"/>
      <c r="G209" s="267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  <c r="AF209" s="243"/>
      <c r="AG209" s="243"/>
      <c r="AH209" s="243"/>
      <c r="AI209" s="243"/>
    </row>
    <row r="210" spans="2:35">
      <c r="B210" s="267"/>
      <c r="C210" s="268"/>
      <c r="D210" s="268"/>
      <c r="E210" s="268"/>
      <c r="F210" s="386"/>
      <c r="G210" s="267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  <c r="AF210" s="243"/>
      <c r="AG210" s="243"/>
      <c r="AH210" s="243"/>
      <c r="AI210" s="243"/>
    </row>
    <row r="211" spans="2:35">
      <c r="B211" s="267"/>
      <c r="C211" s="268"/>
      <c r="D211" s="268"/>
      <c r="E211" s="268"/>
      <c r="F211" s="386"/>
      <c r="G211" s="267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  <c r="AF211" s="243"/>
      <c r="AG211" s="243"/>
      <c r="AH211" s="243"/>
      <c r="AI211" s="243"/>
    </row>
    <row r="212" spans="2:35">
      <c r="B212" s="267"/>
      <c r="C212" s="268"/>
      <c r="D212" s="268"/>
      <c r="E212" s="268"/>
      <c r="F212" s="386"/>
      <c r="G212" s="267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  <c r="AF212" s="243"/>
      <c r="AG212" s="243"/>
      <c r="AH212" s="243"/>
      <c r="AI212" s="243"/>
    </row>
    <row r="213" spans="2:35">
      <c r="B213" s="267"/>
      <c r="C213" s="268"/>
      <c r="D213" s="268"/>
      <c r="E213" s="268"/>
      <c r="F213" s="386"/>
      <c r="G213" s="267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  <c r="AF213" s="243"/>
      <c r="AG213" s="243"/>
      <c r="AH213" s="243"/>
      <c r="AI213" s="243"/>
    </row>
    <row r="214" spans="2:35">
      <c r="B214" s="267"/>
      <c r="C214" s="268"/>
      <c r="D214" s="268"/>
      <c r="E214" s="268"/>
      <c r="F214" s="386"/>
      <c r="G214" s="267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  <c r="AF214" s="243"/>
      <c r="AG214" s="243"/>
      <c r="AH214" s="243"/>
      <c r="AI214" s="243"/>
    </row>
    <row r="215" spans="2:35">
      <c r="B215" s="267"/>
      <c r="C215" s="268"/>
      <c r="D215" s="268"/>
      <c r="E215" s="268"/>
      <c r="F215" s="386"/>
      <c r="G215" s="267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  <c r="AF215" s="243"/>
      <c r="AG215" s="243"/>
      <c r="AH215" s="243"/>
      <c r="AI215" s="243"/>
    </row>
    <row r="216" spans="2:35">
      <c r="B216" s="267"/>
      <c r="C216" s="268"/>
      <c r="D216" s="268"/>
      <c r="E216" s="268"/>
      <c r="F216" s="386"/>
      <c r="G216" s="267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  <c r="AF216" s="243"/>
      <c r="AG216" s="243"/>
      <c r="AH216" s="243"/>
      <c r="AI216" s="243"/>
    </row>
    <row r="217" spans="2:35">
      <c r="B217" s="267"/>
      <c r="C217" s="268"/>
      <c r="D217" s="268"/>
      <c r="E217" s="268"/>
      <c r="F217" s="386"/>
      <c r="G217" s="267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  <c r="AF217" s="243"/>
      <c r="AG217" s="243"/>
      <c r="AH217" s="243"/>
      <c r="AI217" s="243"/>
    </row>
    <row r="218" spans="2:35">
      <c r="B218" s="267"/>
      <c r="C218" s="268"/>
      <c r="D218" s="268"/>
      <c r="E218" s="268"/>
      <c r="F218" s="386"/>
      <c r="G218" s="267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  <c r="AF218" s="243"/>
      <c r="AG218" s="243"/>
      <c r="AH218" s="243"/>
      <c r="AI218" s="243"/>
    </row>
    <row r="219" spans="2:35">
      <c r="B219" s="267"/>
      <c r="C219" s="268"/>
      <c r="D219" s="268"/>
      <c r="E219" s="268"/>
      <c r="F219" s="386"/>
      <c r="G219" s="267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  <c r="AF219" s="243"/>
      <c r="AG219" s="243"/>
      <c r="AH219" s="243"/>
      <c r="AI219" s="243"/>
    </row>
    <row r="220" spans="2:35">
      <c r="B220" s="267"/>
      <c r="C220" s="268"/>
      <c r="D220" s="268"/>
      <c r="E220" s="268"/>
      <c r="F220" s="386"/>
      <c r="G220" s="267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  <c r="AF220" s="243"/>
      <c r="AG220" s="243"/>
      <c r="AH220" s="243"/>
      <c r="AI220" s="243"/>
    </row>
    <row r="221" spans="2:35">
      <c r="B221" s="267"/>
      <c r="C221" s="268"/>
      <c r="D221" s="268"/>
      <c r="E221" s="268"/>
      <c r="F221" s="386"/>
      <c r="G221" s="267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  <c r="AF221" s="243"/>
      <c r="AG221" s="243"/>
      <c r="AH221" s="243"/>
      <c r="AI221" s="243"/>
    </row>
    <row r="222" spans="2:35">
      <c r="B222" s="267"/>
      <c r="C222" s="268"/>
      <c r="D222" s="268"/>
      <c r="E222" s="268"/>
      <c r="F222" s="386"/>
      <c r="G222" s="267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  <c r="AF222" s="243"/>
      <c r="AG222" s="243"/>
      <c r="AH222" s="243"/>
      <c r="AI222" s="243"/>
    </row>
    <row r="223" spans="2:35">
      <c r="B223" s="267"/>
      <c r="C223" s="268"/>
      <c r="D223" s="268"/>
      <c r="E223" s="268"/>
      <c r="F223" s="386"/>
      <c r="G223" s="267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  <c r="AF223" s="243"/>
      <c r="AG223" s="243"/>
      <c r="AH223" s="243"/>
      <c r="AI223" s="243"/>
    </row>
    <row r="224" spans="2:35">
      <c r="B224" s="267"/>
      <c r="C224" s="268"/>
      <c r="D224" s="268"/>
      <c r="E224" s="268"/>
      <c r="F224" s="386"/>
      <c r="G224" s="267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3"/>
      <c r="AF224" s="243"/>
      <c r="AG224" s="243"/>
      <c r="AH224" s="243"/>
      <c r="AI224" s="243"/>
    </row>
    <row r="225" spans="2:35">
      <c r="B225" s="267"/>
      <c r="C225" s="268"/>
      <c r="D225" s="268"/>
      <c r="E225" s="268"/>
      <c r="F225" s="386"/>
      <c r="G225" s="267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 s="243"/>
      <c r="AC225" s="243"/>
      <c r="AD225" s="243"/>
      <c r="AE225" s="243"/>
      <c r="AF225" s="243"/>
      <c r="AG225" s="243"/>
      <c r="AH225" s="243"/>
      <c r="AI225" s="243"/>
    </row>
    <row r="226" spans="2:35">
      <c r="B226" s="267"/>
      <c r="C226" s="268"/>
      <c r="D226" s="268"/>
      <c r="E226" s="268"/>
      <c r="F226" s="386"/>
      <c r="G226" s="267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  <c r="AF226" s="243"/>
      <c r="AG226" s="243"/>
      <c r="AH226" s="243"/>
      <c r="AI226" s="243"/>
    </row>
    <row r="227" spans="2:35">
      <c r="B227" s="267"/>
      <c r="C227" s="268"/>
      <c r="D227" s="268"/>
      <c r="E227" s="268"/>
      <c r="F227" s="386"/>
      <c r="G227" s="267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  <c r="AF227" s="243"/>
      <c r="AG227" s="243"/>
      <c r="AH227" s="243"/>
      <c r="AI227" s="243"/>
    </row>
    <row r="228" spans="2:35">
      <c r="B228" s="267"/>
      <c r="C228" s="268"/>
      <c r="D228" s="268"/>
      <c r="E228" s="268"/>
      <c r="F228" s="386"/>
      <c r="G228" s="267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  <c r="AF228" s="243"/>
      <c r="AG228" s="243"/>
      <c r="AH228" s="243"/>
      <c r="AI228" s="243"/>
    </row>
    <row r="229" spans="2:35">
      <c r="B229" s="267"/>
      <c r="C229" s="268"/>
      <c r="D229" s="268"/>
      <c r="E229" s="268"/>
      <c r="F229" s="386"/>
      <c r="G229" s="267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  <c r="AF229" s="243"/>
      <c r="AG229" s="243"/>
      <c r="AH229" s="243"/>
      <c r="AI229" s="243"/>
    </row>
    <row r="230" spans="2:35">
      <c r="B230" s="267"/>
      <c r="C230" s="268"/>
      <c r="D230" s="268"/>
      <c r="E230" s="268"/>
      <c r="F230" s="386"/>
      <c r="G230" s="267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  <c r="AF230" s="243"/>
      <c r="AG230" s="243"/>
      <c r="AH230" s="243"/>
      <c r="AI230" s="243"/>
    </row>
    <row r="231" spans="2:35">
      <c r="B231" s="267"/>
      <c r="C231" s="268"/>
      <c r="D231" s="268"/>
      <c r="E231" s="268"/>
      <c r="F231" s="386"/>
      <c r="G231" s="267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  <c r="AF231" s="243"/>
      <c r="AG231" s="243"/>
      <c r="AH231" s="243"/>
      <c r="AI231" s="243"/>
    </row>
    <row r="232" spans="2:35">
      <c r="B232" s="267"/>
      <c r="C232" s="268"/>
      <c r="D232" s="268"/>
      <c r="E232" s="268"/>
      <c r="F232" s="386"/>
      <c r="G232" s="267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  <c r="AF232" s="243"/>
      <c r="AG232" s="243"/>
      <c r="AH232" s="243"/>
      <c r="AI232" s="243"/>
    </row>
    <row r="233" spans="2:35">
      <c r="B233" s="267"/>
      <c r="C233" s="268"/>
      <c r="D233" s="268"/>
      <c r="E233" s="268"/>
      <c r="F233" s="386"/>
      <c r="G233" s="267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  <c r="AF233" s="243"/>
      <c r="AG233" s="243"/>
      <c r="AH233" s="243"/>
      <c r="AI233" s="243"/>
    </row>
    <row r="234" spans="2:35">
      <c r="B234" s="267"/>
      <c r="C234" s="268"/>
      <c r="D234" s="268"/>
      <c r="E234" s="268"/>
      <c r="F234" s="386"/>
      <c r="G234" s="267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  <c r="AF234" s="243"/>
      <c r="AG234" s="243"/>
      <c r="AH234" s="243"/>
      <c r="AI234" s="243"/>
    </row>
    <row r="235" spans="2:35">
      <c r="B235" s="267"/>
      <c r="C235" s="268"/>
      <c r="D235" s="268"/>
      <c r="E235" s="268"/>
      <c r="F235" s="386"/>
      <c r="G235" s="267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  <c r="AF235" s="243"/>
      <c r="AG235" s="243"/>
      <c r="AH235" s="243"/>
      <c r="AI235" s="243"/>
    </row>
    <row r="236" spans="2:35">
      <c r="B236" s="267"/>
      <c r="C236" s="268"/>
      <c r="D236" s="268"/>
      <c r="E236" s="268"/>
      <c r="F236" s="386"/>
      <c r="G236" s="267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  <c r="AF236" s="243"/>
      <c r="AG236" s="243"/>
      <c r="AH236" s="243"/>
      <c r="AI236" s="243"/>
    </row>
    <row r="237" spans="2:35">
      <c r="B237" s="267"/>
      <c r="C237" s="268"/>
      <c r="D237" s="268"/>
      <c r="E237" s="268"/>
      <c r="F237" s="386"/>
      <c r="G237" s="267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  <c r="AF237" s="243"/>
      <c r="AG237" s="243"/>
      <c r="AH237" s="243"/>
      <c r="AI237" s="243"/>
    </row>
    <row r="238" spans="2:35">
      <c r="B238" s="267"/>
      <c r="C238" s="268"/>
      <c r="D238" s="268"/>
      <c r="E238" s="268"/>
      <c r="F238" s="386"/>
      <c r="G238" s="267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  <c r="AF238" s="243"/>
      <c r="AG238" s="243"/>
      <c r="AH238" s="243"/>
      <c r="AI238" s="243"/>
    </row>
    <row r="239" spans="2:35">
      <c r="B239" s="267"/>
      <c r="C239" s="268"/>
      <c r="D239" s="268"/>
      <c r="E239" s="268"/>
      <c r="F239" s="386"/>
      <c r="G239" s="267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  <c r="AF239" s="243"/>
      <c r="AG239" s="243"/>
      <c r="AH239" s="243"/>
      <c r="AI239" s="243"/>
    </row>
    <row r="240" spans="2:35">
      <c r="B240" s="267"/>
      <c r="C240" s="268"/>
      <c r="D240" s="268"/>
      <c r="E240" s="268"/>
      <c r="F240" s="386"/>
      <c r="G240" s="267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  <c r="AF240" s="243"/>
      <c r="AG240" s="243"/>
      <c r="AH240" s="243"/>
      <c r="AI240" s="243"/>
    </row>
    <row r="241" spans="2:35">
      <c r="B241" s="267"/>
      <c r="C241" s="268"/>
      <c r="D241" s="268"/>
      <c r="E241" s="268"/>
      <c r="F241" s="386"/>
      <c r="G241" s="267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  <c r="AF241" s="243"/>
      <c r="AG241" s="243"/>
      <c r="AH241" s="243"/>
      <c r="AI241" s="243"/>
    </row>
    <row r="242" spans="2:35">
      <c r="B242" s="267"/>
      <c r="C242" s="268"/>
      <c r="D242" s="268"/>
      <c r="E242" s="268"/>
      <c r="F242" s="386"/>
      <c r="G242" s="267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  <c r="AF242" s="243"/>
      <c r="AG242" s="243"/>
      <c r="AH242" s="243"/>
      <c r="AI242" s="243"/>
    </row>
    <row r="243" spans="2:35">
      <c r="B243" s="267"/>
      <c r="C243" s="268"/>
      <c r="D243" s="268"/>
      <c r="E243" s="268"/>
      <c r="F243" s="386"/>
      <c r="G243" s="267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  <c r="AF243" s="243"/>
      <c r="AG243" s="243"/>
      <c r="AH243" s="243"/>
      <c r="AI243" s="243"/>
    </row>
    <row r="244" spans="2:35">
      <c r="B244" s="267"/>
      <c r="C244" s="268"/>
      <c r="D244" s="268"/>
      <c r="E244" s="268"/>
      <c r="F244" s="386"/>
      <c r="G244" s="267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  <c r="AF244" s="243"/>
      <c r="AG244" s="243"/>
      <c r="AH244" s="243"/>
      <c r="AI244" s="243"/>
    </row>
    <row r="245" spans="2:35">
      <c r="B245" s="267"/>
      <c r="C245" s="268"/>
      <c r="D245" s="268"/>
      <c r="E245" s="268"/>
      <c r="F245" s="386"/>
      <c r="G245" s="267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  <c r="AF245" s="243"/>
      <c r="AG245" s="243"/>
      <c r="AH245" s="243"/>
      <c r="AI245" s="243"/>
    </row>
    <row r="246" spans="2:35">
      <c r="B246" s="267"/>
      <c r="C246" s="268"/>
      <c r="D246" s="268"/>
      <c r="E246" s="268"/>
      <c r="F246" s="386"/>
      <c r="G246" s="267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 s="243"/>
      <c r="AC246" s="243"/>
      <c r="AD246" s="243"/>
      <c r="AE246" s="243"/>
      <c r="AF246" s="243"/>
      <c r="AG246" s="243"/>
      <c r="AH246" s="243"/>
      <c r="AI246" s="243"/>
    </row>
    <row r="247" spans="2:35">
      <c r="B247" s="267"/>
      <c r="C247" s="268"/>
      <c r="D247" s="268"/>
      <c r="E247" s="268"/>
      <c r="F247" s="386"/>
      <c r="G247" s="267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 s="243"/>
      <c r="AC247" s="243"/>
      <c r="AD247" s="243"/>
      <c r="AE247" s="243"/>
      <c r="AF247" s="243"/>
      <c r="AG247" s="243"/>
      <c r="AH247" s="243"/>
      <c r="AI247" s="243"/>
    </row>
    <row r="248" spans="2:35">
      <c r="B248" s="267"/>
      <c r="C248" s="268"/>
      <c r="D248" s="268"/>
      <c r="E248" s="268"/>
      <c r="F248" s="386"/>
      <c r="G248" s="267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 s="243"/>
      <c r="AC248" s="243"/>
      <c r="AD248" s="243"/>
      <c r="AE248" s="243"/>
      <c r="AF248" s="243"/>
      <c r="AG248" s="243"/>
      <c r="AH248" s="243"/>
      <c r="AI248" s="243"/>
    </row>
    <row r="249" spans="2:35">
      <c r="B249" s="267"/>
      <c r="C249" s="268"/>
      <c r="D249" s="268"/>
      <c r="E249" s="268"/>
      <c r="F249" s="386"/>
      <c r="G249" s="267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 s="243"/>
      <c r="AC249" s="243"/>
      <c r="AD249" s="243"/>
      <c r="AE249" s="243"/>
      <c r="AF249" s="243"/>
      <c r="AG249" s="243"/>
      <c r="AH249" s="243"/>
      <c r="AI249" s="243"/>
    </row>
    <row r="250" spans="2:35">
      <c r="B250" s="267"/>
      <c r="C250" s="268"/>
      <c r="D250" s="268"/>
      <c r="E250" s="268"/>
      <c r="F250" s="386"/>
      <c r="G250" s="267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 s="243"/>
      <c r="AC250" s="243"/>
      <c r="AD250" s="243"/>
      <c r="AE250" s="243"/>
      <c r="AF250" s="243"/>
      <c r="AG250" s="243"/>
      <c r="AH250" s="243"/>
      <c r="AI250" s="243"/>
    </row>
    <row r="251" spans="2:35">
      <c r="B251" s="267"/>
      <c r="C251" s="268"/>
      <c r="D251" s="268"/>
      <c r="E251" s="268"/>
      <c r="F251" s="386"/>
      <c r="G251" s="267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 s="243"/>
      <c r="AC251" s="243"/>
      <c r="AD251" s="243"/>
      <c r="AE251" s="243"/>
      <c r="AF251" s="243"/>
      <c r="AG251" s="243"/>
      <c r="AH251" s="243"/>
      <c r="AI251" s="243"/>
    </row>
    <row r="252" spans="2:35">
      <c r="B252" s="267"/>
      <c r="C252" s="268"/>
      <c r="D252" s="268"/>
      <c r="E252" s="268"/>
      <c r="F252" s="386"/>
      <c r="G252" s="267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 s="243"/>
      <c r="AC252" s="243"/>
      <c r="AD252" s="243"/>
      <c r="AE252" s="243"/>
      <c r="AF252" s="243"/>
      <c r="AG252" s="243"/>
      <c r="AH252" s="243"/>
      <c r="AI252" s="243"/>
    </row>
    <row r="253" spans="2:35">
      <c r="B253" s="267"/>
      <c r="C253" s="268"/>
      <c r="D253" s="268"/>
      <c r="E253" s="268"/>
      <c r="F253" s="386"/>
      <c r="G253" s="267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 s="243"/>
      <c r="AC253" s="243"/>
      <c r="AD253" s="243"/>
      <c r="AE253" s="243"/>
      <c r="AF253" s="243"/>
      <c r="AG253" s="243"/>
      <c r="AH253" s="243"/>
      <c r="AI253" s="243"/>
    </row>
    <row r="254" spans="2:35">
      <c r="B254" s="267"/>
      <c r="C254" s="268"/>
      <c r="D254" s="268"/>
      <c r="E254" s="268"/>
      <c r="F254" s="386"/>
      <c r="G254" s="267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 s="243"/>
      <c r="AC254" s="243"/>
      <c r="AD254" s="243"/>
      <c r="AE254" s="243"/>
      <c r="AF254" s="243"/>
      <c r="AG254" s="243"/>
      <c r="AH254" s="243"/>
      <c r="AI254" s="243"/>
    </row>
    <row r="255" spans="2:35">
      <c r="B255" s="267"/>
      <c r="C255" s="268"/>
      <c r="D255" s="268"/>
      <c r="E255" s="268"/>
      <c r="F255" s="386"/>
      <c r="G255" s="267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 s="243"/>
      <c r="AC255" s="243"/>
      <c r="AD255" s="243"/>
      <c r="AE255" s="243"/>
      <c r="AF255" s="243"/>
      <c r="AG255" s="243"/>
      <c r="AH255" s="243"/>
      <c r="AI255" s="243"/>
    </row>
    <row r="256" spans="2:35">
      <c r="B256" s="267"/>
      <c r="C256" s="268"/>
      <c r="D256" s="268"/>
      <c r="E256" s="268"/>
      <c r="F256" s="386"/>
      <c r="G256" s="267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 s="243"/>
      <c r="AC256" s="243"/>
      <c r="AD256" s="243"/>
      <c r="AE256" s="243"/>
      <c r="AF256" s="243"/>
      <c r="AG256" s="243"/>
      <c r="AH256" s="243"/>
      <c r="AI256" s="243"/>
    </row>
    <row r="257" spans="2:35">
      <c r="B257" s="267"/>
      <c r="C257" s="268"/>
      <c r="D257" s="268"/>
      <c r="E257" s="268"/>
      <c r="F257" s="386"/>
      <c r="G257" s="267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 s="243"/>
      <c r="AC257" s="243"/>
      <c r="AD257" s="243"/>
      <c r="AE257" s="243"/>
      <c r="AF257" s="243"/>
      <c r="AG257" s="243"/>
      <c r="AH257" s="243"/>
      <c r="AI257" s="243"/>
    </row>
    <row r="258" spans="2:35">
      <c r="B258" s="267"/>
      <c r="C258" s="268"/>
      <c r="D258" s="268"/>
      <c r="E258" s="268"/>
      <c r="F258" s="386"/>
      <c r="G258" s="267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 s="243"/>
      <c r="AC258" s="243"/>
      <c r="AD258" s="243"/>
      <c r="AE258" s="243"/>
      <c r="AF258" s="243"/>
      <c r="AG258" s="243"/>
      <c r="AH258" s="243"/>
      <c r="AI258" s="243"/>
    </row>
    <row r="259" spans="2:35">
      <c r="B259" s="267"/>
      <c r="C259" s="268"/>
      <c r="D259" s="268"/>
      <c r="E259" s="268"/>
      <c r="F259" s="386"/>
      <c r="G259" s="267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 s="243"/>
      <c r="AC259" s="243"/>
      <c r="AD259" s="243"/>
      <c r="AE259" s="243"/>
      <c r="AF259" s="243"/>
      <c r="AG259" s="243"/>
      <c r="AH259" s="243"/>
      <c r="AI259" s="243"/>
    </row>
    <row r="260" spans="2:35">
      <c r="B260" s="267"/>
      <c r="C260" s="268"/>
      <c r="D260" s="268"/>
      <c r="E260" s="268"/>
      <c r="F260" s="386"/>
      <c r="G260" s="267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 s="243"/>
      <c r="AC260" s="243"/>
      <c r="AD260" s="243"/>
      <c r="AE260" s="243"/>
      <c r="AF260" s="243"/>
      <c r="AG260" s="243"/>
      <c r="AH260" s="243"/>
      <c r="AI260" s="243"/>
    </row>
    <row r="261" spans="2:35">
      <c r="B261" s="267"/>
      <c r="C261" s="268"/>
      <c r="D261" s="268"/>
      <c r="E261" s="268"/>
      <c r="F261" s="386"/>
      <c r="G261" s="267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 s="243"/>
      <c r="AC261" s="243"/>
      <c r="AD261" s="243"/>
      <c r="AE261" s="243"/>
      <c r="AF261" s="243"/>
      <c r="AG261" s="243"/>
      <c r="AH261" s="243"/>
      <c r="AI261" s="243"/>
    </row>
    <row r="262" spans="2:35">
      <c r="B262" s="267"/>
      <c r="C262" s="268"/>
      <c r="D262" s="268"/>
      <c r="E262" s="268"/>
      <c r="F262" s="386"/>
      <c r="G262" s="267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 s="243"/>
      <c r="AC262" s="243"/>
      <c r="AD262" s="243"/>
      <c r="AE262" s="243"/>
      <c r="AF262" s="243"/>
      <c r="AG262" s="243"/>
      <c r="AH262" s="243"/>
      <c r="AI262" s="243"/>
    </row>
    <row r="263" spans="2:35">
      <c r="B263" s="267"/>
      <c r="C263" s="268"/>
      <c r="D263" s="268"/>
      <c r="E263" s="268"/>
      <c r="F263" s="386"/>
      <c r="G263" s="267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 s="243"/>
      <c r="AC263" s="243"/>
      <c r="AD263" s="243"/>
      <c r="AE263" s="243"/>
      <c r="AF263" s="243"/>
      <c r="AG263" s="243"/>
      <c r="AH263" s="243"/>
      <c r="AI263" s="243"/>
    </row>
    <row r="264" spans="2:35">
      <c r="B264" s="267"/>
      <c r="C264" s="268"/>
      <c r="D264" s="268"/>
      <c r="E264" s="268"/>
      <c r="F264" s="386"/>
      <c r="G264" s="267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 s="243"/>
      <c r="AC264" s="243"/>
      <c r="AD264" s="243"/>
      <c r="AE264" s="243"/>
      <c r="AF264" s="243"/>
      <c r="AG264" s="243"/>
      <c r="AH264" s="243"/>
      <c r="AI264" s="243"/>
    </row>
    <row r="265" spans="2:35">
      <c r="B265" s="267"/>
      <c r="C265" s="268"/>
      <c r="D265" s="268"/>
      <c r="E265" s="268"/>
      <c r="F265" s="386"/>
      <c r="G265" s="267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 s="243"/>
      <c r="AC265" s="243"/>
      <c r="AD265" s="243"/>
      <c r="AE265" s="243"/>
      <c r="AF265" s="243"/>
      <c r="AG265" s="243"/>
      <c r="AH265" s="243"/>
      <c r="AI265" s="243"/>
    </row>
    <row r="266" spans="2:35">
      <c r="B266" s="267"/>
      <c r="C266" s="268"/>
      <c r="D266" s="268"/>
      <c r="E266" s="268"/>
      <c r="F266" s="386"/>
      <c r="G266" s="267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 s="243"/>
      <c r="AC266" s="243"/>
      <c r="AD266" s="243"/>
      <c r="AE266" s="243"/>
      <c r="AF266" s="243"/>
      <c r="AG266" s="243"/>
      <c r="AH266" s="243"/>
      <c r="AI266" s="243"/>
    </row>
    <row r="267" spans="2:35">
      <c r="B267" s="267"/>
      <c r="C267" s="268"/>
      <c r="D267" s="268"/>
      <c r="E267" s="268"/>
      <c r="F267" s="386"/>
      <c r="G267" s="267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 s="243"/>
      <c r="AC267" s="243"/>
      <c r="AD267" s="243"/>
      <c r="AE267" s="243"/>
      <c r="AF267" s="243"/>
      <c r="AG267" s="243"/>
      <c r="AH267" s="243"/>
      <c r="AI267" s="243"/>
    </row>
    <row r="268" spans="2:35">
      <c r="B268" s="267"/>
      <c r="C268" s="268"/>
      <c r="D268" s="268"/>
      <c r="E268" s="268"/>
      <c r="F268" s="386"/>
      <c r="G268" s="267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 s="243"/>
      <c r="AC268" s="243"/>
      <c r="AD268" s="243"/>
      <c r="AE268" s="243"/>
      <c r="AF268" s="243"/>
      <c r="AG268" s="243"/>
      <c r="AH268" s="243"/>
      <c r="AI268" s="243"/>
    </row>
    <row r="269" spans="2:35">
      <c r="B269" s="267"/>
      <c r="C269" s="268"/>
      <c r="D269" s="268"/>
      <c r="E269" s="268"/>
      <c r="F269" s="386"/>
      <c r="G269" s="267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 s="243"/>
      <c r="AC269" s="243"/>
      <c r="AD269" s="243"/>
      <c r="AE269" s="243"/>
      <c r="AF269" s="243"/>
      <c r="AG269" s="243"/>
      <c r="AH269" s="243"/>
      <c r="AI269" s="243"/>
    </row>
    <row r="270" spans="2:35">
      <c r="B270" s="267"/>
      <c r="C270" s="268"/>
      <c r="D270" s="268"/>
      <c r="E270" s="268"/>
      <c r="F270" s="386"/>
      <c r="G270" s="267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 s="243"/>
      <c r="AC270" s="243"/>
      <c r="AD270" s="243"/>
      <c r="AE270" s="243"/>
      <c r="AF270" s="243"/>
      <c r="AG270" s="243"/>
      <c r="AH270" s="243"/>
      <c r="AI270" s="243"/>
    </row>
    <row r="271" spans="2:35">
      <c r="B271" s="267"/>
      <c r="C271" s="268"/>
      <c r="D271" s="268"/>
      <c r="E271" s="268"/>
      <c r="F271" s="386"/>
      <c r="G271" s="267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 s="243"/>
      <c r="AC271" s="243"/>
      <c r="AD271" s="243"/>
      <c r="AE271" s="243"/>
      <c r="AF271" s="243"/>
      <c r="AG271" s="243"/>
      <c r="AH271" s="243"/>
      <c r="AI271" s="243"/>
    </row>
    <row r="272" spans="2:35">
      <c r="B272" s="267"/>
      <c r="C272" s="268"/>
      <c r="D272" s="268"/>
      <c r="E272" s="268"/>
      <c r="F272" s="386"/>
      <c r="G272" s="267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 s="243"/>
      <c r="AC272" s="243"/>
      <c r="AD272" s="243"/>
      <c r="AE272" s="243"/>
      <c r="AF272" s="243"/>
      <c r="AG272" s="243"/>
      <c r="AH272" s="243"/>
      <c r="AI272" s="243"/>
    </row>
    <row r="273" spans="2:35">
      <c r="B273" s="267"/>
      <c r="C273" s="268"/>
      <c r="D273" s="268"/>
      <c r="E273" s="268"/>
      <c r="F273" s="386"/>
      <c r="G273" s="267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 s="243"/>
      <c r="AC273" s="243"/>
      <c r="AD273" s="243"/>
      <c r="AE273" s="243"/>
      <c r="AF273" s="243"/>
      <c r="AG273" s="243"/>
      <c r="AH273" s="243"/>
      <c r="AI273" s="243"/>
    </row>
    <row r="274" spans="2:35">
      <c r="B274" s="267"/>
      <c r="C274" s="268"/>
      <c r="D274" s="268"/>
      <c r="E274" s="268"/>
      <c r="F274" s="386"/>
      <c r="G274" s="267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 s="243"/>
      <c r="AC274" s="243"/>
      <c r="AD274" s="243"/>
      <c r="AE274" s="243"/>
      <c r="AF274" s="243"/>
      <c r="AG274" s="243"/>
      <c r="AH274" s="243"/>
      <c r="AI274" s="243"/>
    </row>
    <row r="275" spans="2:35">
      <c r="B275" s="267"/>
      <c r="C275" s="268"/>
      <c r="D275" s="268"/>
      <c r="E275" s="268"/>
      <c r="F275" s="386"/>
      <c r="G275" s="267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 s="243"/>
      <c r="AC275" s="243"/>
      <c r="AD275" s="243"/>
      <c r="AE275" s="243"/>
      <c r="AF275" s="243"/>
      <c r="AG275" s="243"/>
      <c r="AH275" s="243"/>
      <c r="AI275" s="243"/>
    </row>
    <row r="276" spans="2:35">
      <c r="B276" s="267"/>
      <c r="C276" s="268"/>
      <c r="D276" s="268"/>
      <c r="E276" s="268"/>
      <c r="F276" s="386"/>
      <c r="G276" s="267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 s="243"/>
      <c r="AC276" s="243"/>
      <c r="AD276" s="243"/>
      <c r="AE276" s="243"/>
      <c r="AF276" s="243"/>
      <c r="AG276" s="243"/>
      <c r="AH276" s="243"/>
      <c r="AI276" s="243"/>
    </row>
    <row r="277" spans="2:35">
      <c r="B277" s="267"/>
      <c r="C277" s="268"/>
      <c r="D277" s="268"/>
      <c r="E277" s="268"/>
      <c r="F277" s="386"/>
      <c r="G277" s="267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 s="243"/>
      <c r="AC277" s="243"/>
      <c r="AD277" s="243"/>
      <c r="AE277" s="243"/>
      <c r="AF277" s="243"/>
      <c r="AG277" s="243"/>
      <c r="AH277" s="243"/>
      <c r="AI277" s="243"/>
    </row>
    <row r="278" spans="2:35">
      <c r="B278" s="267"/>
      <c r="C278" s="268"/>
      <c r="D278" s="268"/>
      <c r="E278" s="268"/>
      <c r="F278" s="386"/>
      <c r="G278" s="267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 s="243"/>
      <c r="AC278" s="243"/>
      <c r="AD278" s="243"/>
      <c r="AE278" s="243"/>
      <c r="AF278" s="243"/>
      <c r="AG278" s="243"/>
      <c r="AH278" s="243"/>
      <c r="AI278" s="243"/>
    </row>
    <row r="279" spans="2:35">
      <c r="B279" s="267"/>
      <c r="C279" s="268"/>
      <c r="D279" s="268"/>
      <c r="E279" s="268"/>
      <c r="F279" s="386"/>
      <c r="G279" s="267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 s="243"/>
      <c r="AC279" s="243"/>
      <c r="AD279" s="243"/>
      <c r="AE279" s="243"/>
      <c r="AF279" s="243"/>
      <c r="AG279" s="243"/>
      <c r="AH279" s="243"/>
      <c r="AI279" s="243"/>
    </row>
    <row r="280" spans="2:35">
      <c r="B280" s="267"/>
      <c r="C280" s="268"/>
      <c r="D280" s="268"/>
      <c r="E280" s="268"/>
      <c r="F280" s="386"/>
      <c r="G280" s="267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 s="243"/>
      <c r="AC280" s="243"/>
      <c r="AD280" s="243"/>
      <c r="AE280" s="243"/>
      <c r="AF280" s="243"/>
      <c r="AG280" s="243"/>
      <c r="AH280" s="243"/>
      <c r="AI280" s="243"/>
    </row>
    <row r="281" spans="2:35">
      <c r="B281" s="267"/>
      <c r="C281" s="268"/>
      <c r="D281" s="268"/>
      <c r="E281" s="268"/>
      <c r="F281" s="386"/>
      <c r="G281" s="267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 s="243"/>
      <c r="AC281" s="243"/>
      <c r="AD281" s="243"/>
      <c r="AE281" s="243"/>
      <c r="AF281" s="243"/>
      <c r="AG281" s="243"/>
      <c r="AH281" s="243"/>
      <c r="AI281" s="243"/>
    </row>
    <row r="282" spans="2:35">
      <c r="B282" s="267"/>
      <c r="C282" s="268"/>
      <c r="D282" s="268"/>
      <c r="E282" s="268"/>
      <c r="F282" s="386"/>
      <c r="G282" s="267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 s="243"/>
      <c r="AC282" s="243"/>
      <c r="AD282" s="243"/>
      <c r="AE282" s="243"/>
      <c r="AF282" s="243"/>
      <c r="AG282" s="243"/>
      <c r="AH282" s="243"/>
      <c r="AI282" s="243"/>
    </row>
    <row r="283" spans="2:35">
      <c r="B283" s="267"/>
      <c r="C283" s="268"/>
      <c r="D283" s="268"/>
      <c r="E283" s="268"/>
      <c r="F283" s="386"/>
      <c r="G283" s="267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 s="243"/>
      <c r="AC283" s="243"/>
      <c r="AD283" s="243"/>
      <c r="AE283" s="243"/>
      <c r="AF283" s="243"/>
      <c r="AG283" s="243"/>
      <c r="AH283" s="243"/>
      <c r="AI283" s="243"/>
    </row>
    <row r="284" spans="2:35">
      <c r="B284" s="267"/>
      <c r="C284" s="268"/>
      <c r="D284" s="268"/>
      <c r="E284" s="268"/>
      <c r="F284" s="386"/>
      <c r="G284" s="267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 s="243"/>
      <c r="AC284" s="243"/>
      <c r="AD284" s="243"/>
      <c r="AE284" s="243"/>
      <c r="AF284" s="243"/>
      <c r="AG284" s="243"/>
      <c r="AH284" s="243"/>
      <c r="AI284" s="243"/>
    </row>
    <row r="285" spans="2:35">
      <c r="B285" s="267"/>
      <c r="C285" s="268"/>
      <c r="D285" s="268"/>
      <c r="E285" s="268"/>
      <c r="F285" s="386"/>
      <c r="G285" s="267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 s="243"/>
      <c r="AC285" s="243"/>
      <c r="AD285" s="243"/>
      <c r="AE285" s="243"/>
      <c r="AF285" s="243"/>
      <c r="AG285" s="243"/>
      <c r="AH285" s="243"/>
      <c r="AI285" s="243"/>
    </row>
    <row r="286" spans="2:35">
      <c r="B286" s="267"/>
      <c r="C286" s="268"/>
      <c r="D286" s="268"/>
      <c r="E286" s="268"/>
      <c r="F286" s="386"/>
      <c r="G286" s="267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 s="243"/>
      <c r="AC286" s="243"/>
      <c r="AD286" s="243"/>
      <c r="AE286" s="243"/>
      <c r="AF286" s="243"/>
      <c r="AG286" s="243"/>
      <c r="AH286" s="243"/>
      <c r="AI286" s="243"/>
    </row>
    <row r="287" spans="2:35">
      <c r="B287" s="267"/>
      <c r="C287" s="268"/>
      <c r="D287" s="268"/>
      <c r="E287" s="268"/>
      <c r="F287" s="386"/>
      <c r="G287" s="267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 s="243"/>
      <c r="AC287" s="243"/>
      <c r="AD287" s="243"/>
      <c r="AE287" s="243"/>
      <c r="AF287" s="243"/>
      <c r="AG287" s="243"/>
      <c r="AH287" s="243"/>
      <c r="AI287" s="243"/>
    </row>
    <row r="288" spans="2:35">
      <c r="B288" s="267"/>
      <c r="C288" s="268"/>
      <c r="D288" s="268"/>
      <c r="E288" s="268"/>
      <c r="F288" s="386"/>
      <c r="G288" s="267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 s="243"/>
      <c r="AC288" s="243"/>
      <c r="AD288" s="243"/>
      <c r="AE288" s="243"/>
      <c r="AF288" s="243"/>
      <c r="AG288" s="243"/>
      <c r="AH288" s="243"/>
      <c r="AI288" s="243"/>
    </row>
    <row r="289" spans="2:35">
      <c r="B289" s="267"/>
      <c r="C289" s="268"/>
      <c r="D289" s="268"/>
      <c r="E289" s="268"/>
      <c r="F289" s="386"/>
      <c r="G289" s="267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 s="243"/>
      <c r="AC289" s="243"/>
      <c r="AD289" s="243"/>
      <c r="AE289" s="243"/>
      <c r="AF289" s="243"/>
      <c r="AG289" s="243"/>
      <c r="AH289" s="243"/>
      <c r="AI289" s="243"/>
    </row>
    <row r="290" spans="2:35">
      <c r="B290" s="267"/>
      <c r="C290" s="268"/>
      <c r="D290" s="268"/>
      <c r="E290" s="268"/>
      <c r="F290" s="386"/>
      <c r="G290" s="267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  <c r="AF290" s="243"/>
      <c r="AG290" s="243"/>
      <c r="AH290" s="243"/>
      <c r="AI290" s="243"/>
    </row>
    <row r="291" spans="2:35">
      <c r="B291" s="267"/>
      <c r="C291" s="268"/>
      <c r="D291" s="268"/>
      <c r="E291" s="268"/>
      <c r="F291" s="386"/>
      <c r="G291" s="267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 s="243"/>
      <c r="AC291" s="243"/>
      <c r="AD291" s="243"/>
      <c r="AE291" s="243"/>
      <c r="AF291" s="243"/>
      <c r="AG291" s="243"/>
      <c r="AH291" s="243"/>
      <c r="AI291" s="243"/>
    </row>
    <row r="292" spans="2:35">
      <c r="B292" s="267"/>
      <c r="C292" s="268"/>
      <c r="D292" s="268"/>
      <c r="E292" s="268"/>
      <c r="F292" s="386"/>
      <c r="G292" s="267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 s="243"/>
      <c r="AC292" s="243"/>
      <c r="AD292" s="243"/>
      <c r="AE292" s="243"/>
      <c r="AF292" s="243"/>
      <c r="AG292" s="243"/>
      <c r="AH292" s="243"/>
      <c r="AI292" s="243"/>
    </row>
    <row r="293" spans="2:35">
      <c r="B293" s="267"/>
      <c r="C293" s="268"/>
      <c r="D293" s="268"/>
      <c r="E293" s="268"/>
      <c r="F293" s="386"/>
      <c r="G293" s="267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 s="243"/>
      <c r="AC293" s="243"/>
      <c r="AD293" s="243"/>
      <c r="AE293" s="243"/>
      <c r="AF293" s="243"/>
      <c r="AG293" s="243"/>
      <c r="AH293" s="243"/>
      <c r="AI293" s="243"/>
    </row>
    <row r="294" spans="2:35">
      <c r="B294" s="267"/>
      <c r="C294" s="268"/>
      <c r="D294" s="268"/>
      <c r="E294" s="268"/>
      <c r="F294" s="386"/>
      <c r="G294" s="267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 s="243"/>
      <c r="AC294" s="243"/>
      <c r="AD294" s="243"/>
      <c r="AE294" s="243"/>
      <c r="AF294" s="243"/>
      <c r="AG294" s="243"/>
      <c r="AH294" s="243"/>
      <c r="AI294" s="243"/>
    </row>
    <row r="295" spans="2:35">
      <c r="B295" s="267"/>
      <c r="C295" s="268"/>
      <c r="D295" s="268"/>
      <c r="E295" s="268"/>
      <c r="F295" s="386"/>
      <c r="G295" s="267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 s="243"/>
      <c r="AC295" s="243"/>
      <c r="AD295" s="243"/>
      <c r="AE295" s="243"/>
      <c r="AF295" s="243"/>
      <c r="AG295" s="243"/>
      <c r="AH295" s="243"/>
      <c r="AI295" s="243"/>
    </row>
    <row r="296" spans="2:35">
      <c r="B296" s="267"/>
      <c r="C296" s="268"/>
      <c r="D296" s="268"/>
      <c r="E296" s="268"/>
      <c r="F296" s="386"/>
      <c r="G296" s="267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 s="243"/>
      <c r="AC296" s="243"/>
      <c r="AD296" s="243"/>
      <c r="AE296" s="243"/>
      <c r="AF296" s="243"/>
      <c r="AG296" s="243"/>
      <c r="AH296" s="243"/>
      <c r="AI296" s="243"/>
    </row>
    <row r="297" spans="2:35">
      <c r="B297" s="267"/>
      <c r="C297" s="268"/>
      <c r="D297" s="268"/>
      <c r="E297" s="268"/>
      <c r="F297" s="386"/>
      <c r="G297" s="267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 s="243"/>
      <c r="AC297" s="243"/>
      <c r="AD297" s="243"/>
      <c r="AE297" s="243"/>
      <c r="AF297" s="243"/>
      <c r="AG297" s="243"/>
      <c r="AH297" s="243"/>
      <c r="AI297" s="243"/>
    </row>
    <row r="298" spans="2:35">
      <c r="B298" s="267"/>
      <c r="C298" s="268"/>
      <c r="D298" s="268"/>
      <c r="E298" s="268"/>
      <c r="F298" s="386"/>
      <c r="G298" s="267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 s="243"/>
      <c r="AC298" s="243"/>
      <c r="AD298" s="243"/>
      <c r="AE298" s="243"/>
      <c r="AF298" s="243"/>
      <c r="AG298" s="243"/>
      <c r="AH298" s="243"/>
      <c r="AI298" s="243"/>
    </row>
    <row r="299" spans="2:35">
      <c r="B299" s="267"/>
      <c r="C299" s="268"/>
      <c r="D299" s="268"/>
      <c r="E299" s="268"/>
      <c r="F299" s="386"/>
      <c r="G299" s="267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 s="243"/>
      <c r="AC299" s="243"/>
      <c r="AD299" s="243"/>
      <c r="AE299" s="243"/>
      <c r="AF299" s="243"/>
      <c r="AG299" s="243"/>
      <c r="AH299" s="243"/>
      <c r="AI299" s="243"/>
    </row>
    <row r="300" spans="2:35">
      <c r="B300" s="267"/>
      <c r="C300" s="268"/>
      <c r="D300" s="268"/>
      <c r="E300" s="268"/>
      <c r="F300" s="386"/>
      <c r="G300" s="267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 s="243"/>
      <c r="AC300" s="243"/>
      <c r="AD300" s="243"/>
      <c r="AE300" s="243"/>
      <c r="AF300" s="243"/>
      <c r="AG300" s="243"/>
      <c r="AH300" s="243"/>
      <c r="AI300" s="243"/>
    </row>
    <row r="301" spans="2:35">
      <c r="B301" s="267"/>
      <c r="C301" s="268"/>
      <c r="D301" s="268"/>
      <c r="E301" s="268"/>
      <c r="F301" s="386"/>
      <c r="G301" s="267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 s="243"/>
      <c r="AC301" s="243"/>
      <c r="AD301" s="243"/>
      <c r="AE301" s="243"/>
      <c r="AF301" s="243"/>
      <c r="AG301" s="243"/>
      <c r="AH301" s="243"/>
      <c r="AI301" s="243"/>
    </row>
    <row r="302" spans="2:35">
      <c r="B302" s="267"/>
      <c r="C302" s="268"/>
      <c r="D302" s="268"/>
      <c r="E302" s="268"/>
      <c r="F302" s="386"/>
      <c r="G302" s="267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 s="243"/>
      <c r="AC302" s="243"/>
      <c r="AD302" s="243"/>
      <c r="AE302" s="243"/>
      <c r="AF302" s="243"/>
      <c r="AG302" s="243"/>
      <c r="AH302" s="243"/>
      <c r="AI302" s="243"/>
    </row>
    <row r="303" spans="2:35">
      <c r="B303" s="267"/>
      <c r="C303" s="268"/>
      <c r="D303" s="268"/>
      <c r="E303" s="268"/>
      <c r="F303" s="386"/>
      <c r="G303" s="267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 s="243"/>
      <c r="AC303" s="243"/>
      <c r="AD303" s="243"/>
      <c r="AE303" s="243"/>
      <c r="AF303" s="243"/>
      <c r="AG303" s="243"/>
      <c r="AH303" s="243"/>
      <c r="AI303" s="243"/>
    </row>
    <row r="304" spans="2:35">
      <c r="B304" s="267"/>
      <c r="C304" s="268"/>
      <c r="D304" s="268"/>
      <c r="E304" s="268"/>
      <c r="F304" s="386"/>
      <c r="G304" s="267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 s="243"/>
      <c r="AC304" s="243"/>
      <c r="AD304" s="243"/>
      <c r="AE304" s="243"/>
      <c r="AF304" s="243"/>
      <c r="AG304" s="243"/>
      <c r="AH304" s="243"/>
      <c r="AI304" s="243"/>
    </row>
    <row r="305" spans="2:35">
      <c r="B305" s="267"/>
      <c r="C305" s="268"/>
      <c r="D305" s="268"/>
      <c r="E305" s="268"/>
      <c r="F305" s="386"/>
      <c r="G305" s="267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 s="243"/>
      <c r="AC305" s="243"/>
      <c r="AD305" s="243"/>
      <c r="AE305" s="243"/>
      <c r="AF305" s="243"/>
      <c r="AG305" s="243"/>
      <c r="AH305" s="243"/>
      <c r="AI305" s="243"/>
    </row>
    <row r="306" spans="2:35">
      <c r="B306" s="267"/>
      <c r="C306" s="268"/>
      <c r="D306" s="268"/>
      <c r="E306" s="268"/>
      <c r="F306" s="386"/>
      <c r="G306" s="267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 s="243"/>
      <c r="AC306" s="243"/>
      <c r="AD306" s="243"/>
      <c r="AE306" s="243"/>
      <c r="AF306" s="243"/>
      <c r="AG306" s="243"/>
      <c r="AH306" s="243"/>
      <c r="AI306" s="243"/>
    </row>
    <row r="307" spans="2:35">
      <c r="B307" s="267"/>
      <c r="C307" s="268"/>
      <c r="D307" s="268"/>
      <c r="E307" s="268"/>
      <c r="F307" s="386"/>
      <c r="G307" s="267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 s="243"/>
      <c r="AC307" s="243"/>
      <c r="AD307" s="243"/>
      <c r="AE307" s="243"/>
      <c r="AF307" s="243"/>
      <c r="AG307" s="243"/>
      <c r="AH307" s="243"/>
      <c r="AI307" s="243"/>
    </row>
    <row r="308" spans="2:35">
      <c r="B308" s="267"/>
      <c r="C308" s="268"/>
      <c r="D308" s="268"/>
      <c r="E308" s="268"/>
      <c r="F308" s="386"/>
      <c r="G308" s="267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 s="243"/>
      <c r="AC308" s="243"/>
      <c r="AD308" s="243"/>
      <c r="AE308" s="243"/>
      <c r="AF308" s="243"/>
      <c r="AG308" s="243"/>
      <c r="AH308" s="243"/>
      <c r="AI308" s="243"/>
    </row>
    <row r="309" spans="2:35">
      <c r="B309" s="267"/>
      <c r="C309" s="268"/>
      <c r="D309" s="268"/>
      <c r="E309" s="268"/>
      <c r="F309" s="386"/>
      <c r="G309" s="267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 s="243"/>
      <c r="AC309" s="243"/>
      <c r="AD309" s="243"/>
      <c r="AE309" s="243"/>
      <c r="AF309" s="243"/>
      <c r="AG309" s="243"/>
      <c r="AH309" s="243"/>
      <c r="AI309" s="243"/>
    </row>
    <row r="310" spans="2:35">
      <c r="B310" s="267"/>
      <c r="C310" s="268"/>
      <c r="D310" s="268"/>
      <c r="E310" s="268"/>
      <c r="F310" s="386"/>
      <c r="G310" s="267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 s="243"/>
      <c r="AC310" s="243"/>
      <c r="AD310" s="243"/>
      <c r="AE310" s="243"/>
      <c r="AF310" s="243"/>
      <c r="AG310" s="243"/>
      <c r="AH310" s="243"/>
      <c r="AI310" s="243"/>
    </row>
    <row r="311" spans="2:35">
      <c r="B311" s="267"/>
      <c r="C311" s="268"/>
      <c r="D311" s="268"/>
      <c r="E311" s="268"/>
      <c r="F311" s="386"/>
      <c r="G311" s="267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 s="243"/>
      <c r="AC311" s="243"/>
      <c r="AD311" s="243"/>
      <c r="AE311" s="243"/>
      <c r="AF311" s="243"/>
      <c r="AG311" s="243"/>
      <c r="AH311" s="243"/>
      <c r="AI311" s="243"/>
    </row>
    <row r="312" spans="2:35">
      <c r="B312" s="267"/>
      <c r="C312" s="268"/>
      <c r="D312" s="268"/>
      <c r="E312" s="268"/>
      <c r="F312" s="386"/>
      <c r="G312" s="267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 s="243"/>
      <c r="AC312" s="243"/>
      <c r="AD312" s="243"/>
      <c r="AE312" s="243"/>
      <c r="AF312" s="243"/>
      <c r="AG312" s="243"/>
      <c r="AH312" s="243"/>
      <c r="AI312" s="243"/>
    </row>
    <row r="313" spans="2:35">
      <c r="B313" s="267"/>
      <c r="C313" s="268"/>
      <c r="D313" s="268"/>
      <c r="E313" s="268"/>
      <c r="F313" s="386"/>
      <c r="G313" s="267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 s="243"/>
      <c r="AC313" s="243"/>
      <c r="AD313" s="243"/>
      <c r="AE313" s="243"/>
      <c r="AF313" s="243"/>
      <c r="AG313" s="243"/>
      <c r="AH313" s="243"/>
      <c r="AI313" s="243"/>
    </row>
    <row r="314" spans="2:35">
      <c r="B314" s="267"/>
      <c r="C314" s="268"/>
      <c r="D314" s="268"/>
      <c r="E314" s="268"/>
      <c r="F314" s="386"/>
      <c r="G314" s="267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 s="243"/>
      <c r="AC314" s="243"/>
      <c r="AD314" s="243"/>
      <c r="AE314" s="243"/>
      <c r="AF314" s="243"/>
      <c r="AG314" s="243"/>
      <c r="AH314" s="243"/>
      <c r="AI314" s="243"/>
    </row>
    <row r="315" spans="2:35">
      <c r="B315" s="267"/>
      <c r="C315" s="268"/>
      <c r="D315" s="268"/>
      <c r="E315" s="268"/>
      <c r="F315" s="386"/>
      <c r="G315" s="267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 s="243"/>
      <c r="AC315" s="243"/>
      <c r="AD315" s="243"/>
      <c r="AE315" s="243"/>
      <c r="AF315" s="243"/>
      <c r="AG315" s="243"/>
      <c r="AH315" s="243"/>
      <c r="AI315" s="243"/>
    </row>
    <row r="316" spans="2:35">
      <c r="B316" s="267"/>
      <c r="C316" s="268"/>
      <c r="D316" s="268"/>
      <c r="E316" s="268"/>
      <c r="F316" s="386"/>
      <c r="G316" s="267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 s="243"/>
      <c r="AC316" s="243"/>
      <c r="AD316" s="243"/>
      <c r="AE316" s="243"/>
      <c r="AF316" s="243"/>
      <c r="AG316" s="243"/>
      <c r="AH316" s="243"/>
      <c r="AI316" s="243"/>
    </row>
    <row r="317" spans="2:35">
      <c r="B317" s="267"/>
      <c r="C317" s="268"/>
      <c r="D317" s="268"/>
      <c r="E317" s="268"/>
      <c r="F317" s="386"/>
      <c r="G317" s="267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 s="243"/>
      <c r="AC317" s="243"/>
      <c r="AD317" s="243"/>
      <c r="AE317" s="243"/>
      <c r="AF317" s="243"/>
      <c r="AG317" s="243"/>
      <c r="AH317" s="243"/>
      <c r="AI317" s="243"/>
    </row>
    <row r="318" spans="2:35">
      <c r="B318" s="267"/>
      <c r="C318" s="268"/>
      <c r="D318" s="268"/>
      <c r="E318" s="268"/>
      <c r="F318" s="386"/>
      <c r="G318" s="267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 s="243"/>
      <c r="AC318" s="243"/>
      <c r="AD318" s="243"/>
      <c r="AE318" s="243"/>
      <c r="AF318" s="243"/>
      <c r="AG318" s="243"/>
      <c r="AH318" s="243"/>
      <c r="AI318" s="243"/>
    </row>
    <row r="319" spans="2:35">
      <c r="B319" s="267"/>
      <c r="C319" s="268"/>
      <c r="D319" s="268"/>
      <c r="E319" s="268"/>
      <c r="F319" s="386"/>
      <c r="G319" s="267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 s="243"/>
      <c r="AC319" s="243"/>
      <c r="AD319" s="243"/>
      <c r="AE319" s="243"/>
      <c r="AF319" s="243"/>
      <c r="AG319" s="243"/>
      <c r="AH319" s="243"/>
      <c r="AI319" s="243"/>
    </row>
    <row r="320" spans="2:35">
      <c r="B320" s="267"/>
      <c r="C320" s="268"/>
      <c r="D320" s="268"/>
      <c r="E320" s="268"/>
      <c r="F320" s="386"/>
      <c r="G320" s="267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</row>
    <row r="321" spans="2:35">
      <c r="B321" s="267"/>
      <c r="C321" s="268"/>
      <c r="D321" s="268"/>
      <c r="E321" s="268"/>
      <c r="F321" s="386"/>
      <c r="G321" s="267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  <c r="AF321" s="243"/>
      <c r="AG321" s="243"/>
      <c r="AH321" s="243"/>
      <c r="AI321" s="243"/>
    </row>
    <row r="322" spans="2:35">
      <c r="B322" s="267"/>
      <c r="C322" s="268"/>
      <c r="D322" s="268"/>
      <c r="E322" s="268"/>
      <c r="F322" s="386"/>
      <c r="G322" s="267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  <c r="AF322" s="243"/>
      <c r="AG322" s="243"/>
      <c r="AH322" s="243"/>
      <c r="AI322" s="243"/>
    </row>
    <row r="323" spans="2:35">
      <c r="B323" s="267"/>
      <c r="C323" s="268"/>
      <c r="D323" s="268"/>
      <c r="E323" s="268"/>
      <c r="F323" s="386"/>
      <c r="G323" s="267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  <c r="AF323" s="243"/>
      <c r="AG323" s="243"/>
      <c r="AH323" s="243"/>
      <c r="AI323" s="243"/>
    </row>
    <row r="324" spans="2:35">
      <c r="B324" s="267"/>
      <c r="C324" s="268"/>
      <c r="D324" s="268"/>
      <c r="E324" s="268"/>
      <c r="F324" s="386"/>
      <c r="G324" s="267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  <c r="AF324" s="243"/>
      <c r="AG324" s="243"/>
      <c r="AH324" s="243"/>
      <c r="AI324" s="243"/>
    </row>
    <row r="325" spans="2:35">
      <c r="B325" s="267"/>
      <c r="C325" s="268"/>
      <c r="D325" s="268"/>
      <c r="E325" s="268"/>
      <c r="F325" s="386"/>
      <c r="G325" s="267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  <c r="AF325" s="243"/>
      <c r="AG325" s="243"/>
      <c r="AH325" s="243"/>
      <c r="AI325" s="243"/>
    </row>
    <row r="326" spans="2:35">
      <c r="B326" s="267"/>
      <c r="C326" s="268"/>
      <c r="D326" s="268"/>
      <c r="E326" s="268"/>
      <c r="F326" s="386"/>
      <c r="G326" s="267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  <c r="AF326" s="243"/>
      <c r="AG326" s="243"/>
      <c r="AH326" s="243"/>
      <c r="AI326" s="243"/>
    </row>
    <row r="327" spans="2:35">
      <c r="B327" s="267"/>
      <c r="C327" s="268"/>
      <c r="D327" s="268"/>
      <c r="E327" s="268"/>
      <c r="F327" s="386"/>
      <c r="G327" s="267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  <c r="AF327" s="243"/>
      <c r="AG327" s="243"/>
      <c r="AH327" s="243"/>
      <c r="AI327" s="243"/>
    </row>
    <row r="328" spans="2:35">
      <c r="B328" s="267"/>
      <c r="C328" s="268"/>
      <c r="D328" s="268"/>
      <c r="E328" s="268"/>
      <c r="F328" s="386"/>
      <c r="G328" s="267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  <c r="AF328" s="243"/>
      <c r="AG328" s="243"/>
      <c r="AH328" s="243"/>
      <c r="AI328" s="243"/>
    </row>
    <row r="329" spans="2:35">
      <c r="B329" s="267"/>
      <c r="C329" s="268"/>
      <c r="D329" s="268"/>
      <c r="E329" s="268"/>
      <c r="F329" s="386"/>
      <c r="G329" s="267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  <c r="AF329" s="243"/>
      <c r="AG329" s="243"/>
      <c r="AH329" s="243"/>
      <c r="AI329" s="243"/>
    </row>
    <row r="330" spans="2:35">
      <c r="B330" s="267"/>
      <c r="C330" s="268"/>
      <c r="D330" s="268"/>
      <c r="E330" s="268"/>
      <c r="F330" s="386"/>
      <c r="G330" s="267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  <c r="AF330" s="243"/>
      <c r="AG330" s="243"/>
      <c r="AH330" s="243"/>
      <c r="AI330" s="243"/>
    </row>
    <row r="331" spans="2:35">
      <c r="B331" s="267"/>
      <c r="C331" s="268"/>
      <c r="D331" s="268"/>
      <c r="E331" s="268"/>
      <c r="F331" s="386"/>
      <c r="G331" s="267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  <c r="AF331" s="243"/>
      <c r="AG331" s="243"/>
      <c r="AH331" s="243"/>
      <c r="AI331" s="243"/>
    </row>
    <row r="332" spans="2:35">
      <c r="B332" s="267"/>
      <c r="C332" s="268"/>
      <c r="D332" s="268"/>
      <c r="E332" s="268"/>
      <c r="F332" s="386"/>
      <c r="G332" s="267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  <c r="AF332" s="243"/>
      <c r="AG332" s="243"/>
      <c r="AH332" s="243"/>
      <c r="AI332" s="243"/>
    </row>
    <row r="333" spans="2:35">
      <c r="B333" s="267"/>
      <c r="C333" s="268"/>
      <c r="D333" s="268"/>
      <c r="E333" s="268"/>
      <c r="F333" s="386"/>
      <c r="G333" s="267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  <c r="AF333" s="243"/>
      <c r="AG333" s="243"/>
      <c r="AH333" s="243"/>
      <c r="AI333" s="243"/>
    </row>
    <row r="334" spans="2:35">
      <c r="B334" s="267"/>
      <c r="C334" s="268"/>
      <c r="D334" s="268"/>
      <c r="E334" s="268"/>
      <c r="F334" s="386"/>
      <c r="G334" s="267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 s="243"/>
      <c r="AC334" s="243"/>
      <c r="AD334" s="243"/>
      <c r="AE334" s="243"/>
      <c r="AF334" s="243"/>
      <c r="AG334" s="243"/>
      <c r="AH334" s="243"/>
      <c r="AI334" s="243"/>
    </row>
    <row r="335" spans="2:35">
      <c r="B335" s="267"/>
      <c r="C335" s="268"/>
      <c r="D335" s="268"/>
      <c r="E335" s="268"/>
      <c r="F335" s="386"/>
      <c r="G335" s="267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 s="243"/>
      <c r="AC335" s="243"/>
      <c r="AD335" s="243"/>
      <c r="AE335" s="243"/>
      <c r="AF335" s="243"/>
      <c r="AG335" s="243"/>
      <c r="AH335" s="243"/>
      <c r="AI335" s="243"/>
    </row>
    <row r="336" spans="2:35">
      <c r="B336" s="267"/>
      <c r="C336" s="268"/>
      <c r="D336" s="268"/>
      <c r="E336" s="268"/>
      <c r="F336" s="386"/>
      <c r="G336" s="267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 s="243"/>
      <c r="AC336" s="243"/>
      <c r="AD336" s="243"/>
      <c r="AE336" s="243"/>
      <c r="AF336" s="243"/>
      <c r="AG336" s="243"/>
      <c r="AH336" s="243"/>
      <c r="AI336" s="243"/>
    </row>
    <row r="337" spans="2:35">
      <c r="B337" s="267"/>
      <c r="C337" s="268"/>
      <c r="D337" s="268"/>
      <c r="E337" s="268"/>
      <c r="F337" s="386"/>
      <c r="G337" s="267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 s="243"/>
      <c r="AC337" s="243"/>
      <c r="AD337" s="243"/>
      <c r="AE337" s="243"/>
      <c r="AF337" s="243"/>
      <c r="AG337" s="243"/>
      <c r="AH337" s="243"/>
      <c r="AI337" s="243"/>
    </row>
    <row r="338" spans="2:35">
      <c r="B338" s="267"/>
      <c r="C338" s="268"/>
      <c r="D338" s="268"/>
      <c r="E338" s="268"/>
      <c r="F338" s="386"/>
      <c r="G338" s="267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 s="243"/>
      <c r="AC338" s="243"/>
      <c r="AD338" s="243"/>
      <c r="AE338" s="243"/>
      <c r="AF338" s="243"/>
      <c r="AG338" s="243"/>
      <c r="AH338" s="243"/>
      <c r="AI338" s="243"/>
    </row>
    <row r="339" spans="2:35">
      <c r="B339" s="267"/>
      <c r="C339" s="268"/>
      <c r="D339" s="268"/>
      <c r="E339" s="268"/>
      <c r="F339" s="386"/>
      <c r="G339" s="267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 s="243"/>
      <c r="AC339" s="243"/>
      <c r="AD339" s="243"/>
      <c r="AE339" s="243"/>
      <c r="AF339" s="243"/>
      <c r="AG339" s="243"/>
      <c r="AH339" s="243"/>
      <c r="AI339" s="243"/>
    </row>
    <row r="340" spans="2:35">
      <c r="B340" s="267"/>
      <c r="C340" s="268"/>
      <c r="D340" s="268"/>
      <c r="E340" s="268"/>
      <c r="F340" s="386"/>
      <c r="G340" s="267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 s="243"/>
      <c r="AC340" s="243"/>
      <c r="AD340" s="243"/>
      <c r="AE340" s="243"/>
      <c r="AF340" s="243"/>
      <c r="AG340" s="243"/>
      <c r="AH340" s="243"/>
      <c r="AI340" s="243"/>
    </row>
    <row r="341" spans="2:35">
      <c r="B341" s="267"/>
      <c r="C341" s="268"/>
      <c r="D341" s="268"/>
      <c r="E341" s="268"/>
      <c r="F341" s="386"/>
      <c r="G341" s="267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 s="243"/>
      <c r="AC341" s="243"/>
      <c r="AD341" s="243"/>
      <c r="AE341" s="243"/>
      <c r="AF341" s="243"/>
      <c r="AG341" s="243"/>
      <c r="AH341" s="243"/>
      <c r="AI341" s="243"/>
    </row>
    <row r="342" spans="2:35">
      <c r="B342" s="267"/>
      <c r="C342" s="268"/>
      <c r="D342" s="268"/>
      <c r="E342" s="268"/>
      <c r="F342" s="386"/>
      <c r="G342" s="267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 s="243"/>
      <c r="AC342" s="243"/>
      <c r="AD342" s="243"/>
      <c r="AE342" s="243"/>
      <c r="AF342" s="243"/>
      <c r="AG342" s="243"/>
      <c r="AH342" s="243"/>
      <c r="AI342" s="243"/>
    </row>
    <row r="343" spans="2:35">
      <c r="B343" s="267"/>
      <c r="C343" s="268"/>
      <c r="D343" s="268"/>
      <c r="E343" s="268"/>
      <c r="F343" s="386"/>
      <c r="G343" s="267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 s="243"/>
      <c r="AC343" s="243"/>
      <c r="AD343" s="243"/>
      <c r="AE343" s="243"/>
      <c r="AF343" s="243"/>
      <c r="AG343" s="243"/>
      <c r="AH343" s="243"/>
      <c r="AI343" s="243"/>
    </row>
    <row r="344" spans="2:35">
      <c r="B344" s="267"/>
      <c r="C344" s="268"/>
      <c r="D344" s="268"/>
      <c r="E344" s="268"/>
      <c r="F344" s="386"/>
      <c r="G344" s="267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 s="243"/>
      <c r="AC344" s="243"/>
      <c r="AD344" s="243"/>
      <c r="AE344" s="243"/>
      <c r="AF344" s="243"/>
      <c r="AG344" s="243"/>
      <c r="AH344" s="243"/>
      <c r="AI344" s="243"/>
    </row>
    <row r="345" spans="2:35">
      <c r="B345" s="267"/>
      <c r="C345" s="268"/>
      <c r="D345" s="268"/>
      <c r="E345" s="268"/>
      <c r="F345" s="386"/>
      <c r="G345" s="267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 s="243"/>
      <c r="AC345" s="243"/>
      <c r="AD345" s="243"/>
      <c r="AE345" s="243"/>
      <c r="AF345" s="243"/>
      <c r="AG345" s="243"/>
      <c r="AH345" s="243"/>
      <c r="AI345" s="243"/>
    </row>
    <row r="346" spans="2:35">
      <c r="B346" s="267"/>
      <c r="C346" s="268"/>
      <c r="D346" s="268"/>
      <c r="E346" s="268"/>
      <c r="F346" s="386"/>
      <c r="G346" s="267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 s="243"/>
      <c r="AC346" s="243"/>
      <c r="AD346" s="243"/>
      <c r="AE346" s="243"/>
      <c r="AF346" s="243"/>
      <c r="AG346" s="243"/>
      <c r="AH346" s="243"/>
      <c r="AI346" s="243"/>
    </row>
    <row r="347" spans="2:35">
      <c r="B347" s="267"/>
      <c r="C347" s="268"/>
      <c r="D347" s="268"/>
      <c r="E347" s="268"/>
      <c r="F347" s="386"/>
      <c r="G347" s="267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 s="243"/>
      <c r="AC347" s="243"/>
      <c r="AD347" s="243"/>
      <c r="AE347" s="243"/>
      <c r="AF347" s="243"/>
      <c r="AG347" s="243"/>
      <c r="AH347" s="243"/>
      <c r="AI347" s="243"/>
    </row>
    <row r="348" spans="2:35">
      <c r="B348" s="267"/>
      <c r="C348" s="268"/>
      <c r="D348" s="268"/>
      <c r="E348" s="268"/>
      <c r="F348" s="386"/>
      <c r="G348" s="267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 s="243"/>
      <c r="AC348" s="243"/>
      <c r="AD348" s="243"/>
      <c r="AE348" s="243"/>
      <c r="AF348" s="243"/>
      <c r="AG348" s="243"/>
      <c r="AH348" s="243"/>
      <c r="AI348" s="243"/>
    </row>
    <row r="349" spans="2:35">
      <c r="B349" s="267"/>
      <c r="C349" s="268"/>
      <c r="D349" s="268"/>
      <c r="E349" s="268"/>
      <c r="F349" s="386"/>
      <c r="G349" s="267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 s="243"/>
      <c r="AC349" s="243"/>
      <c r="AD349" s="243"/>
      <c r="AE349" s="243"/>
      <c r="AF349" s="243"/>
      <c r="AG349" s="243"/>
      <c r="AH349" s="243"/>
      <c r="AI349" s="243"/>
    </row>
    <row r="350" spans="2:35">
      <c r="B350" s="267"/>
      <c r="C350" s="268"/>
      <c r="D350" s="268"/>
      <c r="E350" s="268"/>
      <c r="F350" s="386"/>
      <c r="G350" s="267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 s="243"/>
      <c r="AC350" s="243"/>
      <c r="AD350" s="243"/>
      <c r="AE350" s="243"/>
      <c r="AF350" s="243"/>
      <c r="AG350" s="243"/>
      <c r="AH350" s="243"/>
      <c r="AI350" s="243"/>
    </row>
    <row r="351" spans="2:35">
      <c r="B351" s="267"/>
      <c r="C351" s="268"/>
      <c r="D351" s="268"/>
      <c r="E351" s="268"/>
      <c r="F351" s="386"/>
      <c r="G351" s="267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 s="243"/>
      <c r="AC351" s="243"/>
      <c r="AD351" s="243"/>
      <c r="AE351" s="243"/>
      <c r="AF351" s="243"/>
      <c r="AG351" s="243"/>
      <c r="AH351" s="243"/>
      <c r="AI351" s="243"/>
    </row>
    <row r="352" spans="2:35">
      <c r="B352" s="267"/>
      <c r="C352" s="268"/>
      <c r="D352" s="268"/>
      <c r="E352" s="268"/>
      <c r="F352" s="386"/>
      <c r="G352" s="267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 s="243"/>
      <c r="AC352" s="243"/>
      <c r="AD352" s="243"/>
      <c r="AE352" s="243"/>
      <c r="AF352" s="243"/>
      <c r="AG352" s="243"/>
      <c r="AH352" s="243"/>
      <c r="AI352" s="243"/>
    </row>
    <row r="353" spans="2:35">
      <c r="B353" s="267"/>
      <c r="C353" s="268"/>
      <c r="D353" s="268"/>
      <c r="E353" s="268"/>
      <c r="F353" s="386"/>
      <c r="G353" s="267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 s="243"/>
      <c r="AC353" s="243"/>
      <c r="AD353" s="243"/>
      <c r="AE353" s="243"/>
      <c r="AF353" s="243"/>
      <c r="AG353" s="243"/>
      <c r="AH353" s="243"/>
      <c r="AI353" s="243"/>
    </row>
    <row r="354" spans="2:35">
      <c r="B354" s="267"/>
      <c r="C354" s="268"/>
      <c r="D354" s="268"/>
      <c r="E354" s="268"/>
      <c r="F354" s="386"/>
      <c r="G354" s="267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 s="243"/>
      <c r="AC354" s="243"/>
      <c r="AD354" s="243"/>
      <c r="AE354" s="243"/>
      <c r="AF354" s="243"/>
      <c r="AG354" s="243"/>
      <c r="AH354" s="243"/>
      <c r="AI354" s="243"/>
    </row>
    <row r="355" spans="2:35">
      <c r="B355" s="267"/>
      <c r="C355" s="268"/>
      <c r="D355" s="268"/>
      <c r="E355" s="268"/>
      <c r="F355" s="386"/>
      <c r="G355" s="267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 s="243"/>
      <c r="AC355" s="243"/>
      <c r="AD355" s="243"/>
      <c r="AE355" s="243"/>
      <c r="AF355" s="243"/>
      <c r="AG355" s="243"/>
      <c r="AH355" s="243"/>
      <c r="AI355" s="243"/>
    </row>
    <row r="356" spans="2:35">
      <c r="B356" s="267"/>
      <c r="C356" s="268"/>
      <c r="D356" s="268"/>
      <c r="E356" s="268"/>
      <c r="F356" s="386"/>
      <c r="G356" s="267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 s="243"/>
      <c r="AC356" s="243"/>
      <c r="AD356" s="243"/>
      <c r="AE356" s="243"/>
      <c r="AF356" s="243"/>
      <c r="AG356" s="243"/>
      <c r="AH356" s="243"/>
      <c r="AI356" s="243"/>
    </row>
    <row r="357" spans="2:35">
      <c r="B357" s="267"/>
      <c r="C357" s="268"/>
      <c r="D357" s="268"/>
      <c r="E357" s="268"/>
      <c r="F357" s="386"/>
      <c r="G357" s="267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 s="243"/>
      <c r="AC357" s="243"/>
      <c r="AD357" s="243"/>
      <c r="AE357" s="243"/>
      <c r="AF357" s="243"/>
      <c r="AG357" s="243"/>
      <c r="AH357" s="243"/>
      <c r="AI357" s="243"/>
    </row>
    <row r="358" spans="2:35">
      <c r="B358" s="267"/>
      <c r="C358" s="268"/>
      <c r="D358" s="268"/>
      <c r="E358" s="268"/>
      <c r="F358" s="386"/>
      <c r="G358" s="267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 s="243"/>
      <c r="AC358" s="243"/>
      <c r="AD358" s="243"/>
      <c r="AE358" s="243"/>
      <c r="AF358" s="243"/>
      <c r="AG358" s="243"/>
      <c r="AH358" s="243"/>
      <c r="AI358" s="243"/>
    </row>
    <row r="359" spans="2:35">
      <c r="B359" s="267"/>
      <c r="C359" s="268"/>
      <c r="D359" s="268"/>
      <c r="E359" s="268"/>
      <c r="F359" s="386"/>
      <c r="G359" s="267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 s="243"/>
      <c r="AC359" s="243"/>
      <c r="AD359" s="243"/>
      <c r="AE359" s="243"/>
      <c r="AF359" s="243"/>
      <c r="AG359" s="243"/>
      <c r="AH359" s="243"/>
      <c r="AI359" s="243"/>
    </row>
    <row r="360" spans="2:35">
      <c r="B360" s="267"/>
      <c r="C360" s="268"/>
      <c r="D360" s="268"/>
      <c r="E360" s="268"/>
      <c r="F360" s="386"/>
      <c r="G360" s="267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 s="243"/>
      <c r="AC360" s="243"/>
      <c r="AD360" s="243"/>
      <c r="AE360" s="243"/>
      <c r="AF360" s="243"/>
      <c r="AG360" s="243"/>
      <c r="AH360" s="243"/>
      <c r="AI360" s="243"/>
    </row>
    <row r="361" spans="2:35">
      <c r="B361" s="267"/>
      <c r="C361" s="268"/>
      <c r="D361" s="268"/>
      <c r="E361" s="268"/>
      <c r="F361" s="386"/>
      <c r="G361" s="267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 s="243"/>
      <c r="AC361" s="243"/>
      <c r="AD361" s="243"/>
      <c r="AE361" s="243"/>
      <c r="AF361" s="243"/>
      <c r="AG361" s="243"/>
      <c r="AH361" s="243"/>
      <c r="AI361" s="243"/>
    </row>
    <row r="362" spans="2:35">
      <c r="B362" s="267"/>
      <c r="C362" s="268"/>
      <c r="D362" s="268"/>
      <c r="E362" s="268"/>
      <c r="F362" s="386"/>
      <c r="G362" s="267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 s="243"/>
      <c r="AC362" s="243"/>
      <c r="AD362" s="243"/>
      <c r="AE362" s="243"/>
      <c r="AF362" s="243"/>
      <c r="AG362" s="243"/>
      <c r="AH362" s="243"/>
      <c r="AI362" s="243"/>
    </row>
    <row r="363" spans="2:35">
      <c r="B363" s="267"/>
      <c r="C363" s="268"/>
      <c r="D363" s="268"/>
      <c r="E363" s="268"/>
      <c r="F363" s="386"/>
      <c r="G363" s="267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 s="243"/>
      <c r="AC363" s="243"/>
      <c r="AD363" s="243"/>
      <c r="AE363" s="243"/>
      <c r="AF363" s="243"/>
      <c r="AG363" s="243"/>
      <c r="AH363" s="243"/>
      <c r="AI363" s="243"/>
    </row>
    <row r="364" spans="2:35">
      <c r="B364" s="267"/>
      <c r="C364" s="268"/>
      <c r="D364" s="268"/>
      <c r="E364" s="268"/>
      <c r="F364" s="386"/>
      <c r="G364" s="267"/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 s="243"/>
      <c r="AC364" s="243"/>
      <c r="AD364" s="243"/>
      <c r="AE364" s="243"/>
      <c r="AF364" s="243"/>
      <c r="AG364" s="243"/>
      <c r="AH364" s="243"/>
      <c r="AI364" s="243"/>
    </row>
    <row r="365" spans="2:35">
      <c r="B365" s="267"/>
      <c r="C365" s="268"/>
      <c r="D365" s="268"/>
      <c r="E365" s="268"/>
      <c r="F365" s="386"/>
      <c r="G365" s="267"/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 s="243"/>
      <c r="AC365" s="243"/>
      <c r="AD365" s="243"/>
      <c r="AE365" s="243"/>
      <c r="AF365" s="243"/>
      <c r="AG365" s="243"/>
      <c r="AH365" s="243"/>
      <c r="AI365" s="243"/>
    </row>
    <row r="366" spans="2:35">
      <c r="B366" s="267"/>
      <c r="C366" s="268"/>
      <c r="D366" s="268"/>
      <c r="E366" s="268"/>
      <c r="F366" s="386"/>
      <c r="G366" s="267"/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 s="243"/>
      <c r="AC366" s="243"/>
      <c r="AD366" s="243"/>
      <c r="AE366" s="243"/>
      <c r="AF366" s="243"/>
      <c r="AG366" s="243"/>
      <c r="AH366" s="243"/>
      <c r="AI366" s="243"/>
    </row>
    <row r="367" spans="2:35">
      <c r="B367" s="267"/>
      <c r="C367" s="268"/>
      <c r="D367" s="268"/>
      <c r="E367" s="268"/>
      <c r="F367" s="386"/>
      <c r="G367" s="267"/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 s="243"/>
      <c r="AC367" s="243"/>
      <c r="AD367" s="243"/>
      <c r="AE367" s="243"/>
      <c r="AF367" s="243"/>
      <c r="AG367" s="243"/>
      <c r="AH367" s="243"/>
      <c r="AI367" s="243"/>
    </row>
    <row r="368" spans="2:35">
      <c r="B368" s="267"/>
      <c r="C368" s="268"/>
      <c r="D368" s="268"/>
      <c r="E368" s="268"/>
      <c r="F368" s="386"/>
      <c r="G368" s="267"/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 s="243"/>
      <c r="AC368" s="243"/>
      <c r="AD368" s="243"/>
      <c r="AE368" s="243"/>
      <c r="AF368" s="243"/>
      <c r="AG368" s="243"/>
      <c r="AH368" s="243"/>
      <c r="AI368" s="243"/>
    </row>
    <row r="369" spans="9:35"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 s="243"/>
      <c r="AC369" s="243"/>
      <c r="AD369" s="243"/>
      <c r="AE369" s="243"/>
      <c r="AF369" s="243"/>
      <c r="AG369" s="243"/>
      <c r="AH369" s="243"/>
      <c r="AI369" s="243"/>
    </row>
    <row r="370" spans="9:35"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 s="243"/>
      <c r="AC370" s="243"/>
      <c r="AD370" s="243"/>
      <c r="AE370" s="243"/>
      <c r="AF370" s="243"/>
      <c r="AG370" s="243"/>
      <c r="AH370" s="243"/>
      <c r="AI370" s="243"/>
    </row>
    <row r="371" spans="9:35"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 s="243"/>
      <c r="AC371" s="243"/>
      <c r="AD371" s="243"/>
      <c r="AE371" s="243"/>
      <c r="AF371" s="243"/>
      <c r="AG371" s="243"/>
      <c r="AH371" s="243"/>
      <c r="AI371" s="243"/>
    </row>
    <row r="372" spans="9:35"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 s="243"/>
      <c r="AC372" s="243"/>
      <c r="AD372" s="243"/>
      <c r="AE372" s="243"/>
      <c r="AF372" s="243"/>
      <c r="AG372" s="243"/>
      <c r="AH372" s="243"/>
      <c r="AI372" s="243"/>
    </row>
    <row r="373" spans="9:35"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 s="243"/>
      <c r="AC373" s="243"/>
      <c r="AD373" s="243"/>
      <c r="AE373" s="243"/>
      <c r="AF373" s="243"/>
      <c r="AG373" s="243"/>
      <c r="AH373" s="243"/>
      <c r="AI373" s="243"/>
    </row>
    <row r="374" spans="9:35"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 s="243"/>
      <c r="AC374" s="243"/>
      <c r="AD374" s="243"/>
      <c r="AE374" s="243"/>
      <c r="AF374" s="243"/>
      <c r="AG374" s="243"/>
      <c r="AH374" s="243"/>
      <c r="AI374" s="243"/>
    </row>
    <row r="375" spans="9:35"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 s="243"/>
      <c r="AC375" s="243"/>
      <c r="AD375" s="243"/>
      <c r="AE375" s="243"/>
      <c r="AF375" s="243"/>
      <c r="AG375" s="243"/>
      <c r="AH375" s="243"/>
      <c r="AI375" s="243"/>
    </row>
    <row r="376" spans="9:35"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 s="243"/>
      <c r="AC376" s="243"/>
      <c r="AD376" s="243"/>
      <c r="AE376" s="243"/>
      <c r="AF376" s="243"/>
      <c r="AG376" s="243"/>
      <c r="AH376" s="243"/>
      <c r="AI376" s="243"/>
    </row>
    <row r="377" spans="9:35"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 s="243"/>
      <c r="AC377" s="243"/>
      <c r="AD377" s="243"/>
      <c r="AE377" s="243"/>
      <c r="AF377" s="243"/>
      <c r="AG377" s="243"/>
      <c r="AH377" s="243"/>
      <c r="AI377" s="243"/>
    </row>
    <row r="378" spans="9:35"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 s="243"/>
      <c r="AC378" s="243"/>
      <c r="AD378" s="243"/>
      <c r="AE378" s="243"/>
      <c r="AF378" s="243"/>
      <c r="AG378" s="243"/>
      <c r="AH378" s="243"/>
      <c r="AI378" s="243"/>
    </row>
    <row r="379" spans="9:35"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 s="243"/>
      <c r="AC379" s="243"/>
      <c r="AD379" s="243"/>
      <c r="AE379" s="243"/>
      <c r="AF379" s="243"/>
      <c r="AG379" s="243"/>
      <c r="AH379" s="243"/>
      <c r="AI379" s="243"/>
    </row>
    <row r="380" spans="9:35"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 s="243"/>
      <c r="AC380" s="243"/>
      <c r="AD380" s="243"/>
      <c r="AE380" s="243"/>
      <c r="AF380" s="243"/>
      <c r="AG380" s="243"/>
      <c r="AH380" s="243"/>
      <c r="AI380" s="243"/>
    </row>
    <row r="381" spans="9:35"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 s="243"/>
      <c r="AC381" s="243"/>
      <c r="AD381" s="243"/>
      <c r="AE381" s="243"/>
      <c r="AF381" s="243"/>
      <c r="AG381" s="243"/>
      <c r="AH381" s="243"/>
      <c r="AI381" s="243"/>
    </row>
    <row r="382" spans="9:35"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 s="243"/>
      <c r="AC382" s="243"/>
      <c r="AD382" s="243"/>
      <c r="AE382" s="243"/>
      <c r="AF382" s="243"/>
      <c r="AG382" s="243"/>
      <c r="AH382" s="243"/>
      <c r="AI382" s="243"/>
    </row>
    <row r="383" spans="9:35"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 s="243"/>
      <c r="AC383" s="243"/>
      <c r="AD383" s="243"/>
      <c r="AE383" s="243"/>
      <c r="AF383" s="243"/>
      <c r="AG383" s="243"/>
      <c r="AH383" s="243"/>
      <c r="AI383" s="243"/>
    </row>
    <row r="384" spans="9:35"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 s="243"/>
      <c r="AC384" s="243"/>
      <c r="AD384" s="243"/>
      <c r="AE384" s="243"/>
      <c r="AF384" s="243"/>
      <c r="AG384" s="243"/>
      <c r="AH384" s="243"/>
      <c r="AI384" s="243"/>
    </row>
    <row r="385" spans="9:35"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 s="243"/>
      <c r="AC385" s="243"/>
      <c r="AD385" s="243"/>
      <c r="AE385" s="243"/>
      <c r="AF385" s="243"/>
      <c r="AG385" s="243"/>
      <c r="AH385" s="243"/>
      <c r="AI385" s="243"/>
    </row>
    <row r="386" spans="9:35"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 s="243"/>
      <c r="AC386" s="243"/>
      <c r="AD386" s="243"/>
      <c r="AE386" s="243"/>
      <c r="AF386" s="243"/>
      <c r="AG386" s="243"/>
      <c r="AH386" s="243"/>
      <c r="AI386" s="243"/>
    </row>
    <row r="387" spans="9:35"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 s="243"/>
      <c r="AC387" s="243"/>
      <c r="AD387" s="243"/>
      <c r="AE387" s="243"/>
      <c r="AF387" s="243"/>
      <c r="AG387" s="243"/>
      <c r="AH387" s="243"/>
      <c r="AI387" s="243"/>
    </row>
    <row r="388" spans="9:35"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 s="243"/>
      <c r="AC388" s="243"/>
      <c r="AD388" s="243"/>
      <c r="AE388" s="243"/>
      <c r="AF388" s="243"/>
      <c r="AG388" s="243"/>
      <c r="AH388" s="243"/>
      <c r="AI388" s="243"/>
    </row>
    <row r="389" spans="9:35"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 s="243"/>
      <c r="AC389" s="243"/>
      <c r="AD389" s="243"/>
      <c r="AE389" s="243"/>
      <c r="AF389" s="243"/>
      <c r="AG389" s="243"/>
      <c r="AH389" s="243"/>
      <c r="AI389" s="243"/>
    </row>
    <row r="390" spans="9:35"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 s="243"/>
      <c r="AC390" s="243"/>
      <c r="AD390" s="243"/>
      <c r="AE390" s="243"/>
      <c r="AF390" s="243"/>
      <c r="AG390" s="243"/>
      <c r="AH390" s="243"/>
      <c r="AI390" s="243"/>
    </row>
    <row r="391" spans="9:35"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 s="243"/>
      <c r="AC391" s="243"/>
      <c r="AD391" s="243"/>
      <c r="AE391" s="243"/>
      <c r="AF391" s="243"/>
      <c r="AG391" s="243"/>
      <c r="AH391" s="243"/>
      <c r="AI391" s="243"/>
    </row>
    <row r="392" spans="9:35"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 s="243"/>
      <c r="AC392" s="243"/>
      <c r="AD392" s="243"/>
      <c r="AE392" s="243"/>
      <c r="AF392" s="243"/>
      <c r="AG392" s="243"/>
      <c r="AH392" s="243"/>
      <c r="AI392" s="243"/>
    </row>
    <row r="393" spans="9:35"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 s="243"/>
      <c r="AC393" s="243"/>
      <c r="AD393" s="243"/>
      <c r="AE393" s="243"/>
      <c r="AF393" s="243"/>
      <c r="AG393" s="243"/>
      <c r="AH393" s="243"/>
      <c r="AI393" s="243"/>
    </row>
    <row r="394" spans="9:35"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 s="243"/>
      <c r="AC394" s="243"/>
      <c r="AD394" s="243"/>
      <c r="AE394" s="243"/>
      <c r="AF394" s="243"/>
      <c r="AG394" s="243"/>
      <c r="AH394" s="243"/>
      <c r="AI394" s="243"/>
    </row>
    <row r="395" spans="9:35"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 s="243"/>
      <c r="AC395" s="243"/>
      <c r="AD395" s="243"/>
      <c r="AE395" s="243"/>
      <c r="AF395" s="243"/>
      <c r="AG395" s="243"/>
      <c r="AH395" s="243"/>
      <c r="AI395" s="243"/>
    </row>
    <row r="396" spans="9:35"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 s="243"/>
      <c r="AC396" s="243"/>
      <c r="AD396" s="243"/>
      <c r="AE396" s="243"/>
      <c r="AF396" s="243"/>
      <c r="AG396" s="243"/>
      <c r="AH396" s="243"/>
      <c r="AI396" s="243"/>
    </row>
    <row r="397" spans="9:35"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 s="243"/>
      <c r="AC397" s="243"/>
      <c r="AD397" s="243"/>
      <c r="AE397" s="243"/>
      <c r="AF397" s="243"/>
      <c r="AG397" s="243"/>
      <c r="AH397" s="243"/>
      <c r="AI397" s="243"/>
    </row>
    <row r="398" spans="9:35"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 s="243"/>
      <c r="AC398" s="243"/>
      <c r="AD398" s="243"/>
      <c r="AE398" s="243"/>
      <c r="AF398" s="243"/>
      <c r="AG398" s="243"/>
      <c r="AH398" s="243"/>
      <c r="AI398" s="243"/>
    </row>
    <row r="399" spans="9:35"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 s="243"/>
      <c r="AC399" s="243"/>
      <c r="AD399" s="243"/>
      <c r="AE399" s="243"/>
      <c r="AF399" s="243"/>
      <c r="AG399" s="243"/>
      <c r="AH399" s="243"/>
      <c r="AI399" s="243"/>
    </row>
    <row r="400" spans="9:35"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 s="243"/>
      <c r="AC400" s="243"/>
      <c r="AD400" s="243"/>
      <c r="AE400" s="243"/>
      <c r="AF400" s="243"/>
      <c r="AG400" s="243"/>
      <c r="AH400" s="243"/>
      <c r="AI400" s="243"/>
    </row>
    <row r="401" spans="9:35"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 s="243"/>
      <c r="AC401" s="243"/>
      <c r="AD401" s="243"/>
      <c r="AE401" s="243"/>
      <c r="AF401" s="243"/>
      <c r="AG401" s="243"/>
      <c r="AH401" s="243"/>
      <c r="AI401" s="243"/>
    </row>
    <row r="402" spans="9:35"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 s="243"/>
      <c r="AC402" s="243"/>
      <c r="AD402" s="243"/>
      <c r="AE402" s="243"/>
      <c r="AF402" s="243"/>
      <c r="AG402" s="243"/>
      <c r="AH402" s="243"/>
      <c r="AI402" s="243"/>
    </row>
    <row r="403" spans="9:35"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 s="243"/>
      <c r="AC403" s="243"/>
      <c r="AD403" s="243"/>
      <c r="AE403" s="243"/>
      <c r="AF403" s="243"/>
      <c r="AG403" s="243"/>
      <c r="AH403" s="243"/>
      <c r="AI403" s="243"/>
    </row>
    <row r="404" spans="9:35"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 s="243"/>
      <c r="AC404" s="243"/>
      <c r="AD404" s="243"/>
      <c r="AE404" s="243"/>
      <c r="AF404" s="243"/>
      <c r="AG404" s="243"/>
      <c r="AH404" s="243"/>
      <c r="AI404" s="243"/>
    </row>
    <row r="405" spans="9:35"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 s="243"/>
      <c r="AC405" s="243"/>
      <c r="AD405" s="243"/>
      <c r="AE405" s="243"/>
      <c r="AF405" s="243"/>
      <c r="AG405" s="243"/>
      <c r="AH405" s="243"/>
      <c r="AI405" s="243"/>
    </row>
    <row r="406" spans="9:35"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 s="243"/>
      <c r="AC406" s="243"/>
      <c r="AD406" s="243"/>
      <c r="AE406" s="243"/>
      <c r="AF406" s="243"/>
      <c r="AG406" s="243"/>
      <c r="AH406" s="243"/>
      <c r="AI406" s="243"/>
    </row>
    <row r="407" spans="9:35"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 s="243"/>
      <c r="AC407" s="243"/>
      <c r="AD407" s="243"/>
      <c r="AE407" s="243"/>
      <c r="AF407" s="243"/>
      <c r="AG407" s="243"/>
      <c r="AH407" s="243"/>
      <c r="AI407" s="243"/>
    </row>
    <row r="408" spans="9:35"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 s="243"/>
      <c r="AC408" s="243"/>
      <c r="AD408" s="243"/>
      <c r="AE408" s="243"/>
      <c r="AF408" s="243"/>
      <c r="AG408" s="243"/>
      <c r="AH408" s="243"/>
      <c r="AI408" s="243"/>
    </row>
    <row r="409" spans="9:35"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 s="243"/>
      <c r="AC409" s="243"/>
      <c r="AD409" s="243"/>
      <c r="AE409" s="243"/>
      <c r="AF409" s="243"/>
      <c r="AG409" s="243"/>
      <c r="AH409" s="243"/>
      <c r="AI409" s="243"/>
    </row>
    <row r="410" spans="9:35"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 s="243"/>
      <c r="AC410" s="243"/>
      <c r="AD410" s="243"/>
      <c r="AE410" s="243"/>
      <c r="AF410" s="243"/>
      <c r="AG410" s="243"/>
      <c r="AH410" s="243"/>
      <c r="AI410" s="243"/>
    </row>
    <row r="411" spans="9:35"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 s="243"/>
      <c r="AC411" s="243"/>
      <c r="AD411" s="243"/>
      <c r="AE411" s="243"/>
      <c r="AF411" s="243"/>
      <c r="AG411" s="243"/>
      <c r="AH411" s="243"/>
      <c r="AI411" s="243"/>
    </row>
    <row r="412" spans="9:35"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 s="243"/>
      <c r="AC412" s="243"/>
      <c r="AD412" s="243"/>
      <c r="AE412" s="243"/>
      <c r="AF412" s="243"/>
      <c r="AG412" s="243"/>
      <c r="AH412" s="243"/>
      <c r="AI412" s="243"/>
    </row>
    <row r="413" spans="9:35"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 s="243"/>
      <c r="AC413" s="243"/>
      <c r="AD413" s="243"/>
      <c r="AE413" s="243"/>
      <c r="AF413" s="243"/>
      <c r="AG413" s="243"/>
      <c r="AH413" s="243"/>
      <c r="AI413" s="243"/>
    </row>
    <row r="414" spans="9:35"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 s="243"/>
      <c r="AC414" s="243"/>
      <c r="AD414" s="243"/>
      <c r="AE414" s="243"/>
      <c r="AF414" s="243"/>
      <c r="AG414" s="243"/>
      <c r="AH414" s="243"/>
      <c r="AI414" s="243"/>
    </row>
    <row r="415" spans="9:35"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 s="243"/>
      <c r="AC415" s="243"/>
      <c r="AD415" s="243"/>
      <c r="AE415" s="243"/>
      <c r="AF415" s="243"/>
      <c r="AG415" s="243"/>
      <c r="AH415" s="243"/>
      <c r="AI415" s="243"/>
    </row>
    <row r="416" spans="9:35"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 s="243"/>
      <c r="AC416" s="243"/>
      <c r="AD416" s="243"/>
      <c r="AE416" s="243"/>
      <c r="AF416" s="243"/>
      <c r="AG416" s="243"/>
      <c r="AH416" s="243"/>
      <c r="AI416" s="243"/>
    </row>
    <row r="417" spans="9:35"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 s="243"/>
      <c r="AC417" s="243"/>
      <c r="AD417" s="243"/>
      <c r="AE417" s="243"/>
      <c r="AF417" s="243"/>
      <c r="AG417" s="243"/>
      <c r="AH417" s="243"/>
      <c r="AI417" s="243"/>
    </row>
    <row r="418" spans="9:35"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 s="243"/>
      <c r="AC418" s="243"/>
      <c r="AD418" s="243"/>
      <c r="AE418" s="243"/>
      <c r="AF418" s="243"/>
      <c r="AG418" s="243"/>
      <c r="AH418" s="243"/>
      <c r="AI418" s="243"/>
    </row>
    <row r="419" spans="9:35"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 s="243"/>
      <c r="AC419" s="243"/>
      <c r="AD419" s="243"/>
      <c r="AE419" s="243"/>
      <c r="AF419" s="243"/>
      <c r="AG419" s="243"/>
      <c r="AH419" s="243"/>
      <c r="AI419" s="243"/>
    </row>
    <row r="420" spans="9:35"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 s="243"/>
      <c r="AC420" s="243"/>
      <c r="AD420" s="243"/>
      <c r="AE420" s="243"/>
      <c r="AF420" s="243"/>
      <c r="AG420" s="243"/>
      <c r="AH420" s="243"/>
      <c r="AI420" s="243"/>
    </row>
    <row r="421" spans="9:35"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 s="243"/>
      <c r="AC421" s="243"/>
      <c r="AD421" s="243"/>
      <c r="AE421" s="243"/>
      <c r="AF421" s="243"/>
      <c r="AG421" s="243"/>
      <c r="AH421" s="243"/>
      <c r="AI421" s="243"/>
    </row>
    <row r="422" spans="9:35"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 s="243"/>
      <c r="AC422" s="243"/>
      <c r="AD422" s="243"/>
      <c r="AE422" s="243"/>
      <c r="AF422" s="243"/>
      <c r="AG422" s="243"/>
      <c r="AH422" s="243"/>
      <c r="AI422" s="243"/>
    </row>
    <row r="423" spans="9:35"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 s="243"/>
      <c r="AC423" s="243"/>
      <c r="AD423" s="243"/>
      <c r="AE423" s="243"/>
      <c r="AF423" s="243"/>
      <c r="AG423" s="243"/>
      <c r="AH423" s="243"/>
      <c r="AI423" s="243"/>
    </row>
    <row r="424" spans="9:35"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 s="243"/>
      <c r="AC424" s="243"/>
      <c r="AD424" s="243"/>
      <c r="AE424" s="243"/>
      <c r="AF424" s="243"/>
      <c r="AG424" s="243"/>
      <c r="AH424" s="243"/>
      <c r="AI424" s="243"/>
    </row>
    <row r="425" spans="9:35"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 s="243"/>
      <c r="AC425" s="243"/>
      <c r="AD425" s="243"/>
      <c r="AE425" s="243"/>
      <c r="AF425" s="243"/>
      <c r="AG425" s="243"/>
      <c r="AH425" s="243"/>
      <c r="AI425" s="243"/>
    </row>
    <row r="426" spans="9:35"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 s="243"/>
      <c r="AC426" s="243"/>
      <c r="AD426" s="243"/>
      <c r="AE426" s="243"/>
      <c r="AF426" s="243"/>
      <c r="AG426" s="243"/>
      <c r="AH426" s="243"/>
      <c r="AI426" s="243"/>
    </row>
    <row r="427" spans="9:35"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 s="243"/>
      <c r="AC427" s="243"/>
      <c r="AD427" s="243"/>
      <c r="AE427" s="243"/>
      <c r="AF427" s="243"/>
      <c r="AG427" s="243"/>
      <c r="AH427" s="243"/>
      <c r="AI427" s="243"/>
    </row>
    <row r="428" spans="9:35"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 s="243"/>
      <c r="AC428" s="243"/>
      <c r="AD428" s="243"/>
      <c r="AE428" s="243"/>
      <c r="AF428" s="243"/>
      <c r="AG428" s="243"/>
      <c r="AH428" s="243"/>
      <c r="AI428" s="243"/>
    </row>
    <row r="429" spans="9:35"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 s="243"/>
      <c r="AC429" s="243"/>
      <c r="AD429" s="243"/>
      <c r="AE429" s="243"/>
      <c r="AF429" s="243"/>
      <c r="AG429" s="243"/>
      <c r="AH429" s="243"/>
      <c r="AI429" s="243"/>
    </row>
    <row r="430" spans="9:35"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 s="243"/>
      <c r="AC430" s="243"/>
      <c r="AD430" s="243"/>
      <c r="AE430" s="243"/>
      <c r="AF430" s="243"/>
      <c r="AG430" s="243"/>
      <c r="AH430" s="243"/>
      <c r="AI430" s="243"/>
    </row>
    <row r="431" spans="9:35"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 s="243"/>
      <c r="AC431" s="243"/>
      <c r="AD431" s="243"/>
      <c r="AE431" s="243"/>
      <c r="AF431" s="243"/>
      <c r="AG431" s="243"/>
      <c r="AH431" s="243"/>
      <c r="AI431" s="243"/>
    </row>
    <row r="432" spans="9:35"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 s="243"/>
      <c r="AC432" s="243"/>
      <c r="AD432" s="243"/>
      <c r="AE432" s="243"/>
      <c r="AF432" s="243"/>
      <c r="AG432" s="243"/>
      <c r="AH432" s="243"/>
      <c r="AI432" s="243"/>
    </row>
    <row r="433" spans="9:35"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 s="243"/>
      <c r="AC433" s="243"/>
      <c r="AD433" s="243"/>
      <c r="AE433" s="243"/>
      <c r="AF433" s="243"/>
      <c r="AG433" s="243"/>
      <c r="AH433" s="243"/>
      <c r="AI433" s="243"/>
    </row>
    <row r="434" spans="9:35"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 s="243"/>
      <c r="AC434" s="243"/>
      <c r="AD434" s="243"/>
      <c r="AE434" s="243"/>
      <c r="AF434" s="243"/>
      <c r="AG434" s="243"/>
      <c r="AH434" s="243"/>
      <c r="AI434" s="243"/>
    </row>
    <row r="435" spans="9:35"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 s="243"/>
      <c r="AC435" s="243"/>
      <c r="AD435" s="243"/>
      <c r="AE435" s="243"/>
      <c r="AF435" s="243"/>
      <c r="AG435" s="243"/>
      <c r="AH435" s="243"/>
      <c r="AI435" s="243"/>
    </row>
    <row r="436" spans="9:35"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 s="243"/>
      <c r="AC436" s="243"/>
      <c r="AD436" s="243"/>
      <c r="AE436" s="243"/>
      <c r="AF436" s="243"/>
      <c r="AG436" s="243"/>
      <c r="AH436" s="243"/>
      <c r="AI436" s="243"/>
    </row>
    <row r="437" spans="9:35"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 s="243"/>
      <c r="AC437" s="243"/>
      <c r="AD437" s="243"/>
      <c r="AE437" s="243"/>
      <c r="AF437" s="243"/>
      <c r="AG437" s="243"/>
      <c r="AH437" s="243"/>
      <c r="AI437" s="243"/>
    </row>
    <row r="438" spans="9:35"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 s="243"/>
      <c r="AC438" s="243"/>
      <c r="AD438" s="243"/>
      <c r="AE438" s="243"/>
      <c r="AF438" s="243"/>
      <c r="AG438" s="243"/>
      <c r="AH438" s="243"/>
      <c r="AI438" s="243"/>
    </row>
    <row r="439" spans="9:35"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 s="243"/>
      <c r="AC439" s="243"/>
      <c r="AD439" s="243"/>
      <c r="AE439" s="243"/>
      <c r="AF439" s="243"/>
      <c r="AG439" s="243"/>
      <c r="AH439" s="243"/>
      <c r="AI439" s="243"/>
    </row>
    <row r="440" spans="9:35"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 s="243"/>
      <c r="AC440" s="243"/>
      <c r="AD440" s="243"/>
      <c r="AE440" s="243"/>
      <c r="AF440" s="243"/>
      <c r="AG440" s="243"/>
      <c r="AH440" s="243"/>
      <c r="AI440" s="243"/>
    </row>
    <row r="441" spans="9:35"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 s="243"/>
      <c r="AC441" s="243"/>
      <c r="AD441" s="243"/>
      <c r="AE441" s="243"/>
      <c r="AF441" s="243"/>
      <c r="AG441" s="243"/>
      <c r="AH441" s="243"/>
      <c r="AI441" s="243"/>
    </row>
    <row r="442" spans="9:35"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 s="243"/>
      <c r="AC442" s="243"/>
      <c r="AD442" s="243"/>
      <c r="AE442" s="243"/>
      <c r="AF442" s="243"/>
      <c r="AG442" s="243"/>
      <c r="AH442" s="243"/>
      <c r="AI442" s="243"/>
    </row>
    <row r="443" spans="9:35"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 s="243"/>
      <c r="AC443" s="243"/>
      <c r="AD443" s="243"/>
      <c r="AE443" s="243"/>
      <c r="AF443" s="243"/>
      <c r="AG443" s="243"/>
      <c r="AH443" s="243"/>
      <c r="AI443" s="243"/>
    </row>
    <row r="444" spans="9:35"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 s="243"/>
      <c r="AC444" s="243"/>
      <c r="AD444" s="243"/>
      <c r="AE444" s="243"/>
      <c r="AF444" s="243"/>
      <c r="AG444" s="243"/>
      <c r="AH444" s="243"/>
      <c r="AI444" s="243"/>
    </row>
    <row r="445" spans="9:35"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 s="243"/>
      <c r="AC445" s="243"/>
      <c r="AD445" s="243"/>
      <c r="AE445" s="243"/>
      <c r="AF445" s="243"/>
      <c r="AG445" s="243"/>
      <c r="AH445" s="243"/>
      <c r="AI445" s="243"/>
    </row>
    <row r="446" spans="9:35"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 s="243"/>
      <c r="AC446" s="243"/>
      <c r="AD446" s="243"/>
      <c r="AE446" s="243"/>
      <c r="AF446" s="243"/>
      <c r="AG446" s="243"/>
      <c r="AH446" s="243"/>
      <c r="AI446" s="243"/>
    </row>
    <row r="447" spans="9:35"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 s="243"/>
      <c r="AC447" s="243"/>
      <c r="AD447" s="243"/>
      <c r="AE447" s="243"/>
      <c r="AF447" s="243"/>
      <c r="AG447" s="243"/>
      <c r="AH447" s="243"/>
      <c r="AI447" s="243"/>
    </row>
    <row r="448" spans="9:35"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 s="243"/>
      <c r="AC448" s="243"/>
      <c r="AD448" s="243"/>
      <c r="AE448" s="243"/>
      <c r="AF448" s="243"/>
      <c r="AG448" s="243"/>
      <c r="AH448" s="243"/>
      <c r="AI448" s="243"/>
    </row>
    <row r="449" spans="9:35"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 s="243"/>
      <c r="AC449" s="243"/>
      <c r="AD449" s="243"/>
      <c r="AE449" s="243"/>
      <c r="AF449" s="243"/>
      <c r="AG449" s="243"/>
      <c r="AH449" s="243"/>
      <c r="AI449" s="243"/>
    </row>
    <row r="450" spans="9:35"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 s="243"/>
      <c r="AC450" s="243"/>
      <c r="AD450" s="243"/>
      <c r="AE450" s="243"/>
      <c r="AF450" s="243"/>
      <c r="AG450" s="243"/>
      <c r="AH450" s="243"/>
      <c r="AI450" s="243"/>
    </row>
    <row r="451" spans="9:35"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 s="243"/>
      <c r="AC451" s="243"/>
      <c r="AD451" s="243"/>
      <c r="AE451" s="243"/>
      <c r="AF451" s="243"/>
      <c r="AG451" s="243"/>
      <c r="AH451" s="243"/>
      <c r="AI451" s="243"/>
    </row>
    <row r="452" spans="9:35"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 s="243"/>
      <c r="AC452" s="243"/>
      <c r="AD452" s="243"/>
      <c r="AE452" s="243"/>
      <c r="AF452" s="243"/>
      <c r="AG452" s="243"/>
      <c r="AH452" s="243"/>
      <c r="AI452" s="243"/>
    </row>
    <row r="453" spans="9:35"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 s="243"/>
      <c r="AC453" s="243"/>
      <c r="AD453" s="243"/>
      <c r="AE453" s="243"/>
      <c r="AF453" s="243"/>
      <c r="AG453" s="243"/>
      <c r="AH453" s="243"/>
      <c r="AI453" s="243"/>
    </row>
    <row r="454" spans="9:35"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 s="243"/>
      <c r="AC454" s="243"/>
      <c r="AD454" s="243"/>
      <c r="AE454" s="243"/>
      <c r="AF454" s="243"/>
      <c r="AG454" s="243"/>
      <c r="AH454" s="243"/>
      <c r="AI454" s="243"/>
    </row>
    <row r="455" spans="9:35"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 s="243"/>
      <c r="AC455" s="243"/>
      <c r="AD455" s="243"/>
      <c r="AE455" s="243"/>
      <c r="AF455" s="243"/>
      <c r="AG455" s="243"/>
      <c r="AH455" s="243"/>
      <c r="AI455" s="243"/>
    </row>
    <row r="456" spans="9:35"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 s="243"/>
      <c r="AC456" s="243"/>
      <c r="AD456" s="243"/>
      <c r="AE456" s="243"/>
      <c r="AF456" s="243"/>
      <c r="AG456" s="243"/>
      <c r="AH456" s="243"/>
      <c r="AI456" s="243"/>
    </row>
    <row r="457" spans="9:35"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 s="243"/>
      <c r="AC457" s="243"/>
      <c r="AD457" s="243"/>
      <c r="AE457" s="243"/>
      <c r="AF457" s="243"/>
      <c r="AG457" s="243"/>
      <c r="AH457" s="243"/>
      <c r="AI457" s="243"/>
    </row>
    <row r="458" spans="9:35"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 s="243"/>
      <c r="AC458" s="243"/>
      <c r="AD458" s="243"/>
      <c r="AE458" s="243"/>
      <c r="AF458" s="243"/>
      <c r="AG458" s="243"/>
      <c r="AH458" s="243"/>
      <c r="AI458" s="243"/>
    </row>
    <row r="459" spans="9:35"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 s="243"/>
      <c r="AC459" s="243"/>
      <c r="AD459" s="243"/>
      <c r="AE459" s="243"/>
      <c r="AF459" s="243"/>
      <c r="AG459" s="243"/>
      <c r="AH459" s="243"/>
      <c r="AI459" s="243"/>
    </row>
    <row r="460" spans="9:35"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 s="243"/>
      <c r="AC460" s="243"/>
      <c r="AD460" s="243"/>
      <c r="AE460" s="243"/>
      <c r="AF460" s="243"/>
      <c r="AG460" s="243"/>
      <c r="AH460" s="243"/>
      <c r="AI460" s="243"/>
    </row>
    <row r="461" spans="9:35"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 s="243"/>
      <c r="AC461" s="243"/>
      <c r="AD461" s="243"/>
      <c r="AE461" s="243"/>
      <c r="AF461" s="243"/>
      <c r="AG461" s="243"/>
      <c r="AH461" s="243"/>
      <c r="AI461" s="243"/>
    </row>
    <row r="462" spans="9:35"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 s="243"/>
      <c r="AC462" s="243"/>
      <c r="AD462" s="243"/>
      <c r="AE462" s="243"/>
      <c r="AF462" s="243"/>
      <c r="AG462" s="243"/>
      <c r="AH462" s="243"/>
      <c r="AI462" s="243"/>
    </row>
    <row r="463" spans="9:35"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 s="243"/>
      <c r="AC463" s="243"/>
      <c r="AD463" s="243"/>
      <c r="AE463" s="243"/>
      <c r="AF463" s="243"/>
      <c r="AG463" s="243"/>
      <c r="AH463" s="243"/>
      <c r="AI463" s="243"/>
    </row>
    <row r="464" spans="9:35"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 s="243"/>
      <c r="AC464" s="243"/>
      <c r="AD464" s="243"/>
      <c r="AE464" s="243"/>
      <c r="AF464" s="243"/>
      <c r="AG464" s="243"/>
      <c r="AH464" s="243"/>
      <c r="AI464" s="243"/>
    </row>
    <row r="465" spans="9:35"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 s="243"/>
      <c r="AC465" s="243"/>
      <c r="AD465" s="243"/>
      <c r="AE465" s="243"/>
      <c r="AF465" s="243"/>
      <c r="AG465" s="243"/>
      <c r="AH465" s="243"/>
      <c r="AI465" s="243"/>
    </row>
    <row r="466" spans="9:35"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 s="243"/>
      <c r="AC466" s="243"/>
      <c r="AD466" s="243"/>
      <c r="AE466" s="243"/>
      <c r="AF466" s="243"/>
      <c r="AG466" s="243"/>
      <c r="AH466" s="243"/>
      <c r="AI466" s="243"/>
    </row>
    <row r="467" spans="9:35"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 s="243"/>
      <c r="AC467" s="243"/>
      <c r="AD467" s="243"/>
      <c r="AE467" s="243"/>
      <c r="AF467" s="243"/>
      <c r="AG467" s="243"/>
      <c r="AH467" s="243"/>
      <c r="AI467" s="243"/>
    </row>
    <row r="468" spans="9:35"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 s="243"/>
      <c r="AC468" s="243"/>
      <c r="AD468" s="243"/>
      <c r="AE468" s="243"/>
      <c r="AF468" s="243"/>
      <c r="AG468" s="243"/>
      <c r="AH468" s="243"/>
      <c r="AI468" s="243"/>
    </row>
    <row r="469" spans="9:35"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 s="243"/>
      <c r="AC469" s="243"/>
      <c r="AD469" s="243"/>
      <c r="AE469" s="243"/>
      <c r="AF469" s="243"/>
      <c r="AG469" s="243"/>
      <c r="AH469" s="243"/>
      <c r="AI469" s="243"/>
    </row>
    <row r="470" spans="9:35"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 s="243"/>
      <c r="AC470" s="243"/>
      <c r="AD470" s="243"/>
      <c r="AE470" s="243"/>
      <c r="AF470" s="243"/>
      <c r="AG470" s="243"/>
      <c r="AH470" s="243"/>
      <c r="AI470" s="243"/>
    </row>
    <row r="471" spans="9:35"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 s="243"/>
      <c r="AC471" s="243"/>
      <c r="AD471" s="243"/>
      <c r="AE471" s="243"/>
      <c r="AF471" s="243"/>
      <c r="AG471" s="243"/>
      <c r="AH471" s="243"/>
      <c r="AI471" s="243"/>
    </row>
    <row r="472" spans="9:35"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 s="243"/>
      <c r="AC472" s="243"/>
      <c r="AD472" s="243"/>
      <c r="AE472" s="243"/>
      <c r="AF472" s="243"/>
      <c r="AG472" s="243"/>
      <c r="AH472" s="243"/>
      <c r="AI472" s="243"/>
    </row>
    <row r="473" spans="9:35"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 s="243"/>
      <c r="AC473" s="243"/>
      <c r="AD473" s="243"/>
      <c r="AE473" s="243"/>
      <c r="AF473" s="243"/>
      <c r="AG473" s="243"/>
      <c r="AH473" s="243"/>
      <c r="AI473" s="243"/>
    </row>
    <row r="474" spans="9:35"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 s="243"/>
      <c r="AC474" s="243"/>
      <c r="AD474" s="243"/>
      <c r="AE474" s="243"/>
      <c r="AF474" s="243"/>
      <c r="AG474" s="243"/>
      <c r="AH474" s="243"/>
      <c r="AI474" s="243"/>
    </row>
    <row r="475" spans="9:35"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 s="243"/>
      <c r="AC475" s="243"/>
      <c r="AD475" s="243"/>
      <c r="AE475" s="243"/>
      <c r="AF475" s="243"/>
      <c r="AG475" s="243"/>
      <c r="AH475" s="243"/>
      <c r="AI475" s="243"/>
    </row>
    <row r="476" spans="9:35"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 s="243"/>
      <c r="AC476" s="243"/>
      <c r="AD476" s="243"/>
      <c r="AE476" s="243"/>
      <c r="AF476" s="243"/>
      <c r="AG476" s="243"/>
      <c r="AH476" s="243"/>
      <c r="AI476" s="243"/>
    </row>
    <row r="477" spans="9:35"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 s="243"/>
      <c r="AC477" s="243"/>
      <c r="AD477" s="243"/>
      <c r="AE477" s="243"/>
      <c r="AF477" s="243"/>
      <c r="AG477" s="243"/>
      <c r="AH477" s="243"/>
      <c r="AI477" s="243"/>
    </row>
    <row r="478" spans="9:35"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 s="243"/>
      <c r="AC478" s="243"/>
      <c r="AD478" s="243"/>
      <c r="AE478" s="243"/>
      <c r="AF478" s="243"/>
      <c r="AG478" s="243"/>
      <c r="AH478" s="243"/>
      <c r="AI478" s="243"/>
    </row>
    <row r="479" spans="9:35"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 s="243"/>
      <c r="AC479" s="243"/>
      <c r="AD479" s="243"/>
      <c r="AE479" s="243"/>
      <c r="AF479" s="243"/>
      <c r="AG479" s="243"/>
      <c r="AH479" s="243"/>
      <c r="AI479" s="243"/>
    </row>
    <row r="480" spans="9:35"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 s="243"/>
      <c r="AC480" s="243"/>
      <c r="AD480" s="243"/>
      <c r="AE480" s="243"/>
      <c r="AF480" s="243"/>
      <c r="AG480" s="243"/>
      <c r="AH480" s="243"/>
      <c r="AI480" s="243"/>
    </row>
    <row r="481" spans="9:35"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 s="243"/>
      <c r="AC481" s="243"/>
      <c r="AD481" s="243"/>
      <c r="AE481" s="243"/>
      <c r="AF481" s="243"/>
      <c r="AG481" s="243"/>
      <c r="AH481" s="243"/>
      <c r="AI481" s="243"/>
    </row>
    <row r="482" spans="9:35"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 s="243"/>
      <c r="AC482" s="243"/>
      <c r="AD482" s="243"/>
      <c r="AE482" s="243"/>
      <c r="AF482" s="243"/>
      <c r="AG482" s="243"/>
      <c r="AH482" s="243"/>
      <c r="AI482" s="243"/>
    </row>
    <row r="483" spans="9:35"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 s="243"/>
      <c r="AC483" s="243"/>
      <c r="AD483" s="243"/>
      <c r="AE483" s="243"/>
      <c r="AF483" s="243"/>
      <c r="AG483" s="243"/>
      <c r="AH483" s="243"/>
      <c r="AI483" s="243"/>
    </row>
    <row r="484" spans="9:35"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 s="243"/>
      <c r="AC484" s="243"/>
      <c r="AD484" s="243"/>
      <c r="AE484" s="243"/>
      <c r="AF484" s="243"/>
      <c r="AG484" s="243"/>
      <c r="AH484" s="243"/>
      <c r="AI484" s="243"/>
    </row>
    <row r="485" spans="9:35"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 s="243"/>
      <c r="AC485" s="243"/>
      <c r="AD485" s="243"/>
      <c r="AE485" s="243"/>
      <c r="AF485" s="243"/>
      <c r="AG485" s="243"/>
      <c r="AH485" s="243"/>
      <c r="AI485" s="243"/>
    </row>
    <row r="486" spans="9:35"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 s="243"/>
      <c r="AC486" s="243"/>
      <c r="AD486" s="243"/>
      <c r="AE486" s="243"/>
      <c r="AF486" s="243"/>
      <c r="AG486" s="243"/>
      <c r="AH486" s="243"/>
      <c r="AI486" s="243"/>
    </row>
    <row r="487" spans="9:35"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3"/>
      <c r="AC487" s="243"/>
      <c r="AD487" s="243"/>
      <c r="AE487" s="243"/>
      <c r="AF487" s="243"/>
      <c r="AG487" s="243"/>
      <c r="AH487" s="243"/>
      <c r="AI487" s="243"/>
    </row>
    <row r="488" spans="9:35"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3"/>
      <c r="AC488" s="243"/>
      <c r="AD488" s="243"/>
      <c r="AE488" s="243"/>
      <c r="AF488" s="243"/>
      <c r="AG488" s="243"/>
      <c r="AH488" s="243"/>
      <c r="AI488" s="243"/>
    </row>
    <row r="489" spans="9:35"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3"/>
      <c r="AC489" s="243"/>
      <c r="AD489" s="243"/>
      <c r="AE489" s="243"/>
      <c r="AF489" s="243"/>
      <c r="AG489" s="243"/>
      <c r="AH489" s="243"/>
      <c r="AI489" s="243"/>
    </row>
    <row r="490" spans="9:35"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3"/>
      <c r="AC490" s="243"/>
      <c r="AD490" s="243"/>
      <c r="AE490" s="243"/>
      <c r="AF490" s="243"/>
      <c r="AG490" s="243"/>
      <c r="AH490" s="243"/>
      <c r="AI490" s="243"/>
    </row>
    <row r="491" spans="9:35"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3"/>
      <c r="AC491" s="243"/>
      <c r="AD491" s="243"/>
      <c r="AE491" s="243"/>
      <c r="AF491" s="243"/>
      <c r="AG491" s="243"/>
      <c r="AH491" s="243"/>
      <c r="AI491" s="243"/>
    </row>
    <row r="492" spans="9:35"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3"/>
      <c r="AC492" s="243"/>
      <c r="AD492" s="243"/>
      <c r="AE492" s="243"/>
      <c r="AF492" s="243"/>
      <c r="AG492" s="243"/>
      <c r="AH492" s="243"/>
      <c r="AI492" s="243"/>
    </row>
    <row r="493" spans="9:35"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3"/>
      <c r="AC493" s="243"/>
      <c r="AD493" s="243"/>
      <c r="AE493" s="243"/>
      <c r="AF493" s="243"/>
      <c r="AG493" s="243"/>
      <c r="AH493" s="243"/>
      <c r="AI493" s="243"/>
    </row>
    <row r="494" spans="9:35"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3"/>
      <c r="AC494" s="243"/>
      <c r="AD494" s="243"/>
      <c r="AE494" s="243"/>
      <c r="AF494" s="243"/>
      <c r="AG494" s="243"/>
      <c r="AH494" s="243"/>
      <c r="AI494" s="243"/>
    </row>
    <row r="495" spans="9:35"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3"/>
      <c r="AC495" s="243"/>
      <c r="AD495" s="243"/>
      <c r="AE495" s="243"/>
      <c r="AF495" s="243"/>
      <c r="AG495" s="243"/>
      <c r="AH495" s="243"/>
      <c r="AI495" s="243"/>
    </row>
    <row r="496" spans="9:35"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 s="243"/>
      <c r="AC496" s="243"/>
      <c r="AD496" s="243"/>
      <c r="AE496" s="243"/>
      <c r="AF496" s="243"/>
      <c r="AG496" s="243"/>
      <c r="AH496" s="243"/>
      <c r="AI496" s="243"/>
    </row>
    <row r="497" spans="9:35"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 s="243"/>
      <c r="AC497" s="243"/>
      <c r="AD497" s="243"/>
      <c r="AE497" s="243"/>
      <c r="AF497" s="243"/>
      <c r="AG497" s="243"/>
      <c r="AH497" s="243"/>
      <c r="AI497" s="243"/>
    </row>
    <row r="498" spans="9:35"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 s="243"/>
      <c r="AC498" s="243"/>
      <c r="AD498" s="243"/>
      <c r="AE498" s="243"/>
      <c r="AF498" s="243"/>
      <c r="AG498" s="243"/>
      <c r="AH498" s="243"/>
      <c r="AI498" s="243"/>
    </row>
    <row r="499" spans="9:35"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 s="243"/>
      <c r="AC499" s="243"/>
      <c r="AD499" s="243"/>
      <c r="AE499" s="243"/>
      <c r="AF499" s="243"/>
      <c r="AG499" s="243"/>
      <c r="AH499" s="243"/>
      <c r="AI499" s="243"/>
    </row>
    <row r="500" spans="9:35"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 s="243"/>
      <c r="AC500" s="243"/>
      <c r="AD500" s="243"/>
      <c r="AE500" s="243"/>
      <c r="AF500" s="243"/>
      <c r="AG500" s="243"/>
      <c r="AH500" s="243"/>
      <c r="AI500" s="243"/>
    </row>
    <row r="501" spans="9:35"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 s="243"/>
      <c r="AC501" s="243"/>
      <c r="AD501" s="243"/>
      <c r="AE501" s="243"/>
      <c r="AF501" s="243"/>
      <c r="AG501" s="243"/>
      <c r="AH501" s="243"/>
      <c r="AI501" s="243"/>
    </row>
    <row r="502" spans="9:35"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 s="243"/>
      <c r="AC502" s="243"/>
      <c r="AD502" s="243"/>
      <c r="AE502" s="243"/>
      <c r="AF502" s="243"/>
      <c r="AG502" s="243"/>
      <c r="AH502" s="243"/>
      <c r="AI502" s="243"/>
    </row>
    <row r="503" spans="9:35"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 s="243"/>
      <c r="AC503" s="243"/>
      <c r="AD503" s="243"/>
      <c r="AE503" s="243"/>
      <c r="AF503" s="243"/>
      <c r="AG503" s="243"/>
      <c r="AH503" s="243"/>
      <c r="AI503" s="243"/>
    </row>
    <row r="504" spans="9:35"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 s="243"/>
      <c r="AC504" s="243"/>
      <c r="AD504" s="243"/>
      <c r="AE504" s="243"/>
      <c r="AF504" s="243"/>
      <c r="AG504" s="243"/>
      <c r="AH504" s="243"/>
      <c r="AI504" s="243"/>
    </row>
    <row r="505" spans="9:35"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 s="243"/>
      <c r="AC505" s="243"/>
      <c r="AD505" s="243"/>
      <c r="AE505" s="243"/>
      <c r="AF505" s="243"/>
      <c r="AG505" s="243"/>
      <c r="AH505" s="243"/>
      <c r="AI505" s="243"/>
    </row>
    <row r="506" spans="9:35"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 s="243"/>
      <c r="AC506" s="243"/>
      <c r="AD506" s="243"/>
      <c r="AE506" s="243"/>
      <c r="AF506" s="243"/>
      <c r="AG506" s="243"/>
      <c r="AH506" s="243"/>
      <c r="AI506" s="243"/>
    </row>
    <row r="507" spans="9:35"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 s="243"/>
      <c r="AC507" s="243"/>
      <c r="AD507" s="243"/>
      <c r="AE507" s="243"/>
      <c r="AF507" s="243"/>
      <c r="AG507" s="243"/>
      <c r="AH507" s="243"/>
      <c r="AI507" s="243"/>
    </row>
    <row r="508" spans="9:35"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 s="243"/>
      <c r="AC508" s="243"/>
      <c r="AD508" s="243"/>
      <c r="AE508" s="243"/>
      <c r="AF508" s="243"/>
      <c r="AG508" s="243"/>
      <c r="AH508" s="243"/>
      <c r="AI508" s="243"/>
    </row>
    <row r="509" spans="9:35"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 s="243"/>
      <c r="AC509" s="243"/>
      <c r="AD509" s="243"/>
      <c r="AE509" s="243"/>
      <c r="AF509" s="243"/>
      <c r="AG509" s="243"/>
      <c r="AH509" s="243"/>
      <c r="AI509" s="243"/>
    </row>
    <row r="510" spans="9:35"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 s="243"/>
      <c r="AC510" s="243"/>
      <c r="AD510" s="243"/>
      <c r="AE510" s="243"/>
      <c r="AF510" s="243"/>
      <c r="AG510" s="243"/>
      <c r="AH510" s="243"/>
      <c r="AI510" s="243"/>
    </row>
    <row r="511" spans="9:35"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 s="243"/>
      <c r="AC511" s="243"/>
      <c r="AD511" s="243"/>
      <c r="AE511" s="243"/>
      <c r="AF511" s="243"/>
      <c r="AG511" s="243"/>
      <c r="AH511" s="243"/>
      <c r="AI511" s="243"/>
    </row>
    <row r="512" spans="9:35"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 s="243"/>
      <c r="AC512" s="243"/>
      <c r="AD512" s="243"/>
      <c r="AE512" s="243"/>
      <c r="AF512" s="243"/>
      <c r="AG512" s="243"/>
      <c r="AH512" s="243"/>
      <c r="AI512" s="243"/>
    </row>
    <row r="513" spans="9:35"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 s="243"/>
      <c r="AC513" s="243"/>
      <c r="AD513" s="243"/>
      <c r="AE513" s="243"/>
      <c r="AF513" s="243"/>
      <c r="AG513" s="243"/>
      <c r="AH513" s="243"/>
      <c r="AI513" s="243"/>
    </row>
    <row r="514" spans="9:35"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 s="243"/>
      <c r="AC514" s="243"/>
      <c r="AD514" s="243"/>
      <c r="AE514" s="243"/>
      <c r="AF514" s="243"/>
      <c r="AG514" s="243"/>
      <c r="AH514" s="243"/>
      <c r="AI514" s="243"/>
    </row>
    <row r="515" spans="9:35"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 s="243"/>
      <c r="AC515" s="243"/>
      <c r="AD515" s="243"/>
      <c r="AE515" s="243"/>
      <c r="AF515" s="243"/>
      <c r="AG515" s="243"/>
      <c r="AH515" s="243"/>
      <c r="AI515" s="243"/>
    </row>
    <row r="516" spans="9:35"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 s="243"/>
      <c r="AC516" s="243"/>
      <c r="AD516" s="243"/>
      <c r="AE516" s="243"/>
      <c r="AF516" s="243"/>
      <c r="AG516" s="243"/>
      <c r="AH516" s="243"/>
      <c r="AI516" s="243"/>
    </row>
    <row r="517" spans="9:35"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 s="243"/>
      <c r="AC517" s="243"/>
      <c r="AD517" s="243"/>
      <c r="AE517" s="243"/>
      <c r="AF517" s="243"/>
      <c r="AG517" s="243"/>
      <c r="AH517" s="243"/>
      <c r="AI517" s="243"/>
    </row>
    <row r="518" spans="9:35"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 s="243"/>
      <c r="AC518" s="243"/>
      <c r="AD518" s="243"/>
      <c r="AE518" s="243"/>
      <c r="AF518" s="243"/>
      <c r="AG518" s="243"/>
      <c r="AH518" s="243"/>
      <c r="AI518" s="243"/>
    </row>
    <row r="519" spans="9:35"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 s="243"/>
      <c r="AC519" s="243"/>
      <c r="AD519" s="243"/>
      <c r="AE519" s="243"/>
      <c r="AF519" s="243"/>
      <c r="AG519" s="243"/>
      <c r="AH519" s="243"/>
      <c r="AI519" s="243"/>
    </row>
    <row r="520" spans="9:35"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 s="243"/>
      <c r="AC520" s="243"/>
      <c r="AD520" s="243"/>
      <c r="AE520" s="243"/>
      <c r="AF520" s="243"/>
      <c r="AG520" s="243"/>
      <c r="AH520" s="243"/>
      <c r="AI520" s="243"/>
    </row>
    <row r="521" spans="9:35"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 s="243"/>
      <c r="AC521" s="243"/>
      <c r="AD521" s="243"/>
      <c r="AE521" s="243"/>
      <c r="AF521" s="243"/>
      <c r="AG521" s="243"/>
      <c r="AH521" s="243"/>
      <c r="AI521" s="243"/>
    </row>
    <row r="522" spans="9:35"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 s="243"/>
      <c r="AC522" s="243"/>
      <c r="AD522" s="243"/>
      <c r="AE522" s="243"/>
      <c r="AF522" s="243"/>
      <c r="AG522" s="243"/>
      <c r="AH522" s="243"/>
      <c r="AI522" s="243"/>
    </row>
    <row r="523" spans="9:35"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 s="243"/>
      <c r="AC523" s="243"/>
      <c r="AD523" s="243"/>
      <c r="AE523" s="243"/>
      <c r="AF523" s="243"/>
      <c r="AG523" s="243"/>
      <c r="AH523" s="243"/>
      <c r="AI523" s="243"/>
    </row>
    <row r="524" spans="9:35"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 s="243"/>
      <c r="AC524" s="243"/>
      <c r="AD524" s="243"/>
      <c r="AE524" s="243"/>
      <c r="AF524" s="243"/>
      <c r="AG524" s="243"/>
      <c r="AH524" s="243"/>
      <c r="AI524" s="243"/>
    </row>
    <row r="525" spans="9:35"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 s="243"/>
      <c r="AC525" s="243"/>
      <c r="AD525" s="243"/>
      <c r="AE525" s="243"/>
      <c r="AF525" s="243"/>
      <c r="AG525" s="243"/>
      <c r="AH525" s="243"/>
      <c r="AI525" s="243"/>
    </row>
    <row r="526" spans="9:35"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 s="243"/>
      <c r="AC526" s="243"/>
      <c r="AD526" s="243"/>
      <c r="AE526" s="243"/>
      <c r="AF526" s="243"/>
      <c r="AG526" s="243"/>
      <c r="AH526" s="243"/>
      <c r="AI526" s="243"/>
    </row>
    <row r="527" spans="9:35"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 s="243"/>
      <c r="AC527" s="243"/>
      <c r="AD527" s="243"/>
      <c r="AE527" s="243"/>
      <c r="AF527" s="243"/>
      <c r="AG527" s="243"/>
      <c r="AH527" s="243"/>
      <c r="AI527" s="243"/>
    </row>
    <row r="528" spans="9:35"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  <c r="AF528" s="243"/>
      <c r="AG528" s="243"/>
      <c r="AH528" s="243"/>
      <c r="AI528" s="243"/>
    </row>
    <row r="529" spans="9:35"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 s="243"/>
      <c r="AC529" s="243"/>
      <c r="AD529" s="243"/>
      <c r="AE529" s="243"/>
      <c r="AF529" s="243"/>
      <c r="AG529" s="243"/>
      <c r="AH529" s="243"/>
      <c r="AI529" s="243"/>
    </row>
    <row r="530" spans="9:35"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  <c r="AF530" s="243"/>
      <c r="AG530" s="243"/>
      <c r="AH530" s="243"/>
      <c r="AI530" s="243"/>
    </row>
    <row r="531" spans="9:35"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 s="243"/>
      <c r="AC531" s="243"/>
      <c r="AD531" s="243"/>
      <c r="AE531" s="243"/>
      <c r="AF531" s="243"/>
      <c r="AG531" s="243"/>
      <c r="AH531" s="243"/>
      <c r="AI531" s="243"/>
    </row>
    <row r="532" spans="9:35"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  <c r="AF532" s="243"/>
      <c r="AG532" s="243"/>
      <c r="AH532" s="243"/>
      <c r="AI532" s="243"/>
    </row>
    <row r="533" spans="9:35"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 s="243"/>
      <c r="AC533" s="243"/>
      <c r="AD533" s="243"/>
      <c r="AE533" s="243"/>
      <c r="AF533" s="243"/>
      <c r="AG533" s="243"/>
      <c r="AH533" s="243"/>
      <c r="AI533" s="243"/>
    </row>
    <row r="534" spans="9:35"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  <c r="AF534" s="243"/>
      <c r="AG534" s="243"/>
      <c r="AH534" s="243"/>
      <c r="AI534" s="243"/>
    </row>
    <row r="535" spans="9:35"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 s="243"/>
      <c r="AC535" s="243"/>
      <c r="AD535" s="243"/>
      <c r="AE535" s="243"/>
      <c r="AF535" s="243"/>
      <c r="AG535" s="243"/>
      <c r="AH535" s="243"/>
      <c r="AI535" s="243"/>
    </row>
    <row r="536" spans="9:35"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  <c r="AF536" s="243"/>
      <c r="AG536" s="243"/>
      <c r="AH536" s="243"/>
      <c r="AI536" s="243"/>
    </row>
    <row r="537" spans="9:35"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 s="243"/>
      <c r="AC537" s="243"/>
      <c r="AD537" s="243"/>
      <c r="AE537" s="243"/>
      <c r="AF537" s="243"/>
      <c r="AG537" s="243"/>
      <c r="AH537" s="243"/>
      <c r="AI537" s="243"/>
    </row>
    <row r="538" spans="9:35"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  <c r="AF538" s="243"/>
      <c r="AG538" s="243"/>
      <c r="AH538" s="243"/>
      <c r="AI538" s="243"/>
    </row>
    <row r="539" spans="9:35"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  <c r="AF539" s="243"/>
      <c r="AG539" s="243"/>
      <c r="AH539" s="243"/>
      <c r="AI539" s="243"/>
    </row>
    <row r="540" spans="9:35"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  <c r="AF540" s="243"/>
      <c r="AG540" s="243"/>
      <c r="AH540" s="243"/>
      <c r="AI540" s="243"/>
    </row>
    <row r="541" spans="9:35"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 s="243"/>
      <c r="AC541" s="243"/>
      <c r="AD541" s="243"/>
      <c r="AE541" s="243"/>
      <c r="AF541" s="243"/>
      <c r="AG541" s="243"/>
      <c r="AH541" s="243"/>
      <c r="AI541" s="243"/>
    </row>
    <row r="542" spans="9:35"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 s="243"/>
      <c r="AC542" s="243"/>
      <c r="AD542" s="243"/>
      <c r="AE542" s="243"/>
      <c r="AF542" s="243"/>
      <c r="AG542" s="243"/>
      <c r="AH542" s="243"/>
      <c r="AI542" s="243"/>
    </row>
    <row r="543" spans="9:35"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 s="243"/>
      <c r="AC543" s="243"/>
      <c r="AD543" s="243"/>
      <c r="AE543" s="243"/>
      <c r="AF543" s="243"/>
      <c r="AG543" s="243"/>
      <c r="AH543" s="243"/>
      <c r="AI543" s="243"/>
    </row>
    <row r="544" spans="9:35"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 s="243"/>
      <c r="AC544" s="243"/>
      <c r="AD544" s="243"/>
      <c r="AE544" s="243"/>
      <c r="AF544" s="243"/>
      <c r="AG544" s="243"/>
      <c r="AH544" s="243"/>
      <c r="AI544" s="243"/>
    </row>
    <row r="545" spans="9:35"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 s="243"/>
      <c r="AC545" s="243"/>
      <c r="AD545" s="243"/>
      <c r="AE545" s="243"/>
      <c r="AF545" s="243"/>
      <c r="AG545" s="243"/>
      <c r="AH545" s="243"/>
      <c r="AI545" s="243"/>
    </row>
    <row r="546" spans="9:35"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 s="243"/>
      <c r="AC546" s="243"/>
      <c r="AD546" s="243"/>
      <c r="AE546" s="243"/>
      <c r="AF546" s="243"/>
      <c r="AG546" s="243"/>
      <c r="AH546" s="243"/>
      <c r="AI546" s="243"/>
    </row>
    <row r="547" spans="9:35"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 s="243"/>
      <c r="AC547" s="243"/>
      <c r="AD547" s="243"/>
      <c r="AE547" s="243"/>
      <c r="AF547" s="243"/>
      <c r="AG547" s="243"/>
      <c r="AH547" s="243"/>
      <c r="AI547" s="243"/>
    </row>
    <row r="548" spans="9:35"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 s="243"/>
      <c r="AC548" s="243"/>
      <c r="AD548" s="243"/>
      <c r="AE548" s="243"/>
      <c r="AF548" s="243"/>
      <c r="AG548" s="243"/>
      <c r="AH548" s="243"/>
      <c r="AI548" s="243"/>
    </row>
    <row r="549" spans="9:35"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 s="243"/>
      <c r="AC549" s="243"/>
      <c r="AD549" s="243"/>
      <c r="AE549" s="243"/>
      <c r="AF549" s="243"/>
      <c r="AG549" s="243"/>
      <c r="AH549" s="243"/>
      <c r="AI549" s="243"/>
    </row>
    <row r="550" spans="9:35"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 s="243"/>
      <c r="AC550" s="243"/>
      <c r="AD550" s="243"/>
      <c r="AE550" s="243"/>
      <c r="AF550" s="243"/>
      <c r="AG550" s="243"/>
      <c r="AH550" s="243"/>
      <c r="AI550" s="243"/>
    </row>
    <row r="551" spans="9:35"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 s="243"/>
      <c r="AC551" s="243"/>
      <c r="AD551" s="243"/>
      <c r="AE551" s="243"/>
      <c r="AF551" s="243"/>
      <c r="AG551" s="243"/>
      <c r="AH551" s="243"/>
      <c r="AI551" s="243"/>
    </row>
    <row r="552" spans="9:35"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 s="243"/>
      <c r="AC552" s="243"/>
      <c r="AD552" s="243"/>
      <c r="AE552" s="243"/>
      <c r="AF552" s="243"/>
      <c r="AG552" s="243"/>
      <c r="AH552" s="243"/>
      <c r="AI552" s="243"/>
    </row>
    <row r="553" spans="9:35"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 s="243"/>
      <c r="AC553" s="243"/>
      <c r="AD553" s="243"/>
      <c r="AE553" s="243"/>
      <c r="AF553" s="243"/>
      <c r="AG553" s="243"/>
      <c r="AH553" s="243"/>
      <c r="AI553" s="243"/>
    </row>
    <row r="554" spans="9:35"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 s="243"/>
      <c r="AC554" s="243"/>
      <c r="AD554" s="243"/>
      <c r="AE554" s="243"/>
      <c r="AF554" s="243"/>
      <c r="AG554" s="243"/>
      <c r="AH554" s="243"/>
      <c r="AI554" s="243"/>
    </row>
    <row r="555" spans="9:35"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  <c r="AF555" s="243"/>
      <c r="AG555" s="243"/>
      <c r="AH555" s="243"/>
      <c r="AI555" s="243"/>
    </row>
    <row r="556" spans="9:35"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 s="243"/>
      <c r="AC556" s="243"/>
      <c r="AD556" s="243"/>
      <c r="AE556" s="243"/>
      <c r="AF556" s="243"/>
      <c r="AG556" s="243"/>
      <c r="AH556" s="243"/>
      <c r="AI556" s="243"/>
    </row>
    <row r="557" spans="9:35"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 s="243"/>
      <c r="AC557" s="243"/>
      <c r="AD557" s="243"/>
      <c r="AE557" s="243"/>
      <c r="AF557" s="243"/>
      <c r="AG557" s="243"/>
      <c r="AH557" s="243"/>
      <c r="AI557" s="243"/>
    </row>
    <row r="558" spans="9:35"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 s="243"/>
      <c r="AC558" s="243"/>
      <c r="AD558" s="243"/>
      <c r="AE558" s="243"/>
      <c r="AF558" s="243"/>
      <c r="AG558" s="243"/>
      <c r="AH558" s="243"/>
      <c r="AI558" s="243"/>
    </row>
    <row r="559" spans="9:35"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 s="243"/>
      <c r="AC559" s="243"/>
      <c r="AD559" s="243"/>
      <c r="AE559" s="243"/>
      <c r="AF559" s="243"/>
      <c r="AG559" s="243"/>
      <c r="AH559" s="243"/>
      <c r="AI559" s="243"/>
    </row>
    <row r="560" spans="9:35"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 s="243"/>
      <c r="AC560" s="243"/>
      <c r="AD560" s="243"/>
      <c r="AE560" s="243"/>
      <c r="AF560" s="243"/>
      <c r="AG560" s="243"/>
      <c r="AH560" s="243"/>
      <c r="AI560" s="243"/>
    </row>
    <row r="561" spans="9:35"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 s="243"/>
      <c r="AC561" s="243"/>
      <c r="AD561" s="243"/>
      <c r="AE561" s="243"/>
      <c r="AF561" s="243"/>
      <c r="AG561" s="243"/>
      <c r="AH561" s="243"/>
      <c r="AI561" s="243"/>
    </row>
    <row r="562" spans="9:35"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 s="243"/>
      <c r="AC562" s="243"/>
      <c r="AD562" s="243"/>
      <c r="AE562" s="243"/>
      <c r="AF562" s="243"/>
      <c r="AG562" s="243"/>
      <c r="AH562" s="243"/>
      <c r="AI562" s="243"/>
    </row>
    <row r="563" spans="9:35"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 s="243"/>
      <c r="AC563" s="243"/>
      <c r="AD563" s="243"/>
      <c r="AE563" s="243"/>
      <c r="AF563" s="243"/>
      <c r="AG563" s="243"/>
      <c r="AH563" s="243"/>
      <c r="AI563" s="243"/>
    </row>
    <row r="564" spans="9:35"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 s="243"/>
      <c r="AC564" s="243"/>
      <c r="AD564" s="243"/>
      <c r="AE564" s="243"/>
      <c r="AF564" s="243"/>
      <c r="AG564" s="243"/>
      <c r="AH564" s="243"/>
      <c r="AI564" s="243"/>
    </row>
    <row r="565" spans="9:35"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 s="243"/>
      <c r="AC565" s="243"/>
      <c r="AD565" s="243"/>
      <c r="AE565" s="243"/>
      <c r="AF565" s="243"/>
      <c r="AG565" s="243"/>
      <c r="AH565" s="243"/>
      <c r="AI565" s="243"/>
    </row>
    <row r="566" spans="9:35"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 s="243"/>
      <c r="AC566" s="243"/>
      <c r="AD566" s="243"/>
      <c r="AE566" s="243"/>
      <c r="AF566" s="243"/>
      <c r="AG566" s="243"/>
      <c r="AH566" s="243"/>
      <c r="AI566" s="243"/>
    </row>
    <row r="567" spans="9:35"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 s="243"/>
      <c r="AC567" s="243"/>
      <c r="AD567" s="243"/>
      <c r="AE567" s="243"/>
      <c r="AF567" s="243"/>
      <c r="AG567" s="243"/>
      <c r="AH567" s="243"/>
      <c r="AI567" s="243"/>
    </row>
    <row r="568" spans="9:35"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 s="243"/>
      <c r="AC568" s="243"/>
      <c r="AD568" s="243"/>
      <c r="AE568" s="243"/>
      <c r="AF568" s="243"/>
      <c r="AG568" s="243"/>
      <c r="AH568" s="243"/>
      <c r="AI568" s="243"/>
    </row>
    <row r="569" spans="9:35"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 s="243"/>
      <c r="AC569" s="243"/>
      <c r="AD569" s="243"/>
      <c r="AE569" s="243"/>
      <c r="AF569" s="243"/>
      <c r="AG569" s="243"/>
      <c r="AH569" s="243"/>
      <c r="AI569" s="243"/>
    </row>
    <row r="570" spans="9:35"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 s="243"/>
      <c r="AC570" s="243"/>
      <c r="AD570" s="243"/>
      <c r="AE570" s="243"/>
      <c r="AF570" s="243"/>
      <c r="AG570" s="243"/>
      <c r="AH570" s="243"/>
      <c r="AI570" s="243"/>
    </row>
    <row r="571" spans="9:35"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 s="243"/>
      <c r="AC571" s="243"/>
      <c r="AD571" s="243"/>
      <c r="AE571" s="243"/>
      <c r="AF571" s="243"/>
      <c r="AG571" s="243"/>
      <c r="AH571" s="243"/>
      <c r="AI571" s="243"/>
    </row>
    <row r="572" spans="9:35"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 s="243"/>
      <c r="AC572" s="243"/>
      <c r="AD572" s="243"/>
      <c r="AE572" s="243"/>
      <c r="AF572" s="243"/>
      <c r="AG572" s="243"/>
      <c r="AH572" s="243"/>
      <c r="AI572" s="243"/>
    </row>
    <row r="573" spans="9:35"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 s="243"/>
      <c r="AC573" s="243"/>
      <c r="AD573" s="243"/>
      <c r="AE573" s="243"/>
      <c r="AF573" s="243"/>
      <c r="AG573" s="243"/>
      <c r="AH573" s="243"/>
      <c r="AI573" s="243"/>
    </row>
    <row r="574" spans="9:35"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 s="243"/>
      <c r="AC574" s="243"/>
      <c r="AD574" s="243"/>
      <c r="AE574" s="243"/>
      <c r="AF574" s="243"/>
      <c r="AG574" s="243"/>
      <c r="AH574" s="243"/>
      <c r="AI574" s="243"/>
    </row>
    <row r="575" spans="9:35"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 s="243"/>
      <c r="AC575" s="243"/>
      <c r="AD575" s="243"/>
      <c r="AE575" s="243"/>
      <c r="AF575" s="243"/>
      <c r="AG575" s="243"/>
      <c r="AH575" s="243"/>
      <c r="AI575" s="243"/>
    </row>
    <row r="576" spans="9:35"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  <c r="AF576" s="243"/>
      <c r="AG576" s="243"/>
      <c r="AH576" s="243"/>
      <c r="AI576" s="243"/>
    </row>
    <row r="577" spans="9:35"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  <c r="AF577" s="243"/>
      <c r="AG577" s="243"/>
      <c r="AH577" s="243"/>
      <c r="AI577" s="243"/>
    </row>
    <row r="578" spans="9:35"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  <c r="AF578" s="243"/>
      <c r="AG578" s="243"/>
      <c r="AH578" s="243"/>
      <c r="AI578" s="243"/>
    </row>
    <row r="579" spans="9:35"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  <c r="AF579" s="243"/>
      <c r="AG579" s="243"/>
      <c r="AH579" s="243"/>
      <c r="AI579" s="243"/>
    </row>
    <row r="580" spans="9:35"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  <c r="AF580" s="243"/>
      <c r="AG580" s="243"/>
      <c r="AH580" s="243"/>
      <c r="AI580" s="243"/>
    </row>
    <row r="581" spans="9:35"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  <c r="AF581" s="243"/>
      <c r="AG581" s="243"/>
      <c r="AH581" s="243"/>
      <c r="AI581" s="243"/>
    </row>
    <row r="582" spans="9:35"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  <c r="AF582" s="243"/>
      <c r="AG582" s="243"/>
      <c r="AH582" s="243"/>
      <c r="AI582" s="243"/>
    </row>
    <row r="583" spans="9:35"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  <c r="AF583" s="243"/>
      <c r="AG583" s="243"/>
      <c r="AH583" s="243"/>
      <c r="AI583" s="243"/>
    </row>
    <row r="584" spans="9:35"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  <c r="AF584" s="243"/>
      <c r="AG584" s="243"/>
      <c r="AH584" s="243"/>
      <c r="AI584" s="243"/>
    </row>
    <row r="585" spans="9:35"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  <c r="AF585" s="243"/>
      <c r="AG585" s="243"/>
      <c r="AH585" s="243"/>
      <c r="AI585" s="243"/>
    </row>
    <row r="586" spans="9:35"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  <c r="AF586" s="243"/>
      <c r="AG586" s="243"/>
      <c r="AH586" s="243"/>
      <c r="AI586" s="243"/>
    </row>
    <row r="587" spans="9:35"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  <c r="AF587" s="243"/>
      <c r="AG587" s="243"/>
      <c r="AH587" s="243"/>
      <c r="AI587" s="243"/>
    </row>
    <row r="588" spans="9:35"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  <c r="AF588" s="243"/>
      <c r="AG588" s="243"/>
      <c r="AH588" s="243"/>
      <c r="AI588" s="243"/>
    </row>
    <row r="589" spans="9:35"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  <c r="AF589" s="243"/>
      <c r="AG589" s="243"/>
      <c r="AH589" s="243"/>
      <c r="AI589" s="243"/>
    </row>
    <row r="590" spans="9:35"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</row>
    <row r="591" spans="9:35"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  <c r="AF591" s="243"/>
      <c r="AG591" s="243"/>
      <c r="AH591" s="243"/>
      <c r="AI591" s="243"/>
    </row>
    <row r="592" spans="9:35"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</row>
    <row r="593" spans="9:35"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</row>
    <row r="594" spans="9:35"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  <c r="AF594" s="243"/>
      <c r="AG594" s="243"/>
      <c r="AH594" s="243"/>
      <c r="AI594" s="243"/>
    </row>
    <row r="595" spans="9:35"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  <c r="AB595" s="243"/>
      <c r="AC595" s="243"/>
      <c r="AD595" s="243"/>
      <c r="AE595" s="243"/>
      <c r="AF595" s="243"/>
      <c r="AG595" s="243"/>
      <c r="AH595" s="243"/>
      <c r="AI595" s="243"/>
    </row>
    <row r="596" spans="9:35"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  <c r="AB596" s="243"/>
      <c r="AC596" s="243"/>
      <c r="AD596" s="243"/>
      <c r="AE596" s="243"/>
      <c r="AF596" s="243"/>
      <c r="AG596" s="243"/>
      <c r="AH596" s="243"/>
      <c r="AI596" s="243"/>
    </row>
    <row r="597" spans="9:35"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  <c r="AB597" s="243"/>
      <c r="AC597" s="243"/>
      <c r="AD597" s="243"/>
      <c r="AE597" s="243"/>
      <c r="AF597" s="243"/>
      <c r="AG597" s="243"/>
      <c r="AH597" s="243"/>
      <c r="AI597" s="243"/>
    </row>
    <row r="598" spans="9:35"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  <c r="AB598" s="243"/>
      <c r="AC598" s="243"/>
      <c r="AD598" s="243"/>
      <c r="AE598" s="243"/>
      <c r="AF598" s="243"/>
      <c r="AG598" s="243"/>
      <c r="AH598" s="243"/>
      <c r="AI598" s="243"/>
    </row>
    <row r="599" spans="9:35"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  <c r="AF599" s="243"/>
      <c r="AG599" s="243"/>
      <c r="AH599" s="243"/>
      <c r="AI599" s="243"/>
    </row>
    <row r="600" spans="9:35"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  <c r="AF600" s="243"/>
      <c r="AG600" s="243"/>
      <c r="AH600" s="243"/>
      <c r="AI600" s="243"/>
    </row>
    <row r="601" spans="9:35"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  <c r="AF601" s="243"/>
      <c r="AG601" s="243"/>
      <c r="AH601" s="243"/>
      <c r="AI601" s="243"/>
    </row>
    <row r="602" spans="9:35"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  <c r="AF602" s="243"/>
      <c r="AG602" s="243"/>
      <c r="AH602" s="243"/>
      <c r="AI602" s="243"/>
    </row>
    <row r="603" spans="9:35"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  <c r="AF603" s="243"/>
      <c r="AG603" s="243"/>
      <c r="AH603" s="243"/>
      <c r="AI603" s="243"/>
    </row>
    <row r="604" spans="9:35"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  <c r="AF604" s="243"/>
      <c r="AG604" s="243"/>
      <c r="AH604" s="243"/>
      <c r="AI604" s="243"/>
    </row>
    <row r="605" spans="9:35"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  <c r="AF605" s="243"/>
      <c r="AG605" s="243"/>
      <c r="AH605" s="243"/>
      <c r="AI605" s="243"/>
    </row>
    <row r="606" spans="9:35"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  <c r="AF606" s="243"/>
      <c r="AG606" s="243"/>
      <c r="AH606" s="243"/>
      <c r="AI606" s="243"/>
    </row>
    <row r="607" spans="9:35"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</row>
    <row r="608" spans="9:35"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  <c r="AF608" s="243"/>
      <c r="AG608" s="243"/>
      <c r="AH608" s="243"/>
      <c r="AI608" s="243"/>
    </row>
    <row r="609" spans="9:35"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  <c r="AF609" s="243"/>
      <c r="AG609" s="243"/>
      <c r="AH609" s="243"/>
      <c r="AI609" s="243"/>
    </row>
    <row r="610" spans="9:35"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  <c r="AF610" s="243"/>
      <c r="AG610" s="243"/>
      <c r="AH610" s="243"/>
      <c r="AI610" s="243"/>
    </row>
    <row r="611" spans="9:35"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  <c r="AF611" s="243"/>
      <c r="AG611" s="243"/>
      <c r="AH611" s="243"/>
      <c r="AI611" s="243"/>
    </row>
    <row r="612" spans="9:35"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  <c r="AF612" s="243"/>
      <c r="AG612" s="243"/>
      <c r="AH612" s="243"/>
      <c r="AI612" s="243"/>
    </row>
    <row r="613" spans="9:35"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  <c r="AF613" s="243"/>
      <c r="AG613" s="243"/>
      <c r="AH613" s="243"/>
      <c r="AI613" s="243"/>
    </row>
    <row r="614" spans="9:35"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  <c r="AF614" s="243"/>
      <c r="AG614" s="243"/>
      <c r="AH614" s="243"/>
      <c r="AI614" s="243"/>
    </row>
    <row r="615" spans="9:35"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  <c r="AF615" s="243"/>
      <c r="AG615" s="243"/>
      <c r="AH615" s="243"/>
      <c r="AI615" s="243"/>
    </row>
    <row r="616" spans="9:35"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  <c r="AF616" s="243"/>
      <c r="AG616" s="243"/>
      <c r="AH616" s="243"/>
      <c r="AI616" s="243"/>
    </row>
    <row r="617" spans="9:35"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  <c r="AF617" s="243"/>
      <c r="AG617" s="243"/>
      <c r="AH617" s="243"/>
      <c r="AI617" s="243"/>
    </row>
    <row r="618" spans="9:35"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  <c r="AF618" s="243"/>
      <c r="AG618" s="243"/>
      <c r="AH618" s="243"/>
      <c r="AI618" s="243"/>
    </row>
    <row r="619" spans="9:35"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  <c r="AF619" s="243"/>
      <c r="AG619" s="243"/>
      <c r="AH619" s="243"/>
      <c r="AI619" s="243"/>
    </row>
    <row r="620" spans="9:35"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  <c r="AF620" s="243"/>
      <c r="AG620" s="243"/>
      <c r="AH620" s="243"/>
      <c r="AI620" s="243"/>
    </row>
    <row r="621" spans="9:35"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  <c r="AF621" s="243"/>
      <c r="AG621" s="243"/>
      <c r="AH621" s="243"/>
      <c r="AI621" s="243"/>
    </row>
    <row r="622" spans="9:35"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  <c r="AF622" s="243"/>
      <c r="AG622" s="243"/>
      <c r="AH622" s="243"/>
      <c r="AI622" s="243"/>
    </row>
    <row r="623" spans="9:35"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  <c r="AF623" s="243"/>
      <c r="AG623" s="243"/>
      <c r="AH623" s="243"/>
      <c r="AI623" s="243"/>
    </row>
    <row r="624" spans="9:35"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  <c r="AF624" s="243"/>
      <c r="AG624" s="243"/>
      <c r="AH624" s="243"/>
      <c r="AI624" s="243"/>
    </row>
    <row r="625" spans="9:35"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  <c r="AF625" s="243"/>
      <c r="AG625" s="243"/>
      <c r="AH625" s="243"/>
      <c r="AI625" s="243"/>
    </row>
    <row r="626" spans="9:35"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  <c r="AF626" s="243"/>
      <c r="AG626" s="243"/>
      <c r="AH626" s="243"/>
      <c r="AI626" s="243"/>
    </row>
    <row r="627" spans="9:35"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  <c r="AF627" s="243"/>
      <c r="AG627" s="243"/>
      <c r="AH627" s="243"/>
      <c r="AI627" s="243"/>
    </row>
    <row r="628" spans="9:35"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  <c r="AF628" s="243"/>
      <c r="AG628" s="243"/>
      <c r="AH628" s="243"/>
      <c r="AI628" s="243"/>
    </row>
    <row r="629" spans="9:35"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  <c r="AF629" s="243"/>
      <c r="AG629" s="243"/>
      <c r="AH629" s="243"/>
      <c r="AI629" s="243"/>
    </row>
    <row r="630" spans="9:35"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  <c r="AF630" s="243"/>
      <c r="AG630" s="243"/>
      <c r="AH630" s="243"/>
      <c r="AI630" s="243"/>
    </row>
    <row r="631" spans="9:35"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  <c r="AF631" s="243"/>
      <c r="AG631" s="243"/>
      <c r="AH631" s="243"/>
      <c r="AI631" s="243"/>
    </row>
    <row r="632" spans="9:35"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  <c r="AF632" s="243"/>
      <c r="AG632" s="243"/>
      <c r="AH632" s="243"/>
      <c r="AI632" s="243"/>
    </row>
    <row r="633" spans="9:35"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  <c r="AF633" s="243"/>
      <c r="AG633" s="243"/>
      <c r="AH633" s="243"/>
      <c r="AI633" s="243"/>
    </row>
    <row r="634" spans="9:35"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  <c r="AF634" s="243"/>
      <c r="AG634" s="243"/>
      <c r="AH634" s="243"/>
      <c r="AI634" s="243"/>
    </row>
    <row r="635" spans="9:35"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  <c r="AF635" s="243"/>
      <c r="AG635" s="243"/>
      <c r="AH635" s="243"/>
      <c r="AI635" s="243"/>
    </row>
    <row r="636" spans="9:35"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  <c r="AF636" s="243"/>
      <c r="AG636" s="243"/>
      <c r="AH636" s="243"/>
      <c r="AI636" s="243"/>
    </row>
    <row r="637" spans="9:35"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  <c r="AF637" s="243"/>
      <c r="AG637" s="243"/>
      <c r="AH637" s="243"/>
      <c r="AI637" s="243"/>
    </row>
    <row r="638" spans="9:35"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  <c r="AF638" s="243"/>
      <c r="AG638" s="243"/>
      <c r="AH638" s="243"/>
      <c r="AI638" s="243"/>
    </row>
    <row r="639" spans="9:35"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  <c r="AF639" s="243"/>
      <c r="AG639" s="243"/>
      <c r="AH639" s="243"/>
      <c r="AI639" s="243"/>
    </row>
    <row r="640" spans="9:35"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  <c r="AF640" s="243"/>
      <c r="AG640" s="243"/>
      <c r="AH640" s="243"/>
      <c r="AI640" s="243"/>
    </row>
    <row r="641" spans="9:35"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  <c r="AF641" s="243"/>
      <c r="AG641" s="243"/>
      <c r="AH641" s="243"/>
      <c r="AI641" s="243"/>
    </row>
    <row r="642" spans="9:35"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  <c r="AF642" s="243"/>
      <c r="AG642" s="243"/>
      <c r="AH642" s="243"/>
      <c r="AI642" s="243"/>
    </row>
    <row r="643" spans="9:35"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  <c r="AF643" s="243"/>
      <c r="AG643" s="243"/>
      <c r="AH643" s="243"/>
      <c r="AI643" s="243"/>
    </row>
    <row r="644" spans="9:35"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  <c r="AF644" s="243"/>
      <c r="AG644" s="243"/>
      <c r="AH644" s="243"/>
      <c r="AI644" s="243"/>
    </row>
    <row r="645" spans="9:35"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  <c r="AF645" s="243"/>
      <c r="AG645" s="243"/>
      <c r="AH645" s="243"/>
      <c r="AI645" s="243"/>
    </row>
    <row r="646" spans="9:35"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  <c r="AF646" s="243"/>
      <c r="AG646" s="243"/>
      <c r="AH646" s="243"/>
      <c r="AI646" s="243"/>
    </row>
    <row r="647" spans="9:35"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  <c r="AF647" s="243"/>
      <c r="AG647" s="243"/>
      <c r="AH647" s="243"/>
      <c r="AI647" s="243"/>
    </row>
    <row r="648" spans="9:35"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  <c r="AF648" s="243"/>
      <c r="AG648" s="243"/>
      <c r="AH648" s="243"/>
      <c r="AI648" s="243"/>
    </row>
    <row r="649" spans="9:35"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  <c r="AF649" s="243"/>
      <c r="AG649" s="243"/>
      <c r="AH649" s="243"/>
      <c r="AI649" s="243"/>
    </row>
    <row r="650" spans="9:35"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  <c r="AF650" s="243"/>
      <c r="AG650" s="243"/>
      <c r="AH650" s="243"/>
      <c r="AI650" s="243"/>
    </row>
    <row r="651" spans="9:35"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  <c r="AF651" s="243"/>
      <c r="AG651" s="243"/>
      <c r="AH651" s="243"/>
      <c r="AI651" s="243"/>
    </row>
    <row r="652" spans="9:35"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  <c r="AF652" s="243"/>
      <c r="AG652" s="243"/>
      <c r="AH652" s="243"/>
      <c r="AI652" s="243"/>
    </row>
    <row r="653" spans="9:35"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  <c r="AF653" s="243"/>
      <c r="AG653" s="243"/>
      <c r="AH653" s="243"/>
      <c r="AI653" s="243"/>
    </row>
    <row r="654" spans="9:35"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  <c r="AF654" s="243"/>
      <c r="AG654" s="243"/>
      <c r="AH654" s="243"/>
      <c r="AI654" s="243"/>
    </row>
    <row r="655" spans="9:35"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</row>
    <row r="656" spans="9:35"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  <c r="AF656" s="243"/>
      <c r="AG656" s="243"/>
      <c r="AH656" s="243"/>
      <c r="AI656" s="243"/>
    </row>
    <row r="657" spans="9:35"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  <c r="AF657" s="243"/>
      <c r="AG657" s="243"/>
      <c r="AH657" s="243"/>
      <c r="AI657" s="243"/>
    </row>
    <row r="658" spans="9:35"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  <c r="AF658" s="243"/>
      <c r="AG658" s="243"/>
      <c r="AH658" s="243"/>
      <c r="AI658" s="243"/>
    </row>
    <row r="659" spans="9:35"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  <c r="AF659" s="243"/>
      <c r="AG659" s="243"/>
      <c r="AH659" s="243"/>
      <c r="AI659" s="243"/>
    </row>
    <row r="660" spans="9:35"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  <c r="AF660" s="243"/>
      <c r="AG660" s="243"/>
      <c r="AH660" s="243"/>
      <c r="AI660" s="243"/>
    </row>
    <row r="661" spans="9:35"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  <c r="AF661" s="243"/>
      <c r="AG661" s="243"/>
      <c r="AH661" s="243"/>
      <c r="AI661" s="243"/>
    </row>
    <row r="662" spans="9:35"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  <c r="AF662" s="243"/>
      <c r="AG662" s="243"/>
      <c r="AH662" s="243"/>
      <c r="AI662" s="243"/>
    </row>
    <row r="663" spans="9:35"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  <c r="AF663" s="243"/>
      <c r="AG663" s="243"/>
      <c r="AH663" s="243"/>
      <c r="AI663" s="243"/>
    </row>
    <row r="664" spans="9:35"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  <c r="AF664" s="243"/>
      <c r="AG664" s="243"/>
      <c r="AH664" s="243"/>
      <c r="AI664" s="243"/>
    </row>
    <row r="665" spans="9:35"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  <c r="AF665" s="243"/>
      <c r="AG665" s="243"/>
      <c r="AH665" s="243"/>
      <c r="AI665" s="243"/>
    </row>
    <row r="666" spans="9:35"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  <c r="AF666" s="243"/>
      <c r="AG666" s="243"/>
      <c r="AH666" s="243"/>
      <c r="AI666" s="243"/>
    </row>
    <row r="667" spans="9:35"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  <c r="AF667" s="243"/>
      <c r="AG667" s="243"/>
      <c r="AH667" s="243"/>
      <c r="AI667" s="243"/>
    </row>
    <row r="668" spans="9:35"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  <c r="AF668" s="243"/>
      <c r="AG668" s="243"/>
      <c r="AH668" s="243"/>
      <c r="AI668" s="243"/>
    </row>
    <row r="669" spans="9:35"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  <c r="AF669" s="243"/>
      <c r="AG669" s="243"/>
      <c r="AH669" s="243"/>
      <c r="AI669" s="243"/>
    </row>
    <row r="670" spans="9:35"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  <c r="AF670" s="243"/>
      <c r="AG670" s="243"/>
      <c r="AH670" s="243"/>
      <c r="AI670" s="243"/>
    </row>
    <row r="671" spans="9:35"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  <c r="AF671" s="243"/>
      <c r="AG671" s="243"/>
      <c r="AH671" s="243"/>
      <c r="AI671" s="243"/>
    </row>
    <row r="672" spans="9:35"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  <c r="AF672" s="243"/>
      <c r="AG672" s="243"/>
      <c r="AH672" s="243"/>
      <c r="AI672" s="243"/>
    </row>
    <row r="673" spans="9:35"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  <c r="AF673" s="243"/>
      <c r="AG673" s="243"/>
      <c r="AH673" s="243"/>
      <c r="AI673" s="243"/>
    </row>
    <row r="674" spans="9:35"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  <c r="AF674" s="243"/>
      <c r="AG674" s="243"/>
      <c r="AH674" s="243"/>
      <c r="AI674" s="243"/>
    </row>
    <row r="675" spans="9:35"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  <c r="AF675" s="243"/>
      <c r="AG675" s="243"/>
      <c r="AH675" s="243"/>
      <c r="AI675" s="243"/>
    </row>
    <row r="676" spans="9:35"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  <c r="AF676" s="243"/>
      <c r="AG676" s="243"/>
      <c r="AH676" s="243"/>
      <c r="AI676" s="243"/>
    </row>
    <row r="677" spans="9:35"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  <c r="AF677" s="243"/>
      <c r="AG677" s="243"/>
      <c r="AH677" s="243"/>
      <c r="AI677" s="243"/>
    </row>
    <row r="678" spans="9:35"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  <c r="AF678" s="243"/>
      <c r="AG678" s="243"/>
      <c r="AH678" s="243"/>
      <c r="AI678" s="243"/>
    </row>
    <row r="679" spans="9:35"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  <c r="AF679" s="243"/>
      <c r="AG679" s="243"/>
      <c r="AH679" s="243"/>
      <c r="AI679" s="243"/>
    </row>
    <row r="680" spans="9:35"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  <c r="AF680" s="243"/>
      <c r="AG680" s="243"/>
      <c r="AH680" s="243"/>
      <c r="AI680" s="243"/>
    </row>
    <row r="681" spans="9:35"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  <c r="AF681" s="243"/>
      <c r="AG681" s="243"/>
      <c r="AH681" s="243"/>
      <c r="AI681" s="243"/>
    </row>
    <row r="682" spans="9:35"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  <c r="AF682" s="243"/>
      <c r="AG682" s="243"/>
      <c r="AH682" s="243"/>
      <c r="AI682" s="243"/>
    </row>
    <row r="683" spans="9:35"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  <c r="AF683" s="243"/>
      <c r="AG683" s="243"/>
      <c r="AH683" s="243"/>
      <c r="AI683" s="243"/>
    </row>
    <row r="684" spans="9:35"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  <c r="AF684" s="243"/>
      <c r="AG684" s="243"/>
      <c r="AH684" s="243"/>
      <c r="AI684" s="243"/>
    </row>
    <row r="685" spans="9:35"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  <c r="AF685" s="243"/>
      <c r="AG685" s="243"/>
      <c r="AH685" s="243"/>
      <c r="AI685" s="243"/>
    </row>
    <row r="686" spans="9:35"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  <c r="AF686" s="243"/>
      <c r="AG686" s="243"/>
      <c r="AH686" s="243"/>
      <c r="AI686" s="243"/>
    </row>
    <row r="687" spans="9:35"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  <c r="AF687" s="243"/>
      <c r="AG687" s="243"/>
      <c r="AH687" s="243"/>
      <c r="AI687" s="243"/>
    </row>
    <row r="688" spans="9:35"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  <c r="AF688" s="243"/>
      <c r="AG688" s="243"/>
      <c r="AH688" s="243"/>
      <c r="AI688" s="243"/>
    </row>
    <row r="689" spans="9:35"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  <c r="AF689" s="243"/>
      <c r="AG689" s="243"/>
      <c r="AH689" s="243"/>
      <c r="AI689" s="243"/>
    </row>
    <row r="690" spans="9:35"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  <c r="AF690" s="243"/>
      <c r="AG690" s="243"/>
      <c r="AH690" s="243"/>
      <c r="AI690" s="243"/>
    </row>
    <row r="691" spans="9:35"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  <c r="AF691" s="243"/>
      <c r="AG691" s="243"/>
      <c r="AH691" s="243"/>
      <c r="AI691" s="243"/>
    </row>
    <row r="692" spans="9:35"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  <c r="AF692" s="243"/>
      <c r="AG692" s="243"/>
      <c r="AH692" s="243"/>
      <c r="AI692" s="243"/>
    </row>
    <row r="693" spans="9:35"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  <c r="AF693" s="243"/>
      <c r="AG693" s="243"/>
      <c r="AH693" s="243"/>
      <c r="AI693" s="243"/>
    </row>
    <row r="694" spans="9:35"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  <c r="AF694" s="243"/>
      <c r="AG694" s="243"/>
      <c r="AH694" s="243"/>
      <c r="AI694" s="243"/>
    </row>
    <row r="695" spans="9:35"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  <c r="AF695" s="243"/>
      <c r="AG695" s="243"/>
      <c r="AH695" s="243"/>
      <c r="AI695" s="243"/>
    </row>
    <row r="696" spans="9:35"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  <c r="AF696" s="243"/>
      <c r="AG696" s="243"/>
      <c r="AH696" s="243"/>
      <c r="AI696" s="243"/>
    </row>
    <row r="697" spans="9:35"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  <c r="AF697" s="243"/>
      <c r="AG697" s="243"/>
      <c r="AH697" s="243"/>
      <c r="AI697" s="243"/>
    </row>
    <row r="698" spans="9:35"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  <c r="AF698" s="243"/>
      <c r="AG698" s="243"/>
      <c r="AH698" s="243"/>
      <c r="AI698" s="243"/>
    </row>
    <row r="699" spans="9:35"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  <c r="AB699" s="243"/>
      <c r="AC699" s="243"/>
      <c r="AD699" s="243"/>
      <c r="AE699" s="243"/>
      <c r="AF699" s="243"/>
      <c r="AG699" s="243"/>
      <c r="AH699" s="243"/>
      <c r="AI699" s="243"/>
    </row>
    <row r="700" spans="9:35"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  <c r="AB700" s="243"/>
      <c r="AC700" s="243"/>
      <c r="AD700" s="243"/>
      <c r="AE700" s="243"/>
      <c r="AF700" s="243"/>
      <c r="AG700" s="243"/>
      <c r="AH700" s="243"/>
      <c r="AI700" s="243"/>
    </row>
    <row r="701" spans="9:35"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  <c r="AB701" s="243"/>
      <c r="AC701" s="243"/>
      <c r="AD701" s="243"/>
      <c r="AE701" s="243"/>
      <c r="AF701" s="243"/>
      <c r="AG701" s="243"/>
      <c r="AH701" s="243"/>
      <c r="AI701" s="243"/>
    </row>
    <row r="702" spans="9:35"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  <c r="AB702" s="243"/>
      <c r="AC702" s="243"/>
      <c r="AD702" s="243"/>
      <c r="AE702" s="243"/>
      <c r="AF702" s="243"/>
      <c r="AG702" s="243"/>
      <c r="AH702" s="243"/>
      <c r="AI702" s="243"/>
    </row>
    <row r="703" spans="9:35"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  <c r="AB703" s="243"/>
      <c r="AC703" s="243"/>
      <c r="AD703" s="243"/>
      <c r="AE703" s="243"/>
      <c r="AF703" s="243"/>
      <c r="AG703" s="243"/>
      <c r="AH703" s="243"/>
      <c r="AI703" s="243"/>
    </row>
    <row r="704" spans="9:35"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  <c r="AB704" s="243"/>
      <c r="AC704" s="243"/>
      <c r="AD704" s="243"/>
      <c r="AE704" s="243"/>
      <c r="AF704" s="243"/>
      <c r="AG704" s="243"/>
      <c r="AH704" s="243"/>
      <c r="AI704" s="243"/>
    </row>
    <row r="705" spans="9:35"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  <c r="AB705" s="243"/>
      <c r="AC705" s="243"/>
      <c r="AD705" s="243"/>
      <c r="AE705" s="243"/>
      <c r="AF705" s="243"/>
      <c r="AG705" s="243"/>
      <c r="AH705" s="243"/>
      <c r="AI705" s="243"/>
    </row>
    <row r="706" spans="9:35"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  <c r="AB706" s="243"/>
      <c r="AC706" s="243"/>
      <c r="AD706" s="243"/>
      <c r="AE706" s="243"/>
      <c r="AF706" s="243"/>
      <c r="AG706" s="243"/>
      <c r="AH706" s="243"/>
      <c r="AI706" s="243"/>
    </row>
    <row r="707" spans="9:35"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  <c r="AB707" s="243"/>
      <c r="AC707" s="243"/>
      <c r="AD707" s="243"/>
      <c r="AE707" s="243"/>
      <c r="AF707" s="243"/>
      <c r="AG707" s="243"/>
      <c r="AH707" s="243"/>
      <c r="AI707" s="243"/>
    </row>
    <row r="708" spans="9:35"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  <c r="AB708" s="243"/>
      <c r="AC708" s="243"/>
      <c r="AD708" s="243"/>
      <c r="AE708" s="243"/>
      <c r="AF708" s="243"/>
      <c r="AG708" s="243"/>
      <c r="AH708" s="243"/>
      <c r="AI708" s="243"/>
    </row>
    <row r="709" spans="9:35"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  <c r="AB709" s="243"/>
      <c r="AC709" s="243"/>
      <c r="AD709" s="243"/>
      <c r="AE709" s="243"/>
      <c r="AF709" s="243"/>
      <c r="AG709" s="243"/>
      <c r="AH709" s="243"/>
      <c r="AI709" s="243"/>
    </row>
    <row r="710" spans="9:35"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  <c r="AB710" s="243"/>
      <c r="AC710" s="243"/>
      <c r="AD710" s="243"/>
      <c r="AE710" s="243"/>
      <c r="AF710" s="243"/>
      <c r="AG710" s="243"/>
      <c r="AH710" s="243"/>
      <c r="AI710" s="243"/>
    </row>
    <row r="711" spans="9:35"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  <c r="AB711" s="243"/>
      <c r="AC711" s="243"/>
      <c r="AD711" s="243"/>
      <c r="AE711" s="243"/>
      <c r="AF711" s="243"/>
      <c r="AG711" s="243"/>
      <c r="AH711" s="243"/>
      <c r="AI711" s="243"/>
    </row>
    <row r="712" spans="9:35"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  <c r="AB712" s="243"/>
      <c r="AC712" s="243"/>
      <c r="AD712" s="243"/>
      <c r="AE712" s="243"/>
      <c r="AF712" s="243"/>
      <c r="AG712" s="243"/>
      <c r="AH712" s="243"/>
      <c r="AI712" s="243"/>
    </row>
    <row r="713" spans="9:35"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  <c r="AB713" s="243"/>
      <c r="AC713" s="243"/>
      <c r="AD713" s="243"/>
      <c r="AE713" s="243"/>
      <c r="AF713" s="243"/>
      <c r="AG713" s="243"/>
      <c r="AH713" s="243"/>
      <c r="AI713" s="243"/>
    </row>
    <row r="714" spans="9:35"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  <c r="AB714" s="243"/>
      <c r="AC714" s="243"/>
      <c r="AD714" s="243"/>
      <c r="AE714" s="243"/>
      <c r="AF714" s="243"/>
      <c r="AG714" s="243"/>
      <c r="AH714" s="243"/>
      <c r="AI714" s="243"/>
    </row>
    <row r="715" spans="9:35"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  <c r="AB715" s="243"/>
      <c r="AC715" s="243"/>
      <c r="AD715" s="243"/>
      <c r="AE715" s="243"/>
      <c r="AF715" s="243"/>
      <c r="AG715" s="243"/>
      <c r="AH715" s="243"/>
      <c r="AI715" s="243"/>
    </row>
    <row r="716" spans="9:35"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  <c r="AB716" s="243"/>
      <c r="AC716" s="243"/>
      <c r="AD716" s="243"/>
      <c r="AE716" s="243"/>
      <c r="AF716" s="243"/>
      <c r="AG716" s="243"/>
      <c r="AH716" s="243"/>
      <c r="AI716" s="243"/>
    </row>
    <row r="717" spans="9:35"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  <c r="AB717" s="243"/>
      <c r="AC717" s="243"/>
      <c r="AD717" s="243"/>
      <c r="AE717" s="243"/>
      <c r="AF717" s="243"/>
      <c r="AG717" s="243"/>
      <c r="AH717" s="243"/>
      <c r="AI717" s="243"/>
    </row>
    <row r="718" spans="9:35"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  <c r="AB718" s="243"/>
      <c r="AC718" s="243"/>
      <c r="AD718" s="243"/>
      <c r="AE718" s="243"/>
      <c r="AF718" s="243"/>
      <c r="AG718" s="243"/>
      <c r="AH718" s="243"/>
      <c r="AI718" s="243"/>
    </row>
    <row r="719" spans="9:35"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  <c r="AB719" s="243"/>
      <c r="AC719" s="243"/>
      <c r="AD719" s="243"/>
      <c r="AE719" s="243"/>
      <c r="AF719" s="243"/>
      <c r="AG719" s="243"/>
      <c r="AH719" s="243"/>
      <c r="AI719" s="243"/>
    </row>
    <row r="720" spans="9:35"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  <c r="AB720" s="243"/>
      <c r="AC720" s="243"/>
      <c r="AD720" s="243"/>
      <c r="AE720" s="243"/>
      <c r="AF720" s="243"/>
      <c r="AG720" s="243"/>
      <c r="AH720" s="243"/>
      <c r="AI720" s="243"/>
    </row>
    <row r="721" spans="9:35"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  <c r="AB721" s="243"/>
      <c r="AC721" s="243"/>
      <c r="AD721" s="243"/>
      <c r="AE721" s="243"/>
      <c r="AF721" s="243"/>
      <c r="AG721" s="243"/>
      <c r="AH721" s="243"/>
      <c r="AI721" s="243"/>
    </row>
    <row r="722" spans="9:35"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  <c r="AB722" s="243"/>
      <c r="AC722" s="243"/>
      <c r="AD722" s="243"/>
      <c r="AE722" s="243"/>
      <c r="AF722" s="243"/>
      <c r="AG722" s="243"/>
      <c r="AH722" s="243"/>
      <c r="AI722" s="243"/>
    </row>
    <row r="723" spans="9:35"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  <c r="AB723" s="243"/>
      <c r="AC723" s="243"/>
      <c r="AD723" s="243"/>
      <c r="AE723" s="243"/>
      <c r="AF723" s="243"/>
      <c r="AG723" s="243"/>
      <c r="AH723" s="243"/>
      <c r="AI723" s="243"/>
    </row>
    <row r="724" spans="9:35"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  <c r="AB724" s="243"/>
      <c r="AC724" s="243"/>
      <c r="AD724" s="243"/>
      <c r="AE724" s="243"/>
      <c r="AF724" s="243"/>
      <c r="AG724" s="243"/>
      <c r="AH724" s="243"/>
      <c r="AI724" s="243"/>
    </row>
    <row r="725" spans="9:35"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  <c r="AB725" s="243"/>
      <c r="AC725" s="243"/>
      <c r="AD725" s="243"/>
      <c r="AE725" s="243"/>
      <c r="AF725" s="243"/>
      <c r="AG725" s="243"/>
      <c r="AH725" s="243"/>
      <c r="AI725" s="243"/>
    </row>
    <row r="726" spans="9:35"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  <c r="AB726" s="243"/>
      <c r="AC726" s="243"/>
      <c r="AD726" s="243"/>
      <c r="AE726" s="243"/>
      <c r="AF726" s="243"/>
      <c r="AG726" s="243"/>
      <c r="AH726" s="243"/>
      <c r="AI726" s="243"/>
    </row>
    <row r="727" spans="9:35"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  <c r="AB727" s="243"/>
      <c r="AC727" s="243"/>
      <c r="AD727" s="243"/>
      <c r="AE727" s="243"/>
      <c r="AF727" s="243"/>
      <c r="AG727" s="243"/>
      <c r="AH727" s="243"/>
      <c r="AI727" s="243"/>
    </row>
    <row r="728" spans="9:35"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  <c r="AB728" s="243"/>
      <c r="AC728" s="243"/>
      <c r="AD728" s="243"/>
      <c r="AE728" s="243"/>
      <c r="AF728" s="243"/>
      <c r="AG728" s="243"/>
      <c r="AH728" s="243"/>
      <c r="AI728" s="243"/>
    </row>
    <row r="729" spans="9:35"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  <c r="AB729" s="243"/>
      <c r="AC729" s="243"/>
      <c r="AD729" s="243"/>
      <c r="AE729" s="243"/>
      <c r="AF729" s="243"/>
      <c r="AG729" s="243"/>
      <c r="AH729" s="243"/>
      <c r="AI729" s="243"/>
    </row>
    <row r="730" spans="9:35"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  <c r="AB730" s="243"/>
      <c r="AC730" s="243"/>
      <c r="AD730" s="243"/>
      <c r="AE730" s="243"/>
      <c r="AF730" s="243"/>
      <c r="AG730" s="243"/>
      <c r="AH730" s="243"/>
      <c r="AI730" s="243"/>
    </row>
    <row r="731" spans="9:35"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  <c r="AB731" s="243"/>
      <c r="AC731" s="243"/>
      <c r="AD731" s="243"/>
      <c r="AE731" s="243"/>
      <c r="AF731" s="243"/>
      <c r="AG731" s="243"/>
      <c r="AH731" s="243"/>
      <c r="AI731" s="243"/>
    </row>
    <row r="732" spans="9:35"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  <c r="AB732" s="243"/>
      <c r="AC732" s="243"/>
      <c r="AD732" s="243"/>
      <c r="AE732" s="243"/>
      <c r="AF732" s="243"/>
      <c r="AG732" s="243"/>
      <c r="AH732" s="243"/>
      <c r="AI732" s="243"/>
    </row>
    <row r="733" spans="9:35"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  <c r="AB733" s="243"/>
      <c r="AC733" s="243"/>
      <c r="AD733" s="243"/>
      <c r="AE733" s="243"/>
      <c r="AF733" s="243"/>
      <c r="AG733" s="243"/>
      <c r="AH733" s="243"/>
      <c r="AI733" s="243"/>
    </row>
    <row r="734" spans="9:35"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  <c r="AB734" s="243"/>
      <c r="AC734" s="243"/>
      <c r="AD734" s="243"/>
      <c r="AE734" s="243"/>
      <c r="AF734" s="243"/>
      <c r="AG734" s="243"/>
      <c r="AH734" s="243"/>
      <c r="AI734" s="243"/>
    </row>
    <row r="735" spans="9:35"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  <c r="AB735" s="243"/>
      <c r="AC735" s="243"/>
      <c r="AD735" s="243"/>
      <c r="AE735" s="243"/>
      <c r="AF735" s="243"/>
      <c r="AG735" s="243"/>
      <c r="AH735" s="243"/>
      <c r="AI735" s="243"/>
    </row>
    <row r="736" spans="9:35"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  <c r="AB736" s="243"/>
      <c r="AC736" s="243"/>
      <c r="AD736" s="243"/>
      <c r="AE736" s="243"/>
      <c r="AF736" s="243"/>
      <c r="AG736" s="243"/>
      <c r="AH736" s="243"/>
      <c r="AI736" s="243"/>
    </row>
    <row r="737" spans="9:35"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  <c r="AB737" s="243"/>
      <c r="AC737" s="243"/>
      <c r="AD737" s="243"/>
      <c r="AE737" s="243"/>
      <c r="AF737" s="243"/>
      <c r="AG737" s="243"/>
      <c r="AH737" s="243"/>
      <c r="AI737" s="243"/>
    </row>
    <row r="738" spans="9:35"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  <c r="AB738" s="243"/>
      <c r="AC738" s="243"/>
      <c r="AD738" s="243"/>
      <c r="AE738" s="243"/>
      <c r="AF738" s="243"/>
      <c r="AG738" s="243"/>
      <c r="AH738" s="243"/>
      <c r="AI738" s="243"/>
    </row>
    <row r="739" spans="9:35"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  <c r="AB739" s="243"/>
      <c r="AC739" s="243"/>
      <c r="AD739" s="243"/>
      <c r="AE739" s="243"/>
      <c r="AF739" s="243"/>
      <c r="AG739" s="243"/>
      <c r="AH739" s="243"/>
      <c r="AI739" s="243"/>
    </row>
    <row r="740" spans="9:35"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  <c r="AB740" s="243"/>
      <c r="AC740" s="243"/>
      <c r="AD740" s="243"/>
      <c r="AE740" s="243"/>
      <c r="AF740" s="243"/>
      <c r="AG740" s="243"/>
      <c r="AH740" s="243"/>
      <c r="AI740" s="243"/>
    </row>
    <row r="741" spans="9:35"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  <c r="AB741" s="243"/>
      <c r="AC741" s="243"/>
      <c r="AD741" s="243"/>
      <c r="AE741" s="243"/>
      <c r="AF741" s="243"/>
      <c r="AG741" s="243"/>
      <c r="AH741" s="243"/>
      <c r="AI741" s="243"/>
    </row>
    <row r="742" spans="9:35"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  <c r="AB742" s="243"/>
      <c r="AC742" s="243"/>
      <c r="AD742" s="243"/>
      <c r="AE742" s="243"/>
      <c r="AF742" s="243"/>
      <c r="AG742" s="243"/>
      <c r="AH742" s="243"/>
      <c r="AI742" s="243"/>
    </row>
    <row r="743" spans="9:35"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  <c r="AB743" s="243"/>
      <c r="AC743" s="243"/>
      <c r="AD743" s="243"/>
      <c r="AE743" s="243"/>
      <c r="AF743" s="243"/>
      <c r="AG743" s="243"/>
      <c r="AH743" s="243"/>
      <c r="AI743" s="243"/>
    </row>
    <row r="744" spans="9:35"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  <c r="AB744" s="243"/>
      <c r="AC744" s="243"/>
      <c r="AD744" s="243"/>
      <c r="AE744" s="243"/>
      <c r="AF744" s="243"/>
      <c r="AG744" s="243"/>
      <c r="AH744" s="243"/>
      <c r="AI744" s="243"/>
    </row>
    <row r="745" spans="9:35"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  <c r="AB745" s="243"/>
      <c r="AC745" s="243"/>
      <c r="AD745" s="243"/>
      <c r="AE745" s="243"/>
      <c r="AF745" s="243"/>
      <c r="AG745" s="243"/>
      <c r="AH745" s="243"/>
      <c r="AI745" s="243"/>
    </row>
    <row r="746" spans="9:35"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  <c r="AB746" s="243"/>
      <c r="AC746" s="243"/>
      <c r="AD746" s="243"/>
      <c r="AE746" s="243"/>
      <c r="AF746" s="243"/>
      <c r="AG746" s="243"/>
      <c r="AH746" s="243"/>
      <c r="AI746" s="243"/>
    </row>
    <row r="747" spans="9:35"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  <c r="AB747" s="243"/>
      <c r="AC747" s="243"/>
      <c r="AD747" s="243"/>
      <c r="AE747" s="243"/>
      <c r="AF747" s="243"/>
      <c r="AG747" s="243"/>
      <c r="AH747" s="243"/>
      <c r="AI747" s="243"/>
    </row>
    <row r="748" spans="9:35"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  <c r="AB748" s="243"/>
      <c r="AC748" s="243"/>
      <c r="AD748" s="243"/>
      <c r="AE748" s="243"/>
      <c r="AF748" s="243"/>
      <c r="AG748" s="243"/>
      <c r="AH748" s="243"/>
      <c r="AI748" s="243"/>
    </row>
    <row r="749" spans="9:35"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  <c r="AB749" s="243"/>
      <c r="AC749" s="243"/>
      <c r="AD749" s="243"/>
      <c r="AE749" s="243"/>
      <c r="AF749" s="243"/>
      <c r="AG749" s="243"/>
      <c r="AH749" s="243"/>
      <c r="AI749" s="243"/>
    </row>
    <row r="750" spans="9:35"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  <c r="AB750" s="243"/>
      <c r="AC750" s="243"/>
      <c r="AD750" s="243"/>
      <c r="AE750" s="243"/>
      <c r="AF750" s="243"/>
      <c r="AG750" s="243"/>
      <c r="AH750" s="243"/>
      <c r="AI750" s="243"/>
    </row>
    <row r="751" spans="9:35"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  <c r="AB751" s="243"/>
      <c r="AC751" s="243"/>
      <c r="AD751" s="243"/>
      <c r="AE751" s="243"/>
      <c r="AF751" s="243"/>
      <c r="AG751" s="243"/>
      <c r="AH751" s="243"/>
      <c r="AI751" s="243"/>
    </row>
    <row r="752" spans="9:35"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  <c r="AB752" s="243"/>
      <c r="AC752" s="243"/>
      <c r="AD752" s="243"/>
      <c r="AE752" s="243"/>
      <c r="AF752" s="243"/>
      <c r="AG752" s="243"/>
      <c r="AH752" s="243"/>
      <c r="AI752" s="243"/>
    </row>
    <row r="753" spans="9:35"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  <c r="AB753" s="243"/>
      <c r="AC753" s="243"/>
      <c r="AD753" s="243"/>
      <c r="AE753" s="243"/>
      <c r="AF753" s="243"/>
      <c r="AG753" s="243"/>
      <c r="AH753" s="243"/>
      <c r="AI753" s="243"/>
    </row>
    <row r="754" spans="9:35"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  <c r="AB754" s="243"/>
      <c r="AC754" s="243"/>
      <c r="AD754" s="243"/>
      <c r="AE754" s="243"/>
      <c r="AF754" s="243"/>
      <c r="AG754" s="243"/>
      <c r="AH754" s="243"/>
      <c r="AI754" s="243"/>
    </row>
    <row r="755" spans="9:35"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  <c r="AB755" s="243"/>
      <c r="AC755" s="243"/>
      <c r="AD755" s="243"/>
      <c r="AE755" s="243"/>
      <c r="AF755" s="243"/>
      <c r="AG755" s="243"/>
      <c r="AH755" s="243"/>
      <c r="AI755" s="243"/>
    </row>
    <row r="756" spans="9:35"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  <c r="AB756" s="243"/>
      <c r="AC756" s="243"/>
      <c r="AD756" s="243"/>
      <c r="AE756" s="243"/>
      <c r="AF756" s="243"/>
      <c r="AG756" s="243"/>
      <c r="AH756" s="243"/>
      <c r="AI756" s="243"/>
    </row>
    <row r="757" spans="9:35"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  <c r="AB757" s="243"/>
      <c r="AC757" s="243"/>
      <c r="AD757" s="243"/>
      <c r="AE757" s="243"/>
      <c r="AF757" s="243"/>
      <c r="AG757" s="243"/>
      <c r="AH757" s="243"/>
      <c r="AI757" s="243"/>
    </row>
    <row r="758" spans="9:35"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  <c r="AB758" s="243"/>
      <c r="AC758" s="243"/>
      <c r="AD758" s="243"/>
      <c r="AE758" s="243"/>
      <c r="AF758" s="243"/>
      <c r="AG758" s="243"/>
      <c r="AH758" s="243"/>
      <c r="AI758" s="243"/>
    </row>
    <row r="759" spans="9:35"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  <c r="AB759" s="243"/>
      <c r="AC759" s="243"/>
      <c r="AD759" s="243"/>
      <c r="AE759" s="243"/>
      <c r="AF759" s="243"/>
      <c r="AG759" s="243"/>
      <c r="AH759" s="243"/>
      <c r="AI759" s="243"/>
    </row>
    <row r="760" spans="9:35"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  <c r="AB760" s="243"/>
      <c r="AC760" s="243"/>
      <c r="AD760" s="243"/>
      <c r="AE760" s="243"/>
      <c r="AF760" s="243"/>
      <c r="AG760" s="243"/>
      <c r="AH760" s="243"/>
      <c r="AI760" s="243"/>
    </row>
    <row r="761" spans="9:35"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  <c r="AB761" s="243"/>
      <c r="AC761" s="243"/>
      <c r="AD761" s="243"/>
      <c r="AE761" s="243"/>
      <c r="AF761" s="243"/>
      <c r="AG761" s="243"/>
      <c r="AH761" s="243"/>
      <c r="AI761" s="243"/>
    </row>
    <row r="762" spans="9:35"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  <c r="AB762" s="243"/>
      <c r="AC762" s="243"/>
      <c r="AD762" s="243"/>
      <c r="AE762" s="243"/>
      <c r="AF762" s="243"/>
      <c r="AG762" s="243"/>
      <c r="AH762" s="243"/>
      <c r="AI762" s="243"/>
    </row>
    <row r="763" spans="9:35"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  <c r="AB763" s="243"/>
      <c r="AC763" s="243"/>
      <c r="AD763" s="243"/>
      <c r="AE763" s="243"/>
      <c r="AF763" s="243"/>
      <c r="AG763" s="243"/>
      <c r="AH763" s="243"/>
      <c r="AI763" s="243"/>
    </row>
    <row r="764" spans="9:35"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  <c r="AB764" s="243"/>
      <c r="AC764" s="243"/>
      <c r="AD764" s="243"/>
      <c r="AE764" s="243"/>
      <c r="AF764" s="243"/>
      <c r="AG764" s="243"/>
      <c r="AH764" s="243"/>
      <c r="AI764" s="243"/>
    </row>
    <row r="765" spans="9:35"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  <c r="AB765" s="243"/>
      <c r="AC765" s="243"/>
      <c r="AD765" s="243"/>
      <c r="AE765" s="243"/>
      <c r="AF765" s="243"/>
      <c r="AG765" s="243"/>
      <c r="AH765" s="243"/>
      <c r="AI765" s="243"/>
    </row>
    <row r="766" spans="9:35"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  <c r="AB766" s="243"/>
      <c r="AC766" s="243"/>
      <c r="AD766" s="243"/>
      <c r="AE766" s="243"/>
      <c r="AF766" s="243"/>
      <c r="AG766" s="243"/>
      <c r="AH766" s="243"/>
      <c r="AI766" s="243"/>
    </row>
    <row r="767" spans="9:35"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  <c r="AB767" s="243"/>
      <c r="AC767" s="243"/>
      <c r="AD767" s="243"/>
      <c r="AE767" s="243"/>
      <c r="AF767" s="243"/>
      <c r="AG767" s="243"/>
      <c r="AH767" s="243"/>
      <c r="AI767" s="243"/>
    </row>
    <row r="768" spans="9:35"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  <c r="AB768" s="243"/>
      <c r="AC768" s="243"/>
      <c r="AD768" s="243"/>
      <c r="AE768" s="243"/>
      <c r="AF768" s="243"/>
      <c r="AG768" s="243"/>
      <c r="AH768" s="243"/>
      <c r="AI768" s="243"/>
    </row>
    <row r="769" spans="9:35"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  <c r="AB769" s="243"/>
      <c r="AC769" s="243"/>
      <c r="AD769" s="243"/>
      <c r="AE769" s="243"/>
      <c r="AF769" s="243"/>
      <c r="AG769" s="243"/>
      <c r="AH769" s="243"/>
      <c r="AI769" s="243"/>
    </row>
    <row r="770" spans="9:35"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  <c r="AB770" s="243"/>
      <c r="AC770" s="243"/>
      <c r="AD770" s="243"/>
      <c r="AE770" s="243"/>
      <c r="AF770" s="243"/>
      <c r="AG770" s="243"/>
      <c r="AH770" s="243"/>
      <c r="AI770" s="243"/>
    </row>
    <row r="771" spans="9:35"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  <c r="AB771" s="243"/>
      <c r="AC771" s="243"/>
      <c r="AD771" s="243"/>
      <c r="AE771" s="243"/>
      <c r="AF771" s="243"/>
      <c r="AG771" s="243"/>
      <c r="AH771" s="243"/>
      <c r="AI771" s="243"/>
    </row>
    <row r="772" spans="9:35"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  <c r="AB772" s="243"/>
      <c r="AC772" s="243"/>
      <c r="AD772" s="243"/>
      <c r="AE772" s="243"/>
      <c r="AF772" s="243"/>
      <c r="AG772" s="243"/>
      <c r="AH772" s="243"/>
      <c r="AI772" s="243"/>
    </row>
    <row r="773" spans="9:35"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  <c r="AB773" s="243"/>
      <c r="AC773" s="243"/>
      <c r="AD773" s="243"/>
      <c r="AE773" s="243"/>
      <c r="AF773" s="243"/>
      <c r="AG773" s="243"/>
      <c r="AH773" s="243"/>
      <c r="AI773" s="243"/>
    </row>
    <row r="774" spans="9:35"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  <c r="AB774" s="243"/>
      <c r="AC774" s="243"/>
      <c r="AD774" s="243"/>
      <c r="AE774" s="243"/>
      <c r="AF774" s="243"/>
      <c r="AG774" s="243"/>
      <c r="AH774" s="243"/>
      <c r="AI774" s="243"/>
    </row>
    <row r="775" spans="9:35"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  <c r="AB775" s="243"/>
      <c r="AC775" s="243"/>
      <c r="AD775" s="243"/>
      <c r="AE775" s="243"/>
      <c r="AF775" s="243"/>
      <c r="AG775" s="243"/>
      <c r="AH775" s="243"/>
      <c r="AI775" s="243"/>
    </row>
    <row r="776" spans="9:35"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  <c r="AB776" s="243"/>
      <c r="AC776" s="243"/>
      <c r="AD776" s="243"/>
      <c r="AE776" s="243"/>
      <c r="AF776" s="243"/>
      <c r="AG776" s="243"/>
      <c r="AH776" s="243"/>
      <c r="AI776" s="243"/>
    </row>
    <row r="777" spans="9:35"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  <c r="AB777" s="243"/>
      <c r="AC777" s="243"/>
      <c r="AD777" s="243"/>
      <c r="AE777" s="243"/>
      <c r="AF777" s="243"/>
      <c r="AG777" s="243"/>
      <c r="AH777" s="243"/>
      <c r="AI777" s="243"/>
    </row>
    <row r="778" spans="9:35"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  <c r="AB778" s="243"/>
      <c r="AC778" s="243"/>
      <c r="AD778" s="243"/>
      <c r="AE778" s="243"/>
      <c r="AF778" s="243"/>
      <c r="AG778" s="243"/>
      <c r="AH778" s="243"/>
      <c r="AI778" s="243"/>
    </row>
    <row r="779" spans="9:35"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  <c r="AB779" s="243"/>
      <c r="AC779" s="243"/>
      <c r="AD779" s="243"/>
      <c r="AE779" s="243"/>
      <c r="AF779" s="243"/>
      <c r="AG779" s="243"/>
      <c r="AH779" s="243"/>
      <c r="AI779" s="243"/>
    </row>
    <row r="780" spans="9:35"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  <c r="AB780" s="243"/>
      <c r="AC780" s="243"/>
      <c r="AD780" s="243"/>
      <c r="AE780" s="243"/>
      <c r="AF780" s="243"/>
      <c r="AG780" s="243"/>
      <c r="AH780" s="243"/>
      <c r="AI780" s="243"/>
    </row>
    <row r="781" spans="9:35"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  <c r="AB781" s="243"/>
      <c r="AC781" s="243"/>
      <c r="AD781" s="243"/>
      <c r="AE781" s="243"/>
      <c r="AF781" s="243"/>
      <c r="AG781" s="243"/>
      <c r="AH781" s="243"/>
      <c r="AI781" s="243"/>
    </row>
    <row r="782" spans="9:35"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  <c r="AB782" s="243"/>
      <c r="AC782" s="243"/>
      <c r="AD782" s="243"/>
      <c r="AE782" s="243"/>
      <c r="AF782" s="243"/>
      <c r="AG782" s="243"/>
      <c r="AH782" s="243"/>
      <c r="AI782" s="243"/>
    </row>
    <row r="783" spans="9:35"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  <c r="AB783" s="243"/>
      <c r="AC783" s="243"/>
      <c r="AD783" s="243"/>
      <c r="AE783" s="243"/>
      <c r="AF783" s="243"/>
      <c r="AG783" s="243"/>
      <c r="AH783" s="243"/>
      <c r="AI783" s="243"/>
    </row>
    <row r="784" spans="9:35"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  <c r="AB784" s="243"/>
      <c r="AC784" s="243"/>
      <c r="AD784" s="243"/>
      <c r="AE784" s="243"/>
      <c r="AF784" s="243"/>
      <c r="AG784" s="243"/>
      <c r="AH784" s="243"/>
      <c r="AI784" s="243"/>
    </row>
    <row r="785" spans="9:35"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  <c r="AB785" s="243"/>
      <c r="AC785" s="243"/>
      <c r="AD785" s="243"/>
      <c r="AE785" s="243"/>
      <c r="AF785" s="243"/>
      <c r="AG785" s="243"/>
      <c r="AH785" s="243"/>
      <c r="AI785" s="243"/>
    </row>
    <row r="786" spans="9:35"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  <c r="AE786" s="243"/>
      <c r="AF786" s="243"/>
      <c r="AG786" s="243"/>
      <c r="AH786" s="243"/>
      <c r="AI786" s="243"/>
    </row>
    <row r="787" spans="9:35"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  <c r="AB787" s="243"/>
      <c r="AC787" s="243"/>
      <c r="AD787" s="243"/>
      <c r="AE787" s="243"/>
      <c r="AF787" s="243"/>
      <c r="AG787" s="243"/>
      <c r="AH787" s="243"/>
      <c r="AI787" s="243"/>
    </row>
    <row r="788" spans="9:35"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  <c r="AB788" s="243"/>
      <c r="AC788" s="243"/>
      <c r="AD788" s="243"/>
      <c r="AE788" s="243"/>
      <c r="AF788" s="243"/>
      <c r="AG788" s="243"/>
      <c r="AH788" s="243"/>
      <c r="AI788" s="243"/>
    </row>
    <row r="789" spans="9:35"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  <c r="AB789" s="243"/>
      <c r="AC789" s="243"/>
      <c r="AD789" s="243"/>
      <c r="AE789" s="243"/>
      <c r="AF789" s="243"/>
      <c r="AG789" s="243"/>
      <c r="AH789" s="243"/>
      <c r="AI789" s="243"/>
    </row>
    <row r="790" spans="9:35"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  <c r="AE790" s="243"/>
      <c r="AF790" s="243"/>
      <c r="AG790" s="243"/>
      <c r="AH790" s="243"/>
      <c r="AI790" s="243"/>
    </row>
    <row r="791" spans="9:35"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  <c r="AE791" s="243"/>
      <c r="AF791" s="243"/>
      <c r="AG791" s="243"/>
      <c r="AH791" s="243"/>
      <c r="AI791" s="243"/>
    </row>
    <row r="792" spans="9:35"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  <c r="AB792" s="243"/>
      <c r="AC792" s="243"/>
      <c r="AD792" s="243"/>
      <c r="AE792" s="243"/>
      <c r="AF792" s="243"/>
      <c r="AG792" s="243"/>
      <c r="AH792" s="243"/>
      <c r="AI792" s="243"/>
    </row>
    <row r="793" spans="9:35"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  <c r="AB793" s="243"/>
      <c r="AC793" s="243"/>
      <c r="AD793" s="243"/>
      <c r="AE793" s="243"/>
      <c r="AF793" s="243"/>
      <c r="AG793" s="243"/>
      <c r="AH793" s="243"/>
      <c r="AI793" s="243"/>
    </row>
    <row r="794" spans="9:35"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  <c r="AB794" s="243"/>
      <c r="AC794" s="243"/>
      <c r="AD794" s="243"/>
      <c r="AE794" s="243"/>
      <c r="AF794" s="243"/>
      <c r="AG794" s="243"/>
      <c r="AH794" s="243"/>
      <c r="AI794" s="243"/>
    </row>
    <row r="795" spans="9:35"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  <c r="AB795" s="243"/>
      <c r="AC795" s="243"/>
      <c r="AD795" s="243"/>
      <c r="AE795" s="243"/>
      <c r="AF795" s="243"/>
      <c r="AG795" s="243"/>
      <c r="AH795" s="243"/>
      <c r="AI795" s="243"/>
    </row>
    <row r="796" spans="9:35"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  <c r="AB796" s="243"/>
      <c r="AC796" s="243"/>
      <c r="AD796" s="243"/>
      <c r="AE796" s="243"/>
      <c r="AF796" s="243"/>
      <c r="AG796" s="243"/>
      <c r="AH796" s="243"/>
      <c r="AI796" s="243"/>
    </row>
    <row r="797" spans="9:35"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  <c r="AB797" s="243"/>
      <c r="AC797" s="243"/>
      <c r="AD797" s="243"/>
      <c r="AE797" s="243"/>
      <c r="AF797" s="243"/>
      <c r="AG797" s="243"/>
      <c r="AH797" s="243"/>
      <c r="AI797" s="243"/>
    </row>
    <row r="798" spans="9:35"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  <c r="AB798" s="243"/>
      <c r="AC798" s="243"/>
      <c r="AD798" s="243"/>
      <c r="AE798" s="243"/>
      <c r="AF798" s="243"/>
      <c r="AG798" s="243"/>
      <c r="AH798" s="243"/>
      <c r="AI798" s="243"/>
    </row>
    <row r="799" spans="9:35"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  <c r="AB799" s="243"/>
      <c r="AC799" s="243"/>
      <c r="AD799" s="243"/>
      <c r="AE799" s="243"/>
      <c r="AF799" s="243"/>
      <c r="AG799" s="243"/>
      <c r="AH799" s="243"/>
      <c r="AI799" s="243"/>
    </row>
    <row r="800" spans="9:35"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  <c r="AB800" s="243"/>
      <c r="AC800" s="243"/>
      <c r="AD800" s="243"/>
      <c r="AE800" s="243"/>
      <c r="AF800" s="243"/>
      <c r="AG800" s="243"/>
      <c r="AH800" s="243"/>
      <c r="AI800" s="243"/>
    </row>
    <row r="801" spans="9:35"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  <c r="AB801" s="243"/>
      <c r="AC801" s="243"/>
      <c r="AD801" s="243"/>
      <c r="AE801" s="243"/>
      <c r="AF801" s="243"/>
      <c r="AG801" s="243"/>
      <c r="AH801" s="243"/>
      <c r="AI801" s="243"/>
    </row>
    <row r="802" spans="9:35"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  <c r="AB802" s="243"/>
      <c r="AC802" s="243"/>
      <c r="AD802" s="243"/>
      <c r="AE802" s="243"/>
      <c r="AF802" s="243"/>
      <c r="AG802" s="243"/>
      <c r="AH802" s="243"/>
      <c r="AI802" s="243"/>
    </row>
    <row r="803" spans="9:35"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  <c r="AB803" s="243"/>
      <c r="AC803" s="243"/>
      <c r="AD803" s="243"/>
      <c r="AE803" s="243"/>
      <c r="AF803" s="243"/>
      <c r="AG803" s="243"/>
      <c r="AH803" s="243"/>
      <c r="AI803" s="243"/>
    </row>
    <row r="804" spans="9:35"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  <c r="AB804" s="243"/>
      <c r="AC804" s="243"/>
      <c r="AD804" s="243"/>
      <c r="AE804" s="243"/>
      <c r="AF804" s="243"/>
      <c r="AG804" s="243"/>
      <c r="AH804" s="243"/>
      <c r="AI804" s="243"/>
    </row>
    <row r="805" spans="9:35"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  <c r="AB805" s="243"/>
      <c r="AC805" s="243"/>
      <c r="AD805" s="243"/>
      <c r="AE805" s="243"/>
      <c r="AF805" s="243"/>
      <c r="AG805" s="243"/>
      <c r="AH805" s="243"/>
      <c r="AI805" s="243"/>
    </row>
    <row r="806" spans="9:35"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  <c r="AB806" s="243"/>
      <c r="AC806" s="243"/>
      <c r="AD806" s="243"/>
      <c r="AE806" s="243"/>
      <c r="AF806" s="243"/>
      <c r="AG806" s="243"/>
      <c r="AH806" s="243"/>
      <c r="AI806" s="243"/>
    </row>
    <row r="807" spans="9:35"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  <c r="AB807" s="243"/>
      <c r="AC807" s="243"/>
      <c r="AD807" s="243"/>
      <c r="AE807" s="243"/>
      <c r="AF807" s="243"/>
      <c r="AG807" s="243"/>
      <c r="AH807" s="243"/>
      <c r="AI807" s="243"/>
    </row>
    <row r="808" spans="9:35"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  <c r="AB808" s="243"/>
      <c r="AC808" s="243"/>
      <c r="AD808" s="243"/>
      <c r="AE808" s="243"/>
      <c r="AF808" s="243"/>
      <c r="AG808" s="243"/>
      <c r="AH808" s="243"/>
      <c r="AI808" s="243"/>
    </row>
    <row r="809" spans="9:35"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  <c r="AB809" s="243"/>
      <c r="AC809" s="243"/>
      <c r="AD809" s="243"/>
      <c r="AE809" s="243"/>
      <c r="AF809" s="243"/>
      <c r="AG809" s="243"/>
      <c r="AH809" s="243"/>
      <c r="AI809" s="243"/>
    </row>
    <row r="810" spans="9:35"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  <c r="AB810" s="243"/>
      <c r="AC810" s="243"/>
      <c r="AD810" s="243"/>
      <c r="AE810" s="243"/>
      <c r="AF810" s="243"/>
      <c r="AG810" s="243"/>
      <c r="AH810" s="243"/>
      <c r="AI810" s="243"/>
    </row>
    <row r="811" spans="9:35"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  <c r="AB811" s="243"/>
      <c r="AC811" s="243"/>
      <c r="AD811" s="243"/>
      <c r="AE811" s="243"/>
      <c r="AF811" s="243"/>
      <c r="AG811" s="243"/>
      <c r="AH811" s="243"/>
      <c r="AI811" s="243"/>
    </row>
    <row r="812" spans="9:35"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  <c r="AB812" s="243"/>
      <c r="AC812" s="243"/>
      <c r="AD812" s="243"/>
      <c r="AE812" s="243"/>
      <c r="AF812" s="243"/>
      <c r="AG812" s="243"/>
      <c r="AH812" s="243"/>
      <c r="AI812" s="243"/>
    </row>
    <row r="813" spans="9:35"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  <c r="AB813" s="243"/>
      <c r="AC813" s="243"/>
      <c r="AD813" s="243"/>
      <c r="AE813" s="243"/>
      <c r="AF813" s="243"/>
      <c r="AG813" s="243"/>
      <c r="AH813" s="243"/>
      <c r="AI813" s="243"/>
    </row>
    <row r="814" spans="9:35"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  <c r="AB814" s="243"/>
      <c r="AC814" s="243"/>
      <c r="AD814" s="243"/>
      <c r="AE814" s="243"/>
      <c r="AF814" s="243"/>
      <c r="AG814" s="243"/>
      <c r="AH814" s="243"/>
      <c r="AI814" s="243"/>
    </row>
    <row r="815" spans="9:35"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  <c r="AB815" s="243"/>
      <c r="AC815" s="243"/>
      <c r="AD815" s="243"/>
      <c r="AE815" s="243"/>
      <c r="AF815" s="243"/>
      <c r="AG815" s="243"/>
      <c r="AH815" s="243"/>
      <c r="AI815" s="243"/>
    </row>
    <row r="816" spans="9:35"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  <c r="AB816" s="243"/>
      <c r="AC816" s="243"/>
      <c r="AD816" s="243"/>
      <c r="AE816" s="243"/>
      <c r="AF816" s="243"/>
      <c r="AG816" s="243"/>
      <c r="AH816" s="243"/>
      <c r="AI816" s="243"/>
    </row>
    <row r="817" spans="9:35"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  <c r="AB817" s="243"/>
      <c r="AC817" s="243"/>
      <c r="AD817" s="243"/>
      <c r="AE817" s="243"/>
      <c r="AF817" s="243"/>
      <c r="AG817" s="243"/>
      <c r="AH817" s="243"/>
      <c r="AI817" s="243"/>
    </row>
    <row r="818" spans="9:35"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  <c r="AB818" s="243"/>
      <c r="AC818" s="243"/>
      <c r="AD818" s="243"/>
      <c r="AE818" s="243"/>
      <c r="AF818" s="243"/>
      <c r="AG818" s="243"/>
      <c r="AH818" s="243"/>
      <c r="AI818" s="243"/>
    </row>
    <row r="819" spans="9:35"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  <c r="AB819" s="243"/>
      <c r="AC819" s="243"/>
      <c r="AD819" s="243"/>
      <c r="AE819" s="243"/>
      <c r="AF819" s="243"/>
      <c r="AG819" s="243"/>
      <c r="AH819" s="243"/>
      <c r="AI819" s="243"/>
    </row>
    <row r="820" spans="9:35"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  <c r="AB820" s="243"/>
      <c r="AC820" s="243"/>
      <c r="AD820" s="243"/>
      <c r="AE820" s="243"/>
      <c r="AF820" s="243"/>
      <c r="AG820" s="243"/>
      <c r="AH820" s="243"/>
      <c r="AI820" s="243"/>
    </row>
    <row r="821" spans="9:35"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  <c r="AB821" s="243"/>
      <c r="AC821" s="243"/>
      <c r="AD821" s="243"/>
      <c r="AE821" s="243"/>
      <c r="AF821" s="243"/>
      <c r="AG821" s="243"/>
      <c r="AH821" s="243"/>
      <c r="AI821" s="243"/>
    </row>
    <row r="822" spans="9:35"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  <c r="AB822" s="243"/>
      <c r="AC822" s="243"/>
      <c r="AD822" s="243"/>
      <c r="AE822" s="243"/>
      <c r="AF822" s="243"/>
      <c r="AG822" s="243"/>
      <c r="AH822" s="243"/>
      <c r="AI822" s="243"/>
    </row>
    <row r="823" spans="9:35"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  <c r="AB823" s="243"/>
      <c r="AC823" s="243"/>
      <c r="AD823" s="243"/>
      <c r="AE823" s="243"/>
      <c r="AF823" s="243"/>
      <c r="AG823" s="243"/>
      <c r="AH823" s="243"/>
      <c r="AI823" s="243"/>
    </row>
    <row r="824" spans="9:35"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  <c r="AB824" s="243"/>
      <c r="AC824" s="243"/>
      <c r="AD824" s="243"/>
      <c r="AE824" s="243"/>
      <c r="AF824" s="243"/>
      <c r="AG824" s="243"/>
      <c r="AH824" s="243"/>
      <c r="AI824" s="243"/>
    </row>
    <row r="825" spans="9:35"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  <c r="AB825" s="243"/>
      <c r="AC825" s="243"/>
      <c r="AD825" s="243"/>
      <c r="AE825" s="243"/>
      <c r="AF825" s="243"/>
      <c r="AG825" s="243"/>
      <c r="AH825" s="243"/>
      <c r="AI825" s="243"/>
    </row>
    <row r="826" spans="9:35"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  <c r="AB826" s="243"/>
      <c r="AC826" s="243"/>
      <c r="AD826" s="243"/>
      <c r="AE826" s="243"/>
      <c r="AF826" s="243"/>
      <c r="AG826" s="243"/>
      <c r="AH826" s="243"/>
      <c r="AI826" s="243"/>
    </row>
    <row r="827" spans="9:35"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  <c r="AB827" s="243"/>
      <c r="AC827" s="243"/>
      <c r="AD827" s="243"/>
      <c r="AE827" s="243"/>
      <c r="AF827" s="243"/>
      <c r="AG827" s="243"/>
      <c r="AH827" s="243"/>
      <c r="AI827" s="243"/>
    </row>
    <row r="828" spans="9:35"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  <c r="AB828" s="243"/>
      <c r="AC828" s="243"/>
      <c r="AD828" s="243"/>
      <c r="AE828" s="243"/>
      <c r="AF828" s="243"/>
      <c r="AG828" s="243"/>
      <c r="AH828" s="243"/>
      <c r="AI828" s="243"/>
    </row>
    <row r="829" spans="9:35"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  <c r="AB829" s="243"/>
      <c r="AC829" s="243"/>
      <c r="AD829" s="243"/>
      <c r="AE829" s="243"/>
      <c r="AF829" s="243"/>
      <c r="AG829" s="243"/>
      <c r="AH829" s="243"/>
      <c r="AI829" s="243"/>
    </row>
    <row r="830" spans="9:35"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  <c r="AB830" s="243"/>
      <c r="AC830" s="243"/>
      <c r="AD830" s="243"/>
      <c r="AE830" s="243"/>
      <c r="AF830" s="243"/>
      <c r="AG830" s="243"/>
      <c r="AH830" s="243"/>
      <c r="AI830" s="243"/>
    </row>
    <row r="831" spans="9:35"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  <c r="AB831" s="243"/>
      <c r="AC831" s="243"/>
      <c r="AD831" s="243"/>
      <c r="AE831" s="243"/>
      <c r="AF831" s="243"/>
      <c r="AG831" s="243"/>
      <c r="AH831" s="243"/>
      <c r="AI831" s="243"/>
    </row>
    <row r="832" spans="9:35"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  <c r="AB832" s="243"/>
      <c r="AC832" s="243"/>
      <c r="AD832" s="243"/>
      <c r="AE832" s="243"/>
      <c r="AF832" s="243"/>
      <c r="AG832" s="243"/>
      <c r="AH832" s="243"/>
      <c r="AI832" s="243"/>
    </row>
    <row r="833" spans="9:35"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  <c r="AB833" s="243"/>
      <c r="AC833" s="243"/>
      <c r="AD833" s="243"/>
      <c r="AE833" s="243"/>
      <c r="AF833" s="243"/>
      <c r="AG833" s="243"/>
      <c r="AH833" s="243"/>
      <c r="AI833" s="243"/>
    </row>
    <row r="834" spans="9:35"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  <c r="AB834" s="243"/>
      <c r="AC834" s="243"/>
      <c r="AD834" s="243"/>
      <c r="AE834" s="243"/>
      <c r="AF834" s="243"/>
      <c r="AG834" s="243"/>
      <c r="AH834" s="243"/>
      <c r="AI834" s="243"/>
    </row>
    <row r="835" spans="9:35"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  <c r="AB835" s="243"/>
      <c r="AC835" s="243"/>
      <c r="AD835" s="243"/>
      <c r="AE835" s="243"/>
      <c r="AF835" s="243"/>
      <c r="AG835" s="243"/>
      <c r="AH835" s="243"/>
      <c r="AI835" s="243"/>
    </row>
    <row r="836" spans="9:35"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  <c r="AB836" s="243"/>
      <c r="AC836" s="243"/>
      <c r="AD836" s="243"/>
      <c r="AE836" s="243"/>
      <c r="AF836" s="243"/>
      <c r="AG836" s="243"/>
      <c r="AH836" s="243"/>
      <c r="AI836" s="243"/>
    </row>
    <row r="837" spans="9:35"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  <c r="AB837" s="243"/>
      <c r="AC837" s="243"/>
      <c r="AD837" s="243"/>
      <c r="AE837" s="243"/>
      <c r="AF837" s="243"/>
      <c r="AG837" s="243"/>
      <c r="AH837" s="243"/>
      <c r="AI837" s="243"/>
    </row>
    <row r="838" spans="9:35"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  <c r="AB838" s="243"/>
      <c r="AC838" s="243"/>
      <c r="AD838" s="243"/>
      <c r="AE838" s="243"/>
      <c r="AF838" s="243"/>
      <c r="AG838" s="243"/>
      <c r="AH838" s="243"/>
      <c r="AI838" s="243"/>
    </row>
    <row r="839" spans="9:35"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  <c r="AB839" s="243"/>
      <c r="AC839" s="243"/>
      <c r="AD839" s="243"/>
      <c r="AE839" s="243"/>
      <c r="AF839" s="243"/>
      <c r="AG839" s="243"/>
      <c r="AH839" s="243"/>
      <c r="AI839" s="243"/>
    </row>
    <row r="840" spans="9:35"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  <c r="AB840" s="243"/>
      <c r="AC840" s="243"/>
      <c r="AD840" s="243"/>
      <c r="AE840" s="243"/>
      <c r="AF840" s="243"/>
      <c r="AG840" s="243"/>
      <c r="AH840" s="243"/>
      <c r="AI840" s="243"/>
    </row>
    <row r="841" spans="9:35"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  <c r="AB841" s="243"/>
      <c r="AC841" s="243"/>
      <c r="AD841" s="243"/>
      <c r="AE841" s="243"/>
      <c r="AF841" s="243"/>
      <c r="AG841" s="243"/>
      <c r="AH841" s="243"/>
      <c r="AI841" s="243"/>
    </row>
    <row r="842" spans="9:35"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  <c r="AB842" s="243"/>
      <c r="AC842" s="243"/>
      <c r="AD842" s="243"/>
      <c r="AE842" s="243"/>
      <c r="AF842" s="243"/>
      <c r="AG842" s="243"/>
      <c r="AH842" s="243"/>
      <c r="AI842" s="243"/>
    </row>
    <row r="843" spans="9:35"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  <c r="AB843" s="243"/>
      <c r="AC843" s="243"/>
      <c r="AD843" s="243"/>
      <c r="AE843" s="243"/>
      <c r="AF843" s="243"/>
      <c r="AG843" s="243"/>
      <c r="AH843" s="243"/>
      <c r="AI843" s="243"/>
    </row>
    <row r="844" spans="9:35"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  <c r="AB844" s="243"/>
      <c r="AC844" s="243"/>
      <c r="AD844" s="243"/>
      <c r="AE844" s="243"/>
      <c r="AF844" s="243"/>
      <c r="AG844" s="243"/>
      <c r="AH844" s="243"/>
      <c r="AI844" s="243"/>
    </row>
    <row r="845" spans="9:35"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  <c r="AB845" s="243"/>
      <c r="AC845" s="243"/>
      <c r="AD845" s="243"/>
      <c r="AE845" s="243"/>
      <c r="AF845" s="243"/>
      <c r="AG845" s="243"/>
      <c r="AH845" s="243"/>
      <c r="AI845" s="243"/>
    </row>
    <row r="846" spans="9:35"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  <c r="AB846" s="243"/>
      <c r="AC846" s="243"/>
      <c r="AD846" s="243"/>
      <c r="AE846" s="243"/>
      <c r="AF846" s="243"/>
      <c r="AG846" s="243"/>
      <c r="AH846" s="243"/>
      <c r="AI846" s="243"/>
    </row>
    <row r="847" spans="9:35"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  <c r="AB847" s="243"/>
      <c r="AC847" s="243"/>
      <c r="AD847" s="243"/>
      <c r="AE847" s="243"/>
      <c r="AF847" s="243"/>
      <c r="AG847" s="243"/>
      <c r="AH847" s="243"/>
      <c r="AI847" s="243"/>
    </row>
    <row r="848" spans="9:35"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  <c r="AB848" s="243"/>
      <c r="AC848" s="243"/>
      <c r="AD848" s="243"/>
      <c r="AE848" s="243"/>
      <c r="AF848" s="243"/>
      <c r="AG848" s="243"/>
      <c r="AH848" s="243"/>
      <c r="AI848" s="243"/>
    </row>
    <row r="849" spans="9:35"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  <c r="AB849" s="243"/>
      <c r="AC849" s="243"/>
      <c r="AD849" s="243"/>
      <c r="AE849" s="243"/>
      <c r="AF849" s="243"/>
      <c r="AG849" s="243"/>
      <c r="AH849" s="243"/>
      <c r="AI849" s="243"/>
    </row>
    <row r="850" spans="9:35"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  <c r="AB850" s="243"/>
      <c r="AC850" s="243"/>
      <c r="AD850" s="243"/>
      <c r="AE850" s="243"/>
      <c r="AF850" s="243"/>
      <c r="AG850" s="243"/>
      <c r="AH850" s="243"/>
      <c r="AI850" s="243"/>
    </row>
    <row r="851" spans="9:35"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  <c r="AB851" s="243"/>
      <c r="AC851" s="243"/>
      <c r="AD851" s="243"/>
      <c r="AE851" s="243"/>
      <c r="AF851" s="243"/>
      <c r="AG851" s="243"/>
      <c r="AH851" s="243"/>
      <c r="AI851" s="243"/>
    </row>
    <row r="852" spans="9:35"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  <c r="AB852" s="243"/>
      <c r="AC852" s="243"/>
      <c r="AD852" s="243"/>
      <c r="AE852" s="243"/>
      <c r="AF852" s="243"/>
      <c r="AG852" s="243"/>
      <c r="AH852" s="243"/>
      <c r="AI852" s="243"/>
    </row>
    <row r="853" spans="9:35"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  <c r="AB853" s="243"/>
      <c r="AC853" s="243"/>
      <c r="AD853" s="243"/>
      <c r="AE853" s="243"/>
      <c r="AF853" s="243"/>
      <c r="AG853" s="243"/>
      <c r="AH853" s="243"/>
      <c r="AI853" s="243"/>
    </row>
    <row r="854" spans="9:35"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  <c r="AB854" s="243"/>
      <c r="AC854" s="243"/>
      <c r="AD854" s="243"/>
      <c r="AE854" s="243"/>
      <c r="AF854" s="243"/>
      <c r="AG854" s="243"/>
      <c r="AH854" s="243"/>
      <c r="AI854" s="243"/>
    </row>
    <row r="855" spans="9:35"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  <c r="AB855" s="243"/>
      <c r="AC855" s="243"/>
      <c r="AD855" s="243"/>
      <c r="AE855" s="243"/>
      <c r="AF855" s="243"/>
      <c r="AG855" s="243"/>
      <c r="AH855" s="243"/>
      <c r="AI855" s="243"/>
    </row>
    <row r="856" spans="9:35"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  <c r="AB856" s="243"/>
      <c r="AC856" s="243"/>
      <c r="AD856" s="243"/>
      <c r="AE856" s="243"/>
      <c r="AF856" s="243"/>
      <c r="AG856" s="243"/>
      <c r="AH856" s="243"/>
      <c r="AI856" s="243"/>
    </row>
    <row r="857" spans="9:35"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  <c r="AB857" s="243"/>
      <c r="AC857" s="243"/>
      <c r="AD857" s="243"/>
      <c r="AE857" s="243"/>
      <c r="AF857" s="243"/>
      <c r="AG857" s="243"/>
      <c r="AH857" s="243"/>
      <c r="AI857" s="243"/>
    </row>
    <row r="858" spans="9:35"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  <c r="AB858" s="243"/>
      <c r="AC858" s="243"/>
      <c r="AD858" s="243"/>
      <c r="AE858" s="243"/>
      <c r="AF858" s="243"/>
      <c r="AG858" s="243"/>
      <c r="AH858" s="243"/>
      <c r="AI858" s="243"/>
    </row>
    <row r="859" spans="9:35"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  <c r="AB859" s="243"/>
      <c r="AC859" s="243"/>
      <c r="AD859" s="243"/>
      <c r="AE859" s="243"/>
      <c r="AF859" s="243"/>
      <c r="AG859" s="243"/>
      <c r="AH859" s="243"/>
      <c r="AI859" s="243"/>
    </row>
    <row r="860" spans="9:35"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  <c r="AB860" s="243"/>
      <c r="AC860" s="243"/>
      <c r="AD860" s="243"/>
      <c r="AE860" s="243"/>
      <c r="AF860" s="243"/>
      <c r="AG860" s="243"/>
      <c r="AH860" s="243"/>
      <c r="AI860" s="243"/>
    </row>
    <row r="861" spans="9:35"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  <c r="AB861" s="243"/>
      <c r="AC861" s="243"/>
      <c r="AD861" s="243"/>
      <c r="AE861" s="243"/>
      <c r="AF861" s="243"/>
      <c r="AG861" s="243"/>
      <c r="AH861" s="243"/>
      <c r="AI861" s="243"/>
    </row>
    <row r="862" spans="9:35"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  <c r="AB862" s="243"/>
      <c r="AC862" s="243"/>
      <c r="AD862" s="243"/>
      <c r="AE862" s="243"/>
      <c r="AF862" s="243"/>
      <c r="AG862" s="243"/>
      <c r="AH862" s="243"/>
      <c r="AI862" s="243"/>
    </row>
    <row r="863" spans="9:35"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  <c r="AB863" s="243"/>
      <c r="AC863" s="243"/>
      <c r="AD863" s="243"/>
      <c r="AE863" s="243"/>
      <c r="AF863" s="243"/>
      <c r="AG863" s="243"/>
      <c r="AH863" s="243"/>
      <c r="AI863" s="243"/>
    </row>
    <row r="864" spans="9:35"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  <c r="AB864" s="243"/>
      <c r="AC864" s="243"/>
      <c r="AD864" s="243"/>
      <c r="AE864" s="243"/>
      <c r="AF864" s="243"/>
      <c r="AG864" s="243"/>
      <c r="AH864" s="243"/>
      <c r="AI864" s="243"/>
    </row>
    <row r="865" spans="9:35"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  <c r="AB865" s="243"/>
      <c r="AC865" s="243"/>
      <c r="AD865" s="243"/>
      <c r="AE865" s="243"/>
      <c r="AF865" s="243"/>
      <c r="AG865" s="243"/>
      <c r="AH865" s="243"/>
      <c r="AI865" s="243"/>
    </row>
    <row r="866" spans="9:35"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  <c r="AB866" s="243"/>
      <c r="AC866" s="243"/>
      <c r="AD866" s="243"/>
      <c r="AE866" s="243"/>
      <c r="AF866" s="243"/>
      <c r="AG866" s="243"/>
      <c r="AH866" s="243"/>
      <c r="AI866" s="243"/>
    </row>
    <row r="867" spans="9:35"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  <c r="AB867" s="243"/>
      <c r="AC867" s="243"/>
      <c r="AD867" s="243"/>
      <c r="AE867" s="243"/>
      <c r="AF867" s="243"/>
      <c r="AG867" s="243"/>
      <c r="AH867" s="243"/>
      <c r="AI867" s="243"/>
    </row>
    <row r="868" spans="9:35"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  <c r="AB868" s="243"/>
      <c r="AC868" s="243"/>
      <c r="AD868" s="243"/>
      <c r="AE868" s="243"/>
      <c r="AF868" s="243"/>
      <c r="AG868" s="243"/>
      <c r="AH868" s="243"/>
      <c r="AI868" s="243"/>
    </row>
    <row r="869" spans="9:35"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  <c r="AB869" s="243"/>
      <c r="AC869" s="243"/>
      <c r="AD869" s="243"/>
      <c r="AE869" s="243"/>
      <c r="AF869" s="243"/>
      <c r="AG869" s="243"/>
      <c r="AH869" s="243"/>
      <c r="AI869" s="243"/>
    </row>
    <row r="870" spans="9:35"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  <c r="AB870" s="243"/>
      <c r="AC870" s="243"/>
      <c r="AD870" s="243"/>
      <c r="AE870" s="243"/>
      <c r="AF870" s="243"/>
      <c r="AG870" s="243"/>
      <c r="AH870" s="243"/>
      <c r="AI870" s="243"/>
    </row>
    <row r="871" spans="9:35"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  <c r="AB871" s="243"/>
      <c r="AC871" s="243"/>
      <c r="AD871" s="243"/>
      <c r="AE871" s="243"/>
      <c r="AF871" s="243"/>
      <c r="AG871" s="243"/>
      <c r="AH871" s="243"/>
      <c r="AI871" s="243"/>
    </row>
    <row r="872" spans="9:35"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  <c r="AB872" s="243"/>
      <c r="AC872" s="243"/>
      <c r="AD872" s="243"/>
      <c r="AE872" s="243"/>
      <c r="AF872" s="243"/>
      <c r="AG872" s="243"/>
      <c r="AH872" s="243"/>
      <c r="AI872" s="243"/>
    </row>
    <row r="873" spans="9:35"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  <c r="AB873" s="243"/>
      <c r="AC873" s="243"/>
      <c r="AD873" s="243"/>
      <c r="AE873" s="243"/>
      <c r="AF873" s="243"/>
      <c r="AG873" s="243"/>
      <c r="AH873" s="243"/>
      <c r="AI873" s="243"/>
    </row>
    <row r="874" spans="9:35"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  <c r="AB874" s="243"/>
      <c r="AC874" s="243"/>
      <c r="AD874" s="243"/>
      <c r="AE874" s="243"/>
      <c r="AF874" s="243"/>
      <c r="AG874" s="243"/>
      <c r="AH874" s="243"/>
      <c r="AI874" s="243"/>
    </row>
    <row r="875" spans="9:35"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  <c r="AB875" s="243"/>
      <c r="AC875" s="243"/>
      <c r="AD875" s="243"/>
      <c r="AE875" s="243"/>
      <c r="AF875" s="243"/>
      <c r="AG875" s="243"/>
      <c r="AH875" s="243"/>
      <c r="AI875" s="243"/>
    </row>
    <row r="876" spans="9:35"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  <c r="AB876" s="243"/>
      <c r="AC876" s="243"/>
      <c r="AD876" s="243"/>
      <c r="AE876" s="243"/>
      <c r="AF876" s="243"/>
      <c r="AG876" s="243"/>
      <c r="AH876" s="243"/>
      <c r="AI876" s="243"/>
    </row>
    <row r="877" spans="9:35"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  <c r="AB877" s="243"/>
      <c r="AC877" s="243"/>
      <c r="AD877" s="243"/>
      <c r="AE877" s="243"/>
      <c r="AF877" s="243"/>
      <c r="AG877" s="243"/>
      <c r="AH877" s="243"/>
      <c r="AI877" s="243"/>
    </row>
    <row r="878" spans="9:35"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  <c r="AB878" s="243"/>
      <c r="AC878" s="243"/>
      <c r="AD878" s="243"/>
      <c r="AE878" s="243"/>
      <c r="AF878" s="243"/>
      <c r="AG878" s="243"/>
      <c r="AH878" s="243"/>
      <c r="AI878" s="243"/>
    </row>
    <row r="879" spans="9:35"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  <c r="AB879" s="243"/>
      <c r="AC879" s="243"/>
      <c r="AD879" s="243"/>
      <c r="AE879" s="243"/>
      <c r="AF879" s="243"/>
      <c r="AG879" s="243"/>
      <c r="AH879" s="243"/>
      <c r="AI879" s="243"/>
    </row>
    <row r="880" spans="9:35"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  <c r="AB880" s="243"/>
      <c r="AC880" s="243"/>
      <c r="AD880" s="243"/>
      <c r="AE880" s="243"/>
      <c r="AF880" s="243"/>
      <c r="AG880" s="243"/>
      <c r="AH880" s="243"/>
      <c r="AI880" s="243"/>
    </row>
    <row r="881" spans="9:35"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  <c r="AB881" s="243"/>
      <c r="AC881" s="243"/>
      <c r="AD881" s="243"/>
      <c r="AE881" s="243"/>
      <c r="AF881" s="243"/>
      <c r="AG881" s="243"/>
      <c r="AH881" s="243"/>
      <c r="AI881" s="243"/>
    </row>
    <row r="882" spans="9:35"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  <c r="AB882" s="243"/>
      <c r="AC882" s="243"/>
      <c r="AD882" s="243"/>
      <c r="AE882" s="243"/>
      <c r="AF882" s="243"/>
      <c r="AG882" s="243"/>
      <c r="AH882" s="243"/>
      <c r="AI882" s="243"/>
    </row>
    <row r="883" spans="9:35"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  <c r="AB883" s="243"/>
      <c r="AC883" s="243"/>
      <c r="AD883" s="243"/>
      <c r="AE883" s="243"/>
      <c r="AF883" s="243"/>
      <c r="AG883" s="243"/>
      <c r="AH883" s="243"/>
      <c r="AI883" s="243"/>
    </row>
    <row r="884" spans="9:35"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  <c r="AB884" s="243"/>
      <c r="AC884" s="243"/>
      <c r="AD884" s="243"/>
      <c r="AE884" s="243"/>
      <c r="AF884" s="243"/>
      <c r="AG884" s="243"/>
      <c r="AH884" s="243"/>
      <c r="AI884" s="243"/>
    </row>
    <row r="885" spans="9:35"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  <c r="AB885" s="243"/>
      <c r="AC885" s="243"/>
      <c r="AD885" s="243"/>
      <c r="AE885" s="243"/>
      <c r="AF885" s="243"/>
      <c r="AG885" s="243"/>
      <c r="AH885" s="243"/>
      <c r="AI885" s="243"/>
    </row>
    <row r="886" spans="9:35"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  <c r="AB886" s="243"/>
      <c r="AC886" s="243"/>
      <c r="AD886" s="243"/>
      <c r="AE886" s="243"/>
      <c r="AF886" s="243"/>
      <c r="AG886" s="243"/>
      <c r="AH886" s="243"/>
      <c r="AI886" s="243"/>
    </row>
    <row r="887" spans="9:35"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  <c r="AB887" s="243"/>
      <c r="AC887" s="243"/>
      <c r="AD887" s="243"/>
      <c r="AE887" s="243"/>
      <c r="AF887" s="243"/>
      <c r="AG887" s="243"/>
      <c r="AH887" s="243"/>
      <c r="AI887" s="243"/>
    </row>
    <row r="888" spans="9:35"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  <c r="AB888" s="243"/>
      <c r="AC888" s="243"/>
      <c r="AD888" s="243"/>
      <c r="AE888" s="243"/>
      <c r="AF888" s="243"/>
      <c r="AG888" s="243"/>
      <c r="AH888" s="243"/>
      <c r="AI888" s="243"/>
    </row>
    <row r="889" spans="9:35"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  <c r="AB889" s="243"/>
      <c r="AC889" s="243"/>
      <c r="AD889" s="243"/>
      <c r="AE889" s="243"/>
      <c r="AF889" s="243"/>
      <c r="AG889" s="243"/>
      <c r="AH889" s="243"/>
      <c r="AI889" s="243"/>
    </row>
    <row r="890" spans="9:35"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  <c r="AB890" s="243"/>
      <c r="AC890" s="243"/>
      <c r="AD890" s="243"/>
      <c r="AE890" s="243"/>
      <c r="AF890" s="243"/>
      <c r="AG890" s="243"/>
      <c r="AH890" s="243"/>
      <c r="AI890" s="243"/>
    </row>
    <row r="891" spans="9:35"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  <c r="AB891" s="243"/>
      <c r="AC891" s="243"/>
      <c r="AD891" s="243"/>
      <c r="AE891" s="243"/>
      <c r="AF891" s="243"/>
      <c r="AG891" s="243"/>
      <c r="AH891" s="243"/>
      <c r="AI891" s="243"/>
    </row>
    <row r="892" spans="9:35"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  <c r="AB892" s="243"/>
      <c r="AC892" s="243"/>
      <c r="AD892" s="243"/>
      <c r="AE892" s="243"/>
      <c r="AF892" s="243"/>
      <c r="AG892" s="243"/>
      <c r="AH892" s="243"/>
      <c r="AI892" s="243"/>
    </row>
    <row r="893" spans="9:35"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  <c r="AB893" s="243"/>
      <c r="AC893" s="243"/>
      <c r="AD893" s="243"/>
      <c r="AE893" s="243"/>
      <c r="AF893" s="243"/>
      <c r="AG893" s="243"/>
      <c r="AH893" s="243"/>
      <c r="AI893" s="243"/>
    </row>
    <row r="894" spans="9:35"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  <c r="AB894" s="243"/>
      <c r="AC894" s="243"/>
      <c r="AD894" s="243"/>
      <c r="AE894" s="243"/>
      <c r="AF894" s="243"/>
      <c r="AG894" s="243"/>
      <c r="AH894" s="243"/>
      <c r="AI894" s="243"/>
    </row>
    <row r="895" spans="9:35"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  <c r="AB895" s="243"/>
      <c r="AC895" s="243"/>
      <c r="AD895" s="243"/>
      <c r="AE895" s="243"/>
      <c r="AF895" s="243"/>
      <c r="AG895" s="243"/>
      <c r="AH895" s="243"/>
      <c r="AI895" s="243"/>
    </row>
    <row r="896" spans="9:35"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  <c r="AE896" s="243"/>
      <c r="AF896" s="243"/>
      <c r="AG896" s="243"/>
      <c r="AH896" s="243"/>
      <c r="AI896" s="243"/>
    </row>
    <row r="897" spans="9:35"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  <c r="AB897" s="243"/>
      <c r="AC897" s="243"/>
      <c r="AD897" s="243"/>
      <c r="AE897" s="243"/>
      <c r="AF897" s="243"/>
      <c r="AG897" s="243"/>
      <c r="AH897" s="243"/>
      <c r="AI897" s="243"/>
    </row>
    <row r="898" spans="9:35"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  <c r="AB898" s="243"/>
      <c r="AC898" s="243"/>
      <c r="AD898" s="243"/>
      <c r="AE898" s="243"/>
      <c r="AF898" s="243"/>
      <c r="AG898" s="243"/>
      <c r="AH898" s="243"/>
      <c r="AI898" s="243"/>
    </row>
    <row r="899" spans="9:35"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  <c r="AB899" s="243"/>
      <c r="AC899" s="243"/>
      <c r="AD899" s="243"/>
      <c r="AE899" s="243"/>
      <c r="AF899" s="243"/>
      <c r="AG899" s="243"/>
      <c r="AH899" s="243"/>
      <c r="AI899" s="243"/>
    </row>
    <row r="900" spans="9:35"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  <c r="AB900" s="243"/>
      <c r="AC900" s="243"/>
      <c r="AD900" s="243"/>
      <c r="AE900" s="243"/>
      <c r="AF900" s="243"/>
      <c r="AG900" s="243"/>
      <c r="AH900" s="243"/>
      <c r="AI900" s="243"/>
    </row>
    <row r="901" spans="9:35"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  <c r="AB901" s="243"/>
      <c r="AC901" s="243"/>
      <c r="AD901" s="243"/>
      <c r="AE901" s="243"/>
      <c r="AF901" s="243"/>
      <c r="AG901" s="243"/>
      <c r="AH901" s="243"/>
      <c r="AI901" s="243"/>
    </row>
    <row r="902" spans="9:35"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  <c r="AB902" s="243"/>
      <c r="AC902" s="243"/>
      <c r="AD902" s="243"/>
      <c r="AE902" s="243"/>
      <c r="AF902" s="243"/>
      <c r="AG902" s="243"/>
      <c r="AH902" s="243"/>
      <c r="AI902" s="243"/>
    </row>
    <row r="903" spans="9:35"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  <c r="AB903" s="243"/>
      <c r="AC903" s="243"/>
      <c r="AD903" s="243"/>
      <c r="AE903" s="243"/>
      <c r="AF903" s="243"/>
      <c r="AG903" s="243"/>
      <c r="AH903" s="243"/>
      <c r="AI903" s="243"/>
    </row>
    <row r="904" spans="9:35"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  <c r="AB904" s="243"/>
      <c r="AC904" s="243"/>
      <c r="AD904" s="243"/>
      <c r="AE904" s="243"/>
      <c r="AF904" s="243"/>
      <c r="AG904" s="243"/>
      <c r="AH904" s="243"/>
      <c r="AI904" s="243"/>
    </row>
    <row r="905" spans="9:35"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  <c r="AB905" s="243"/>
      <c r="AC905" s="243"/>
      <c r="AD905" s="243"/>
      <c r="AE905" s="243"/>
      <c r="AF905" s="243"/>
      <c r="AG905" s="243"/>
      <c r="AH905" s="243"/>
      <c r="AI905" s="243"/>
    </row>
    <row r="906" spans="9:35"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  <c r="AB906" s="243"/>
      <c r="AC906" s="243"/>
      <c r="AD906" s="243"/>
      <c r="AE906" s="243"/>
      <c r="AF906" s="243"/>
      <c r="AG906" s="243"/>
      <c r="AH906" s="243"/>
      <c r="AI906" s="243"/>
    </row>
    <row r="907" spans="9:35"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  <c r="AB907" s="243"/>
      <c r="AC907" s="243"/>
      <c r="AD907" s="243"/>
      <c r="AE907" s="243"/>
      <c r="AF907" s="243"/>
      <c r="AG907" s="243"/>
      <c r="AH907" s="243"/>
      <c r="AI907" s="243"/>
    </row>
    <row r="908" spans="9:35"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  <c r="AB908" s="243"/>
      <c r="AC908" s="243"/>
      <c r="AD908" s="243"/>
      <c r="AE908" s="243"/>
      <c r="AF908" s="243"/>
      <c r="AG908" s="243"/>
      <c r="AH908" s="243"/>
      <c r="AI908" s="243"/>
    </row>
    <row r="909" spans="9:35"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  <c r="AB909" s="243"/>
      <c r="AC909" s="243"/>
      <c r="AD909" s="243"/>
      <c r="AE909" s="243"/>
      <c r="AF909" s="243"/>
      <c r="AG909" s="243"/>
      <c r="AH909" s="243"/>
      <c r="AI909" s="243"/>
    </row>
    <row r="910" spans="9:35"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  <c r="AB910" s="243"/>
      <c r="AC910" s="243"/>
      <c r="AD910" s="243"/>
      <c r="AE910" s="243"/>
      <c r="AF910" s="243"/>
      <c r="AG910" s="243"/>
      <c r="AH910" s="243"/>
      <c r="AI910" s="243"/>
    </row>
    <row r="911" spans="9:35"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  <c r="AB911" s="243"/>
      <c r="AC911" s="243"/>
      <c r="AD911" s="243"/>
      <c r="AE911" s="243"/>
      <c r="AF911" s="243"/>
      <c r="AG911" s="243"/>
      <c r="AH911" s="243"/>
      <c r="AI911" s="243"/>
    </row>
    <row r="912" spans="9:35"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  <c r="AB912" s="243"/>
      <c r="AC912" s="243"/>
      <c r="AD912" s="243"/>
      <c r="AE912" s="243"/>
      <c r="AF912" s="243"/>
      <c r="AG912" s="243"/>
      <c r="AH912" s="243"/>
      <c r="AI912" s="243"/>
    </row>
    <row r="913" spans="9:35"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  <c r="AB913" s="243"/>
      <c r="AC913" s="243"/>
      <c r="AD913" s="243"/>
      <c r="AE913" s="243"/>
      <c r="AF913" s="243"/>
      <c r="AG913" s="243"/>
      <c r="AH913" s="243"/>
      <c r="AI913" s="243"/>
    </row>
    <row r="914" spans="9:35"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  <c r="AB914" s="243"/>
      <c r="AC914" s="243"/>
      <c r="AD914" s="243"/>
      <c r="AE914" s="243"/>
      <c r="AF914" s="243"/>
      <c r="AG914" s="243"/>
      <c r="AH914" s="243"/>
      <c r="AI914" s="243"/>
    </row>
    <row r="915" spans="9:35"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  <c r="AB915" s="243"/>
      <c r="AC915" s="243"/>
      <c r="AD915" s="243"/>
      <c r="AE915" s="243"/>
      <c r="AF915" s="243"/>
      <c r="AG915" s="243"/>
      <c r="AH915" s="243"/>
      <c r="AI915" s="243"/>
    </row>
    <row r="916" spans="9:35"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/>
      <c r="AC916" s="243"/>
      <c r="AD916" s="243"/>
      <c r="AE916" s="243"/>
      <c r="AF916" s="243"/>
      <c r="AG916" s="243"/>
      <c r="AH916" s="243"/>
      <c r="AI916" s="243"/>
    </row>
    <row r="917" spans="9:35"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  <c r="AB917" s="243"/>
      <c r="AC917" s="243"/>
      <c r="AD917" s="243"/>
      <c r="AE917" s="243"/>
      <c r="AF917" s="243"/>
      <c r="AG917" s="243"/>
      <c r="AH917" s="243"/>
      <c r="AI917" s="243"/>
    </row>
    <row r="918" spans="9:35"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  <c r="AB918" s="243"/>
      <c r="AC918" s="243"/>
      <c r="AD918" s="243"/>
      <c r="AE918" s="243"/>
      <c r="AF918" s="243"/>
      <c r="AG918" s="243"/>
      <c r="AH918" s="243"/>
      <c r="AI918" s="243"/>
    </row>
    <row r="919" spans="9:35"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  <c r="AB919" s="243"/>
      <c r="AC919" s="243"/>
      <c r="AD919" s="243"/>
      <c r="AE919" s="243"/>
      <c r="AF919" s="243"/>
      <c r="AG919" s="243"/>
      <c r="AH919" s="243"/>
      <c r="AI919" s="243"/>
    </row>
    <row r="920" spans="9:35"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/>
      <c r="AC920" s="243"/>
      <c r="AD920" s="243"/>
      <c r="AE920" s="243"/>
      <c r="AF920" s="243"/>
      <c r="AG920" s="243"/>
      <c r="AH920" s="243"/>
      <c r="AI920" s="243"/>
    </row>
    <row r="921" spans="9:35"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  <c r="AB921" s="243"/>
      <c r="AC921" s="243"/>
      <c r="AD921" s="243"/>
      <c r="AE921" s="243"/>
      <c r="AF921" s="243"/>
      <c r="AG921" s="243"/>
      <c r="AH921" s="243"/>
      <c r="AI921" s="243"/>
    </row>
    <row r="922" spans="9:35"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  <c r="AB922" s="243"/>
      <c r="AC922" s="243"/>
      <c r="AD922" s="243"/>
      <c r="AE922" s="243"/>
      <c r="AF922" s="243"/>
      <c r="AG922" s="243"/>
      <c r="AH922" s="243"/>
      <c r="AI922" s="243"/>
    </row>
    <row r="923" spans="9:35"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  <c r="AE923" s="243"/>
      <c r="AF923" s="243"/>
      <c r="AG923" s="243"/>
      <c r="AH923" s="243"/>
      <c r="AI923" s="243"/>
    </row>
    <row r="924" spans="9:35"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  <c r="AB924" s="243"/>
      <c r="AC924" s="243"/>
      <c r="AD924" s="243"/>
      <c r="AE924" s="243"/>
      <c r="AF924" s="243"/>
      <c r="AG924" s="243"/>
      <c r="AH924" s="243"/>
      <c r="AI924" s="243"/>
    </row>
    <row r="925" spans="9:35"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  <c r="AB925" s="243"/>
      <c r="AC925" s="243"/>
      <c r="AD925" s="243"/>
      <c r="AE925" s="243"/>
      <c r="AF925" s="243"/>
      <c r="AG925" s="243"/>
      <c r="AH925" s="243"/>
      <c r="AI925" s="243"/>
    </row>
    <row r="926" spans="9:35"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/>
      <c r="AC926" s="243"/>
      <c r="AD926" s="243"/>
      <c r="AE926" s="243"/>
      <c r="AF926" s="243"/>
      <c r="AG926" s="243"/>
      <c r="AH926" s="243"/>
      <c r="AI926" s="243"/>
    </row>
    <row r="927" spans="9:35"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  <c r="AB927" s="243"/>
      <c r="AC927" s="243"/>
      <c r="AD927" s="243"/>
      <c r="AE927" s="243"/>
      <c r="AF927" s="243"/>
      <c r="AG927" s="243"/>
      <c r="AH927" s="243"/>
      <c r="AI927" s="243"/>
    </row>
    <row r="928" spans="9:35"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  <c r="AE928" s="243"/>
      <c r="AF928" s="243"/>
      <c r="AG928" s="243"/>
      <c r="AH928" s="243"/>
      <c r="AI928" s="243"/>
    </row>
    <row r="929" spans="9:35"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  <c r="AB929" s="243"/>
      <c r="AC929" s="243"/>
      <c r="AD929" s="243"/>
      <c r="AE929" s="243"/>
      <c r="AF929" s="243"/>
      <c r="AG929" s="243"/>
      <c r="AH929" s="243"/>
      <c r="AI929" s="243"/>
    </row>
    <row r="930" spans="9:35"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  <c r="AB930" s="243"/>
      <c r="AC930" s="243"/>
      <c r="AD930" s="243"/>
      <c r="AE930" s="243"/>
      <c r="AF930" s="243"/>
      <c r="AG930" s="243"/>
      <c r="AH930" s="243"/>
      <c r="AI930" s="243"/>
    </row>
    <row r="931" spans="9:35"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  <c r="AB931" s="243"/>
      <c r="AC931" s="243"/>
      <c r="AD931" s="243"/>
      <c r="AE931" s="243"/>
      <c r="AF931" s="243"/>
      <c r="AG931" s="243"/>
      <c r="AH931" s="243"/>
      <c r="AI931" s="243"/>
    </row>
    <row r="932" spans="9:35"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  <c r="AB932" s="243"/>
      <c r="AC932" s="243"/>
      <c r="AD932" s="243"/>
      <c r="AE932" s="243"/>
      <c r="AF932" s="243"/>
      <c r="AG932" s="243"/>
      <c r="AH932" s="243"/>
      <c r="AI932" s="243"/>
    </row>
    <row r="933" spans="9:35"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  <c r="AB933" s="243"/>
      <c r="AC933" s="243"/>
      <c r="AD933" s="243"/>
      <c r="AE933" s="243"/>
      <c r="AF933" s="243"/>
      <c r="AG933" s="243"/>
      <c r="AH933" s="243"/>
      <c r="AI933" s="243"/>
    </row>
    <row r="934" spans="9:35"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  <c r="AE934" s="243"/>
      <c r="AF934" s="243"/>
      <c r="AG934" s="243"/>
      <c r="AH934" s="243"/>
      <c r="AI934" s="243"/>
    </row>
    <row r="935" spans="9:35"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  <c r="AB935" s="243"/>
      <c r="AC935" s="243"/>
      <c r="AD935" s="243"/>
      <c r="AE935" s="243"/>
      <c r="AF935" s="243"/>
      <c r="AG935" s="243"/>
      <c r="AH935" s="243"/>
      <c r="AI935" s="243"/>
    </row>
    <row r="936" spans="9:35"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  <c r="AB936" s="243"/>
      <c r="AC936" s="243"/>
      <c r="AD936" s="243"/>
      <c r="AE936" s="243"/>
      <c r="AF936" s="243"/>
      <c r="AG936" s="243"/>
      <c r="AH936" s="243"/>
      <c r="AI936" s="243"/>
    </row>
    <row r="937" spans="9:35"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  <c r="AE937" s="243"/>
      <c r="AF937" s="243"/>
      <c r="AG937" s="243"/>
      <c r="AH937" s="243"/>
      <c r="AI937" s="243"/>
    </row>
    <row r="938" spans="9:35"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/>
      <c r="AC938" s="243"/>
      <c r="AD938" s="243"/>
      <c r="AE938" s="243"/>
      <c r="AF938" s="243"/>
      <c r="AG938" s="243"/>
      <c r="AH938" s="243"/>
      <c r="AI938" s="243"/>
    </row>
    <row r="939" spans="9:35">
      <c r="I939" s="243"/>
      <c r="J939" s="243"/>
      <c r="K939" s="243"/>
      <c r="L939" s="243"/>
      <c r="M939" s="243"/>
      <c r="N939" s="243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  <c r="AA939" s="243"/>
      <c r="AB939" s="243"/>
      <c r="AC939" s="243"/>
      <c r="AD939" s="243"/>
      <c r="AE939" s="243"/>
      <c r="AF939" s="243"/>
      <c r="AG939" s="243"/>
      <c r="AH939" s="243"/>
      <c r="AI939" s="243"/>
    </row>
    <row r="940" spans="9:35">
      <c r="I940" s="243"/>
      <c r="J940" s="243"/>
      <c r="K940" s="243"/>
      <c r="L940" s="243"/>
      <c r="M940" s="243"/>
      <c r="N940" s="243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  <c r="AA940" s="243"/>
      <c r="AB940" s="243"/>
      <c r="AC940" s="243"/>
      <c r="AD940" s="243"/>
      <c r="AE940" s="243"/>
      <c r="AF940" s="243"/>
      <c r="AG940" s="243"/>
      <c r="AH940" s="243"/>
      <c r="AI940" s="243"/>
    </row>
    <row r="941" spans="9:35">
      <c r="I941" s="243"/>
      <c r="J941" s="243"/>
      <c r="K941" s="243"/>
      <c r="L941" s="243"/>
      <c r="M941" s="243"/>
      <c r="N941" s="243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  <c r="AA941" s="243"/>
      <c r="AB941" s="243"/>
      <c r="AC941" s="243"/>
      <c r="AD941" s="243"/>
      <c r="AE941" s="243"/>
      <c r="AF941" s="243"/>
      <c r="AG941" s="243"/>
      <c r="AH941" s="243"/>
      <c r="AI941" s="243"/>
    </row>
    <row r="942" spans="9:35">
      <c r="I942" s="243"/>
      <c r="J942" s="243"/>
      <c r="K942" s="243"/>
      <c r="L942" s="243"/>
      <c r="M942" s="243"/>
      <c r="N942" s="243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  <c r="AA942" s="243"/>
      <c r="AB942" s="243"/>
      <c r="AC942" s="243"/>
      <c r="AD942" s="243"/>
      <c r="AE942" s="243"/>
      <c r="AF942" s="243"/>
      <c r="AG942" s="243"/>
      <c r="AH942" s="243"/>
      <c r="AI942" s="243"/>
    </row>
    <row r="943" spans="9:35">
      <c r="I943" s="243"/>
      <c r="J943" s="243"/>
      <c r="K943" s="243"/>
      <c r="L943" s="243"/>
      <c r="M943" s="243"/>
      <c r="N943" s="243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  <c r="AA943" s="243"/>
      <c r="AB943" s="243"/>
      <c r="AC943" s="243"/>
      <c r="AD943" s="243"/>
      <c r="AE943" s="243"/>
      <c r="AF943" s="243"/>
      <c r="AG943" s="243"/>
      <c r="AH943" s="243"/>
      <c r="AI943" s="243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283"/>
  <sheetViews>
    <sheetView zoomScale="76" zoomScaleNormal="85" workbookViewId="0">
      <selection activeCell="K38" sqref="K38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11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0.5703125" style="10" customWidth="1"/>
    <col min="13" max="13" width="14" style="10" customWidth="1"/>
    <col min="14" max="14" width="12.7109375" customWidth="1"/>
    <col min="15" max="15" width="15" style="8" customWidth="1"/>
    <col min="16" max="16" width="14.5703125" customWidth="1"/>
    <col min="17" max="17" width="18" hidden="1" customWidth="1"/>
    <col min="18" max="18" width="5.85546875" style="10" hidden="1" customWidth="1"/>
    <col min="19" max="19" width="12.7109375" hidden="1" customWidth="1"/>
    <col min="20" max="20" width="8.28515625" customWidth="1"/>
    <col min="21" max="31" width="9.14062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5.5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289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0.25">
      <c r="A6" s="18" t="s">
        <v>3649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44027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5">
      <c r="B8" s="19" t="s">
        <v>587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8.25">
      <c r="A9" s="20" t="s">
        <v>16</v>
      </c>
      <c r="B9" s="21" t="s">
        <v>575</v>
      </c>
      <c r="C9" s="21"/>
      <c r="D9" s="22" t="s">
        <v>588</v>
      </c>
      <c r="E9" s="21" t="s">
        <v>589</v>
      </c>
      <c r="F9" s="21" t="s">
        <v>590</v>
      </c>
      <c r="G9" s="21" t="s">
        <v>591</v>
      </c>
      <c r="H9" s="21" t="s">
        <v>592</v>
      </c>
      <c r="I9" s="21" t="s">
        <v>593</v>
      </c>
      <c r="J9" s="61" t="s">
        <v>594</v>
      </c>
      <c r="K9" s="62" t="s">
        <v>595</v>
      </c>
      <c r="L9" s="63" t="s">
        <v>3745</v>
      </c>
      <c r="M9" s="63" t="s">
        <v>3720</v>
      </c>
      <c r="N9" s="21" t="s">
        <v>597</v>
      </c>
      <c r="O9" s="22" t="s">
        <v>598</v>
      </c>
      <c r="Q9" s="16"/>
      <c r="R9" s="17"/>
      <c r="S9" s="16"/>
      <c r="T9" s="16"/>
      <c r="U9" s="16"/>
      <c r="V9" s="16"/>
      <c r="W9" s="16"/>
      <c r="X9" s="16"/>
    </row>
    <row r="10" spans="1:28" s="440" customFormat="1" ht="14.25">
      <c r="A10" s="495">
        <v>1</v>
      </c>
      <c r="B10" s="487">
        <v>43980</v>
      </c>
      <c r="C10" s="496"/>
      <c r="D10" s="497" t="s">
        <v>3630</v>
      </c>
      <c r="E10" s="498" t="s">
        <v>601</v>
      </c>
      <c r="F10" s="498">
        <v>9900</v>
      </c>
      <c r="G10" s="499">
        <v>9400</v>
      </c>
      <c r="H10" s="498">
        <v>10440</v>
      </c>
      <c r="I10" s="500" t="s">
        <v>3631</v>
      </c>
      <c r="J10" s="485" t="s">
        <v>3701</v>
      </c>
      <c r="K10" s="485">
        <f t="shared" ref="K10:K11" si="0">H10-F10</f>
        <v>540</v>
      </c>
      <c r="L10" s="525">
        <f>(F10*-0.8)/100</f>
        <v>-79.2</v>
      </c>
      <c r="M10" s="492">
        <f>(K10+L10)/F10</f>
        <v>4.654545454545455E-2</v>
      </c>
      <c r="N10" s="493" t="s">
        <v>600</v>
      </c>
      <c r="O10" s="494">
        <v>44020</v>
      </c>
      <c r="Q10" s="441"/>
      <c r="R10" s="442" t="s">
        <v>603</v>
      </c>
      <c r="S10" s="441"/>
      <c r="T10" s="441"/>
      <c r="U10" s="441"/>
      <c r="V10" s="441"/>
      <c r="W10" s="441"/>
      <c r="X10" s="441"/>
      <c r="Y10" s="441"/>
      <c r="Z10" s="441"/>
      <c r="AA10" s="441"/>
      <c r="AB10" s="441"/>
    </row>
    <row r="11" spans="1:28" s="440" customFormat="1" ht="14.25">
      <c r="A11" s="495">
        <v>2</v>
      </c>
      <c r="B11" s="487">
        <v>43990</v>
      </c>
      <c r="C11" s="496"/>
      <c r="D11" s="497" t="s">
        <v>3634</v>
      </c>
      <c r="E11" s="498" t="s">
        <v>601</v>
      </c>
      <c r="F11" s="498">
        <v>229</v>
      </c>
      <c r="G11" s="499">
        <v>217</v>
      </c>
      <c r="H11" s="498">
        <v>241.5</v>
      </c>
      <c r="I11" s="500" t="s">
        <v>3629</v>
      </c>
      <c r="J11" s="485" t="s">
        <v>3668</v>
      </c>
      <c r="K11" s="485">
        <f t="shared" si="0"/>
        <v>12.5</v>
      </c>
      <c r="L11" s="525">
        <f t="shared" ref="L11:L30" si="1">(F11*-0.8)/100</f>
        <v>-1.8320000000000001</v>
      </c>
      <c r="M11" s="492">
        <f t="shared" ref="M11:M30" si="2">(K11+L11)/F11</f>
        <v>4.6585152838427943E-2</v>
      </c>
      <c r="N11" s="493" t="s">
        <v>600</v>
      </c>
      <c r="O11" s="494">
        <v>44015</v>
      </c>
      <c r="Q11" s="441"/>
      <c r="R11" s="442" t="s">
        <v>3187</v>
      </c>
      <c r="S11" s="441"/>
      <c r="T11" s="441"/>
      <c r="U11" s="441"/>
      <c r="V11" s="441"/>
      <c r="W11" s="441"/>
      <c r="X11" s="441"/>
      <c r="Y11" s="441"/>
      <c r="Z11" s="441"/>
      <c r="AA11" s="441"/>
      <c r="AB11" s="441"/>
    </row>
    <row r="12" spans="1:28" s="440" customFormat="1" ht="14.25">
      <c r="A12" s="495">
        <v>3</v>
      </c>
      <c r="B12" s="487">
        <v>44001</v>
      </c>
      <c r="C12" s="496"/>
      <c r="D12" s="497" t="s">
        <v>98</v>
      </c>
      <c r="E12" s="498" t="s">
        <v>601</v>
      </c>
      <c r="F12" s="490">
        <v>150</v>
      </c>
      <c r="G12" s="498">
        <v>140</v>
      </c>
      <c r="H12" s="498">
        <v>159</v>
      </c>
      <c r="I12" s="500" t="s">
        <v>3636</v>
      </c>
      <c r="J12" s="485" t="s">
        <v>3406</v>
      </c>
      <c r="K12" s="485">
        <f t="shared" ref="K12" si="3">H12-F12</f>
        <v>9</v>
      </c>
      <c r="L12" s="525">
        <f t="shared" si="1"/>
        <v>-1.2</v>
      </c>
      <c r="M12" s="492">
        <f t="shared" si="2"/>
        <v>5.1999999999999998E-2</v>
      </c>
      <c r="N12" s="493" t="s">
        <v>600</v>
      </c>
      <c r="O12" s="494">
        <v>44019</v>
      </c>
      <c r="Q12" s="441"/>
      <c r="R12" s="442" t="s">
        <v>3187</v>
      </c>
      <c r="S12" s="441"/>
      <c r="T12" s="441"/>
      <c r="U12" s="441"/>
      <c r="V12" s="441"/>
      <c r="W12" s="441"/>
      <c r="X12" s="441"/>
      <c r="Y12" s="441"/>
      <c r="Z12" s="441"/>
      <c r="AA12" s="441"/>
      <c r="AB12" s="441"/>
    </row>
    <row r="13" spans="1:28" s="440" customFormat="1" ht="14.25">
      <c r="A13" s="495">
        <v>4</v>
      </c>
      <c r="B13" s="487">
        <v>44004</v>
      </c>
      <c r="C13" s="496"/>
      <c r="D13" s="497" t="s">
        <v>76</v>
      </c>
      <c r="E13" s="498" t="s">
        <v>601</v>
      </c>
      <c r="F13" s="498">
        <v>358.5</v>
      </c>
      <c r="G13" s="499">
        <v>335</v>
      </c>
      <c r="H13" s="498">
        <v>378.5</v>
      </c>
      <c r="I13" s="500" t="s">
        <v>3637</v>
      </c>
      <c r="J13" s="485" t="s">
        <v>3667</v>
      </c>
      <c r="K13" s="485">
        <f t="shared" ref="K13" si="4">H13-F13</f>
        <v>20</v>
      </c>
      <c r="L13" s="525">
        <f t="shared" si="1"/>
        <v>-2.8680000000000003</v>
      </c>
      <c r="M13" s="492">
        <f t="shared" si="2"/>
        <v>4.7788005578800551E-2</v>
      </c>
      <c r="N13" s="493" t="s">
        <v>600</v>
      </c>
      <c r="O13" s="494">
        <v>44015</v>
      </c>
      <c r="Q13" s="441"/>
      <c r="R13" s="442" t="s">
        <v>3187</v>
      </c>
      <c r="S13" s="441"/>
      <c r="T13" s="441"/>
      <c r="U13" s="441"/>
      <c r="V13" s="441"/>
      <c r="W13" s="441"/>
      <c r="X13" s="441"/>
      <c r="Y13" s="441"/>
      <c r="Z13" s="441"/>
      <c r="AA13" s="441"/>
      <c r="AB13" s="441"/>
    </row>
    <row r="14" spans="1:28" s="440" customFormat="1" ht="14.25">
      <c r="A14" s="474">
        <v>5</v>
      </c>
      <c r="B14" s="467">
        <v>44007</v>
      </c>
      <c r="C14" s="475"/>
      <c r="D14" s="476" t="s">
        <v>91</v>
      </c>
      <c r="E14" s="477" t="s">
        <v>601</v>
      </c>
      <c r="F14" s="477">
        <v>2340</v>
      </c>
      <c r="G14" s="478">
        <v>2200</v>
      </c>
      <c r="H14" s="477">
        <v>2195</v>
      </c>
      <c r="I14" s="479" t="s">
        <v>3632</v>
      </c>
      <c r="J14" s="453" t="s">
        <v>3654</v>
      </c>
      <c r="K14" s="453">
        <f t="shared" ref="K14:K15" si="5">H14-F14</f>
        <v>-145</v>
      </c>
      <c r="L14" s="526">
        <f t="shared" si="1"/>
        <v>-18.72</v>
      </c>
      <c r="M14" s="454">
        <f t="shared" si="2"/>
        <v>-6.9965811965811961E-2</v>
      </c>
      <c r="N14" s="468" t="s">
        <v>664</v>
      </c>
      <c r="O14" s="455">
        <v>44014</v>
      </c>
      <c r="Q14" s="441"/>
      <c r="R14" s="442" t="s">
        <v>3187</v>
      </c>
      <c r="S14" s="441"/>
      <c r="T14" s="441"/>
      <c r="U14" s="441"/>
      <c r="V14" s="441"/>
      <c r="W14" s="441"/>
      <c r="X14" s="441"/>
      <c r="Y14" s="441"/>
      <c r="Z14" s="441"/>
      <c r="AA14" s="441"/>
      <c r="AB14" s="441"/>
    </row>
    <row r="15" spans="1:28" s="440" customFormat="1" ht="14.25">
      <c r="A15" s="495">
        <v>6</v>
      </c>
      <c r="B15" s="487">
        <v>44007</v>
      </c>
      <c r="C15" s="496"/>
      <c r="D15" s="497" t="s">
        <v>41</v>
      </c>
      <c r="E15" s="498" t="s">
        <v>601</v>
      </c>
      <c r="F15" s="498">
        <v>342.5</v>
      </c>
      <c r="G15" s="499">
        <v>322</v>
      </c>
      <c r="H15" s="498">
        <v>365</v>
      </c>
      <c r="I15" s="500">
        <v>380</v>
      </c>
      <c r="J15" s="485" t="s">
        <v>3669</v>
      </c>
      <c r="K15" s="485">
        <f t="shared" si="5"/>
        <v>22.5</v>
      </c>
      <c r="L15" s="525">
        <f t="shared" si="1"/>
        <v>-2.74</v>
      </c>
      <c r="M15" s="492">
        <f t="shared" si="2"/>
        <v>5.7693430656934303E-2</v>
      </c>
      <c r="N15" s="493" t="s">
        <v>600</v>
      </c>
      <c r="O15" s="494">
        <v>44015</v>
      </c>
      <c r="Q15" s="441"/>
      <c r="R15" s="442" t="s">
        <v>3187</v>
      </c>
      <c r="S15" s="441"/>
      <c r="T15" s="441"/>
      <c r="U15" s="441"/>
      <c r="V15" s="441"/>
      <c r="W15" s="441"/>
      <c r="X15" s="441"/>
      <c r="Y15" s="441"/>
      <c r="Z15" s="441"/>
      <c r="AA15" s="441"/>
      <c r="AB15" s="441"/>
    </row>
    <row r="16" spans="1:28" s="440" customFormat="1" ht="14.25">
      <c r="A16" s="474">
        <v>7</v>
      </c>
      <c r="B16" s="467">
        <v>44008</v>
      </c>
      <c r="C16" s="475"/>
      <c r="D16" s="476" t="s">
        <v>3641</v>
      </c>
      <c r="E16" s="477" t="s">
        <v>3628</v>
      </c>
      <c r="F16" s="477">
        <v>1245</v>
      </c>
      <c r="G16" s="478">
        <v>1310</v>
      </c>
      <c r="H16" s="477">
        <v>1310</v>
      </c>
      <c r="I16" s="479" t="s">
        <v>3642</v>
      </c>
      <c r="J16" s="453" t="s">
        <v>3675</v>
      </c>
      <c r="K16" s="453">
        <f>F16-H16</f>
        <v>-65</v>
      </c>
      <c r="L16" s="526">
        <f t="shared" si="1"/>
        <v>-9.9600000000000009</v>
      </c>
      <c r="M16" s="454">
        <f t="shared" si="2"/>
        <v>-6.0208835341365466E-2</v>
      </c>
      <c r="N16" s="468" t="s">
        <v>664</v>
      </c>
      <c r="O16" s="455">
        <v>44015</v>
      </c>
      <c r="Q16" s="441"/>
      <c r="R16" s="442" t="s">
        <v>603</v>
      </c>
      <c r="S16" s="441"/>
      <c r="T16" s="441"/>
      <c r="U16" s="441"/>
      <c r="V16" s="441"/>
      <c r="W16" s="441"/>
      <c r="X16" s="441"/>
      <c r="Y16" s="441"/>
      <c r="Z16" s="441"/>
      <c r="AA16" s="441"/>
      <c r="AB16" s="441"/>
    </row>
    <row r="17" spans="1:28" s="440" customFormat="1" ht="14.25">
      <c r="A17" s="495">
        <v>8</v>
      </c>
      <c r="B17" s="487">
        <v>44008</v>
      </c>
      <c r="C17" s="496"/>
      <c r="D17" s="497" t="s">
        <v>338</v>
      </c>
      <c r="E17" s="498" t="s">
        <v>601</v>
      </c>
      <c r="F17" s="490">
        <v>277</v>
      </c>
      <c r="G17" s="498">
        <v>261</v>
      </c>
      <c r="H17" s="498">
        <v>296</v>
      </c>
      <c r="I17" s="500" t="s">
        <v>3633</v>
      </c>
      <c r="J17" s="485" t="s">
        <v>3687</v>
      </c>
      <c r="K17" s="485">
        <f t="shared" ref="K17" si="6">H17-F17</f>
        <v>19</v>
      </c>
      <c r="L17" s="525">
        <f t="shared" si="1"/>
        <v>-2.2160000000000002</v>
      </c>
      <c r="M17" s="492">
        <f t="shared" si="2"/>
        <v>6.0592057761732848E-2</v>
      </c>
      <c r="N17" s="493" t="s">
        <v>600</v>
      </c>
      <c r="O17" s="494">
        <v>44019</v>
      </c>
      <c r="Q17" s="441"/>
      <c r="R17" s="442" t="s">
        <v>3187</v>
      </c>
      <c r="S17" s="441"/>
      <c r="T17" s="441"/>
      <c r="U17" s="441"/>
      <c r="V17" s="441"/>
      <c r="W17" s="441"/>
      <c r="X17" s="441"/>
      <c r="Y17" s="441"/>
      <c r="Z17" s="441"/>
      <c r="AA17" s="441"/>
      <c r="AB17" s="441"/>
    </row>
    <row r="18" spans="1:28" s="440" customFormat="1" ht="14.25">
      <c r="A18" s="495">
        <v>9</v>
      </c>
      <c r="B18" s="487">
        <v>44008</v>
      </c>
      <c r="C18" s="496"/>
      <c r="D18" s="497" t="s">
        <v>248</v>
      </c>
      <c r="E18" s="498" t="s">
        <v>601</v>
      </c>
      <c r="F18" s="498">
        <v>863</v>
      </c>
      <c r="G18" s="499">
        <v>815</v>
      </c>
      <c r="H18" s="498">
        <v>898.5</v>
      </c>
      <c r="I18" s="500" t="s">
        <v>3643</v>
      </c>
      <c r="J18" s="485" t="s">
        <v>3702</v>
      </c>
      <c r="K18" s="485">
        <f t="shared" ref="K18" si="7">H18-F18</f>
        <v>35.5</v>
      </c>
      <c r="L18" s="525">
        <f t="shared" si="1"/>
        <v>-6.9040000000000008</v>
      </c>
      <c r="M18" s="492">
        <f t="shared" si="2"/>
        <v>3.3135573580533026E-2</v>
      </c>
      <c r="N18" s="493" t="s">
        <v>600</v>
      </c>
      <c r="O18" s="494">
        <v>44020</v>
      </c>
      <c r="Q18" s="441"/>
      <c r="R18" s="442" t="s">
        <v>603</v>
      </c>
      <c r="S18" s="441"/>
      <c r="T18" s="441"/>
      <c r="U18" s="441"/>
      <c r="V18" s="441"/>
      <c r="W18" s="441"/>
      <c r="X18" s="441"/>
      <c r="Y18" s="441"/>
      <c r="Z18" s="441"/>
      <c r="AA18" s="441"/>
      <c r="AB18" s="441"/>
    </row>
    <row r="19" spans="1:28" s="440" customFormat="1" ht="14.25">
      <c r="A19" s="456">
        <v>10</v>
      </c>
      <c r="B19" s="457">
        <v>44011</v>
      </c>
      <c r="C19" s="458"/>
      <c r="D19" s="459" t="s">
        <v>63</v>
      </c>
      <c r="E19" s="460" t="s">
        <v>601</v>
      </c>
      <c r="F19" s="461">
        <v>1300</v>
      </c>
      <c r="G19" s="460">
        <v>1235</v>
      </c>
      <c r="H19" s="460">
        <v>1346</v>
      </c>
      <c r="I19" s="462" t="s">
        <v>3646</v>
      </c>
      <c r="J19" s="463" t="s">
        <v>3677</v>
      </c>
      <c r="K19" s="463">
        <f t="shared" ref="K19" si="8">H19-F19</f>
        <v>46</v>
      </c>
      <c r="L19" s="463">
        <f t="shared" si="1"/>
        <v>-10.4</v>
      </c>
      <c r="M19" s="464">
        <f t="shared" si="2"/>
        <v>2.7384615384615386E-2</v>
      </c>
      <c r="N19" s="465" t="s">
        <v>600</v>
      </c>
      <c r="O19" s="466">
        <v>44018</v>
      </c>
      <c r="Q19" s="441"/>
      <c r="R19" s="442" t="s">
        <v>603</v>
      </c>
      <c r="S19" s="441"/>
      <c r="T19" s="441"/>
      <c r="U19" s="441"/>
      <c r="V19" s="441"/>
      <c r="W19" s="441"/>
      <c r="X19" s="441"/>
      <c r="Y19" s="441"/>
      <c r="Z19" s="441"/>
      <c r="AA19" s="441"/>
      <c r="AB19" s="441"/>
    </row>
    <row r="20" spans="1:28" s="440" customFormat="1" ht="14.25">
      <c r="A20" s="495">
        <v>11</v>
      </c>
      <c r="B20" s="487">
        <v>44012</v>
      </c>
      <c r="C20" s="497"/>
      <c r="D20" s="497" t="s">
        <v>197</v>
      </c>
      <c r="E20" s="498" t="s">
        <v>601</v>
      </c>
      <c r="F20" s="499">
        <v>426.5</v>
      </c>
      <c r="G20" s="498">
        <v>400</v>
      </c>
      <c r="H20" s="500">
        <v>452.5</v>
      </c>
      <c r="I20" s="495" t="s">
        <v>3647</v>
      </c>
      <c r="J20" s="487" t="s">
        <v>3674</v>
      </c>
      <c r="K20" s="485">
        <f t="shared" ref="K20" si="9">H20-F20</f>
        <v>26</v>
      </c>
      <c r="L20" s="525">
        <f t="shared" si="1"/>
        <v>-3.4120000000000004</v>
      </c>
      <c r="M20" s="492">
        <f t="shared" si="2"/>
        <v>5.2961313012895667E-2</v>
      </c>
      <c r="N20" s="498" t="s">
        <v>600</v>
      </c>
      <c r="O20" s="494">
        <v>44015</v>
      </c>
      <c r="Q20" s="441"/>
      <c r="R20" s="442" t="s">
        <v>3187</v>
      </c>
      <c r="S20" s="441"/>
      <c r="T20" s="441"/>
      <c r="U20" s="441"/>
      <c r="V20" s="441"/>
      <c r="W20" s="441"/>
      <c r="X20" s="441"/>
      <c r="Y20" s="441"/>
      <c r="Z20" s="441"/>
      <c r="AA20" s="441"/>
      <c r="AB20" s="441"/>
    </row>
    <row r="21" spans="1:28" s="440" customFormat="1" ht="14.25">
      <c r="A21" s="388">
        <v>12</v>
      </c>
      <c r="B21" s="417">
        <v>44014</v>
      </c>
      <c r="C21" s="433"/>
      <c r="D21" s="434" t="s">
        <v>136</v>
      </c>
      <c r="E21" s="435" t="s">
        <v>601</v>
      </c>
      <c r="F21" s="435" t="s">
        <v>3655</v>
      </c>
      <c r="G21" s="449">
        <v>874</v>
      </c>
      <c r="H21" s="435"/>
      <c r="I21" s="420" t="s">
        <v>3656</v>
      </c>
      <c r="J21" s="436" t="s">
        <v>602</v>
      </c>
      <c r="K21" s="436"/>
      <c r="L21" s="436"/>
      <c r="M21" s="436"/>
      <c r="N21" s="436"/>
      <c r="O21" s="438"/>
      <c r="Q21" s="441"/>
      <c r="R21" s="442" t="s">
        <v>603</v>
      </c>
      <c r="S21" s="441"/>
      <c r="T21" s="441"/>
      <c r="U21" s="441"/>
      <c r="V21" s="441"/>
      <c r="W21" s="441"/>
      <c r="X21" s="441"/>
      <c r="Y21" s="441"/>
      <c r="Z21" s="441"/>
      <c r="AA21" s="441"/>
      <c r="AB21" s="441"/>
    </row>
    <row r="22" spans="1:28" s="440" customFormat="1" ht="14.25">
      <c r="A22" s="388">
        <v>13</v>
      </c>
      <c r="B22" s="417">
        <v>44015</v>
      </c>
      <c r="C22" s="433"/>
      <c r="D22" s="434" t="s">
        <v>153</v>
      </c>
      <c r="E22" s="435" t="s">
        <v>601</v>
      </c>
      <c r="F22" s="435" t="s">
        <v>3670</v>
      </c>
      <c r="G22" s="449">
        <v>15900</v>
      </c>
      <c r="H22" s="435"/>
      <c r="I22" s="420" t="s">
        <v>3671</v>
      </c>
      <c r="J22" s="436" t="s">
        <v>602</v>
      </c>
      <c r="K22" s="436"/>
      <c r="L22" s="436"/>
      <c r="M22" s="436"/>
      <c r="N22" s="436"/>
      <c r="O22" s="438"/>
      <c r="Q22" s="441"/>
      <c r="R22" s="442" t="s">
        <v>3187</v>
      </c>
      <c r="S22" s="441"/>
      <c r="T22" s="441"/>
      <c r="U22" s="441"/>
      <c r="V22" s="441"/>
      <c r="W22" s="441"/>
      <c r="X22" s="441"/>
      <c r="Y22" s="441"/>
      <c r="Z22" s="441"/>
      <c r="AA22" s="441"/>
      <c r="AB22" s="441"/>
    </row>
    <row r="23" spans="1:28" s="440" customFormat="1" ht="14.25">
      <c r="A23" s="388">
        <v>14</v>
      </c>
      <c r="B23" s="417">
        <v>44018</v>
      </c>
      <c r="C23" s="433"/>
      <c r="D23" s="434" t="s">
        <v>76</v>
      </c>
      <c r="E23" s="435" t="s">
        <v>601</v>
      </c>
      <c r="F23" s="435" t="s">
        <v>3678</v>
      </c>
      <c r="G23" s="449">
        <v>344</v>
      </c>
      <c r="H23" s="435"/>
      <c r="I23" s="420" t="s">
        <v>3637</v>
      </c>
      <c r="J23" s="436" t="s">
        <v>602</v>
      </c>
      <c r="K23" s="436"/>
      <c r="L23" s="436"/>
      <c r="M23" s="436"/>
      <c r="N23" s="436"/>
      <c r="O23" s="438"/>
      <c r="Q23" s="441"/>
      <c r="R23" s="442" t="s">
        <v>3187</v>
      </c>
      <c r="S23" s="441"/>
      <c r="T23" s="441"/>
      <c r="U23" s="441"/>
      <c r="V23" s="441"/>
      <c r="W23" s="441"/>
      <c r="X23" s="441"/>
      <c r="Y23" s="441"/>
      <c r="Z23" s="441"/>
      <c r="AA23" s="441"/>
      <c r="AB23" s="441"/>
    </row>
    <row r="24" spans="1:28" s="440" customFormat="1" ht="14.25">
      <c r="A24" s="456">
        <v>15</v>
      </c>
      <c r="B24" s="457">
        <v>44018</v>
      </c>
      <c r="C24" s="458"/>
      <c r="D24" s="459" t="s">
        <v>301</v>
      </c>
      <c r="E24" s="460" t="s">
        <v>601</v>
      </c>
      <c r="F24" s="461">
        <v>1810</v>
      </c>
      <c r="G24" s="460">
        <v>1670</v>
      </c>
      <c r="H24" s="460">
        <v>1875</v>
      </c>
      <c r="I24" s="462" t="s">
        <v>3679</v>
      </c>
      <c r="J24" s="463" t="s">
        <v>3688</v>
      </c>
      <c r="K24" s="463">
        <f t="shared" ref="K24" si="10">H24-F24</f>
        <v>65</v>
      </c>
      <c r="L24" s="463">
        <f t="shared" si="1"/>
        <v>-14.48</v>
      </c>
      <c r="M24" s="464">
        <f t="shared" si="2"/>
        <v>2.791160220994475E-2</v>
      </c>
      <c r="N24" s="465" t="s">
        <v>600</v>
      </c>
      <c r="O24" s="466">
        <v>44019</v>
      </c>
      <c r="Q24" s="441"/>
      <c r="R24" s="442" t="s">
        <v>603</v>
      </c>
      <c r="S24" s="441"/>
      <c r="T24" s="441"/>
      <c r="U24" s="441"/>
      <c r="V24" s="441"/>
      <c r="W24" s="441"/>
      <c r="X24" s="441"/>
      <c r="Y24" s="441"/>
      <c r="Z24" s="441"/>
      <c r="AA24" s="441"/>
      <c r="AB24" s="441"/>
    </row>
    <row r="25" spans="1:28" s="440" customFormat="1" ht="14.25">
      <c r="A25" s="456">
        <v>16</v>
      </c>
      <c r="B25" s="457">
        <v>44018</v>
      </c>
      <c r="C25" s="458"/>
      <c r="D25" s="459" t="s">
        <v>565</v>
      </c>
      <c r="E25" s="460" t="s">
        <v>601</v>
      </c>
      <c r="F25" s="461">
        <v>1000</v>
      </c>
      <c r="G25" s="460">
        <v>935</v>
      </c>
      <c r="H25" s="460">
        <v>1040</v>
      </c>
      <c r="I25" s="462" t="s">
        <v>3680</v>
      </c>
      <c r="J25" s="463" t="s">
        <v>3691</v>
      </c>
      <c r="K25" s="463">
        <f t="shared" ref="K25" si="11">H25-F25</f>
        <v>40</v>
      </c>
      <c r="L25" s="463">
        <f t="shared" si="1"/>
        <v>-8</v>
      </c>
      <c r="M25" s="464">
        <f t="shared" si="2"/>
        <v>3.2000000000000001E-2</v>
      </c>
      <c r="N25" s="465" t="s">
        <v>600</v>
      </c>
      <c r="O25" s="466">
        <v>44020</v>
      </c>
      <c r="Q25" s="441"/>
      <c r="R25" s="442" t="s">
        <v>3187</v>
      </c>
      <c r="S25" s="441"/>
      <c r="T25" s="441"/>
      <c r="U25" s="441"/>
      <c r="V25" s="441"/>
      <c r="W25" s="441"/>
      <c r="X25" s="441"/>
      <c r="Y25" s="441"/>
      <c r="Z25" s="441"/>
      <c r="AA25" s="441"/>
      <c r="AB25" s="441"/>
    </row>
    <row r="26" spans="1:28" s="440" customFormat="1" ht="14.25">
      <c r="A26" s="388">
        <v>17</v>
      </c>
      <c r="B26" s="417">
        <v>44018</v>
      </c>
      <c r="C26" s="433"/>
      <c r="D26" s="434" t="s">
        <v>190</v>
      </c>
      <c r="E26" s="435" t="s">
        <v>601</v>
      </c>
      <c r="F26" s="435" t="s">
        <v>3681</v>
      </c>
      <c r="G26" s="449">
        <v>2210</v>
      </c>
      <c r="H26" s="435"/>
      <c r="I26" s="420" t="s">
        <v>3682</v>
      </c>
      <c r="J26" s="436" t="s">
        <v>602</v>
      </c>
      <c r="K26" s="437"/>
      <c r="L26" s="436"/>
      <c r="M26" s="436"/>
      <c r="N26" s="436"/>
      <c r="O26" s="438"/>
      <c r="Q26" s="441"/>
      <c r="R26" s="442" t="s">
        <v>603</v>
      </c>
      <c r="S26" s="441"/>
      <c r="T26" s="441"/>
      <c r="U26" s="441"/>
      <c r="V26" s="441"/>
      <c r="W26" s="441"/>
      <c r="X26" s="441"/>
      <c r="Y26" s="441"/>
      <c r="Z26" s="441"/>
      <c r="AA26" s="441"/>
      <c r="AB26" s="441"/>
    </row>
    <row r="27" spans="1:28" s="440" customFormat="1" ht="14.25">
      <c r="A27" s="388">
        <v>18</v>
      </c>
      <c r="B27" s="417">
        <v>44020</v>
      </c>
      <c r="C27" s="433"/>
      <c r="D27" s="434" t="s">
        <v>803</v>
      </c>
      <c r="E27" s="435" t="s">
        <v>601</v>
      </c>
      <c r="F27" s="435" t="s">
        <v>3692</v>
      </c>
      <c r="G27" s="449">
        <v>880</v>
      </c>
      <c r="H27" s="435"/>
      <c r="I27" s="420" t="s">
        <v>3693</v>
      </c>
      <c r="J27" s="436" t="s">
        <v>602</v>
      </c>
      <c r="K27" s="437"/>
      <c r="L27" s="436"/>
      <c r="M27" s="436"/>
      <c r="N27" s="436"/>
      <c r="O27" s="438"/>
      <c r="Q27" s="441"/>
      <c r="R27" s="442" t="s">
        <v>603</v>
      </c>
      <c r="S27" s="441"/>
      <c r="T27" s="441"/>
      <c r="U27" s="441"/>
      <c r="V27" s="441"/>
      <c r="W27" s="441"/>
      <c r="X27" s="441"/>
      <c r="Y27" s="441"/>
      <c r="Z27" s="441"/>
      <c r="AA27" s="441"/>
      <c r="AB27" s="441"/>
    </row>
    <row r="28" spans="1:28" s="440" customFormat="1" ht="14.25">
      <c r="A28" s="474">
        <v>19</v>
      </c>
      <c r="B28" s="467">
        <v>44020</v>
      </c>
      <c r="C28" s="475"/>
      <c r="D28" s="476" t="s">
        <v>409</v>
      </c>
      <c r="E28" s="477" t="s">
        <v>601</v>
      </c>
      <c r="F28" s="477">
        <v>99</v>
      </c>
      <c r="G28" s="478">
        <v>92</v>
      </c>
      <c r="H28" s="477">
        <v>92</v>
      </c>
      <c r="I28" s="479" t="s">
        <v>3694</v>
      </c>
      <c r="J28" s="453" t="s">
        <v>3810</v>
      </c>
      <c r="K28" s="453">
        <f t="shared" ref="K28" si="12">H28-F28</f>
        <v>-7</v>
      </c>
      <c r="L28" s="526">
        <f t="shared" ref="L28" si="13">(F28*-0.8)/100</f>
        <v>-0.79200000000000004</v>
      </c>
      <c r="M28" s="454">
        <f t="shared" ref="M28" si="14">(K28+L28)/F28</f>
        <v>-7.8707070707070712E-2</v>
      </c>
      <c r="N28" s="468" t="s">
        <v>664</v>
      </c>
      <c r="O28" s="455">
        <v>44026</v>
      </c>
      <c r="Q28" s="441"/>
      <c r="R28" s="442" t="s">
        <v>603</v>
      </c>
      <c r="S28" s="441"/>
      <c r="T28" s="441"/>
      <c r="U28" s="441"/>
      <c r="V28" s="441"/>
      <c r="W28" s="441"/>
      <c r="X28" s="441"/>
      <c r="Y28" s="441"/>
      <c r="Z28" s="441"/>
      <c r="AA28" s="441"/>
      <c r="AB28" s="441"/>
    </row>
    <row r="29" spans="1:28" s="440" customFormat="1" ht="14.25">
      <c r="A29" s="495">
        <v>20</v>
      </c>
      <c r="B29" s="487">
        <v>44020</v>
      </c>
      <c r="C29" s="497"/>
      <c r="D29" s="497" t="s">
        <v>142</v>
      </c>
      <c r="E29" s="498" t="s">
        <v>3628</v>
      </c>
      <c r="F29" s="499">
        <v>6175</v>
      </c>
      <c r="G29" s="498">
        <v>6550</v>
      </c>
      <c r="H29" s="500">
        <v>5870</v>
      </c>
      <c r="I29" s="495" t="s">
        <v>3695</v>
      </c>
      <c r="J29" s="487" t="s">
        <v>3746</v>
      </c>
      <c r="K29" s="485">
        <f>F29-H29</f>
        <v>305</v>
      </c>
      <c r="L29" s="485">
        <f t="shared" si="1"/>
        <v>-49.4</v>
      </c>
      <c r="M29" s="492">
        <f t="shared" si="2"/>
        <v>4.1392712550607287E-2</v>
      </c>
      <c r="N29" s="498" t="s">
        <v>600</v>
      </c>
      <c r="O29" s="494">
        <v>44026</v>
      </c>
      <c r="Q29" s="441"/>
      <c r="R29" s="442" t="s">
        <v>603</v>
      </c>
      <c r="S29" s="441"/>
      <c r="T29" s="441"/>
      <c r="U29" s="441"/>
      <c r="V29" s="441"/>
      <c r="W29" s="441"/>
      <c r="X29" s="441"/>
      <c r="Y29" s="441"/>
      <c r="Z29" s="441"/>
      <c r="AA29" s="441"/>
      <c r="AB29" s="441"/>
    </row>
    <row r="30" spans="1:28" s="440" customFormat="1" ht="14.25">
      <c r="A30" s="495">
        <v>21</v>
      </c>
      <c r="B30" s="487">
        <v>44020</v>
      </c>
      <c r="C30" s="497"/>
      <c r="D30" s="497" t="s">
        <v>237</v>
      </c>
      <c r="E30" s="498" t="s">
        <v>601</v>
      </c>
      <c r="F30" s="499">
        <v>237</v>
      </c>
      <c r="G30" s="498">
        <v>222</v>
      </c>
      <c r="H30" s="500">
        <v>250</v>
      </c>
      <c r="I30" s="495" t="s">
        <v>3696</v>
      </c>
      <c r="J30" s="487" t="s">
        <v>3703</v>
      </c>
      <c r="K30" s="485">
        <f t="shared" ref="K30" si="15">H30-F30</f>
        <v>13</v>
      </c>
      <c r="L30" s="582">
        <f t="shared" si="1"/>
        <v>-1.8960000000000001</v>
      </c>
      <c r="M30" s="492">
        <f t="shared" si="2"/>
        <v>4.6852320675105481E-2</v>
      </c>
      <c r="N30" s="498" t="s">
        <v>600</v>
      </c>
      <c r="O30" s="494">
        <v>44021</v>
      </c>
      <c r="Q30" s="441"/>
      <c r="R30" s="442" t="s">
        <v>3187</v>
      </c>
      <c r="S30" s="441"/>
      <c r="T30" s="441"/>
      <c r="U30" s="441"/>
      <c r="V30" s="441"/>
      <c r="W30" s="441"/>
      <c r="X30" s="441"/>
      <c r="Y30" s="441"/>
      <c r="Z30" s="441"/>
      <c r="AA30" s="441"/>
      <c r="AB30" s="441"/>
    </row>
    <row r="31" spans="1:28" s="440" customFormat="1" ht="14.25">
      <c r="A31" s="388">
        <v>22</v>
      </c>
      <c r="B31" s="417">
        <v>44020</v>
      </c>
      <c r="C31" s="433"/>
      <c r="D31" s="434" t="s">
        <v>533</v>
      </c>
      <c r="E31" s="435" t="s">
        <v>601</v>
      </c>
      <c r="F31" s="435" t="s">
        <v>3698</v>
      </c>
      <c r="G31" s="449">
        <v>1065</v>
      </c>
      <c r="H31" s="435"/>
      <c r="I31" s="420" t="s">
        <v>3699</v>
      </c>
      <c r="J31" s="436" t="s">
        <v>602</v>
      </c>
      <c r="K31" s="436"/>
      <c r="L31" s="437"/>
      <c r="M31" s="436"/>
      <c r="N31" s="438"/>
      <c r="O31" s="439"/>
      <c r="Q31" s="441"/>
      <c r="R31" s="442" t="s">
        <v>3187</v>
      </c>
      <c r="S31" s="441"/>
      <c r="T31" s="441"/>
      <c r="U31" s="441"/>
      <c r="V31" s="441"/>
      <c r="W31" s="441"/>
      <c r="X31" s="441"/>
      <c r="Y31" s="441"/>
      <c r="Z31" s="441"/>
      <c r="AA31" s="441"/>
      <c r="AB31" s="441"/>
    </row>
    <row r="32" spans="1:28" s="440" customFormat="1" ht="14.25">
      <c r="A32" s="388">
        <v>23</v>
      </c>
      <c r="B32" s="417">
        <v>44021</v>
      </c>
      <c r="C32" s="433"/>
      <c r="D32" s="434" t="s">
        <v>95</v>
      </c>
      <c r="E32" s="435" t="s">
        <v>3709</v>
      </c>
      <c r="F32" s="435" t="s">
        <v>3710</v>
      </c>
      <c r="G32" s="449">
        <v>20650</v>
      </c>
      <c r="H32" s="435"/>
      <c r="I32" s="420" t="s">
        <v>3711</v>
      </c>
      <c r="J32" s="436" t="s">
        <v>602</v>
      </c>
      <c r="K32" s="436"/>
      <c r="L32" s="437"/>
      <c r="M32" s="436"/>
      <c r="N32" s="438"/>
      <c r="O32" s="439"/>
      <c r="Q32" s="441"/>
      <c r="R32" s="442" t="s">
        <v>603</v>
      </c>
      <c r="S32" s="441"/>
      <c r="T32" s="441"/>
      <c r="U32" s="441"/>
      <c r="V32" s="441"/>
      <c r="W32" s="441"/>
      <c r="X32" s="441"/>
      <c r="Y32" s="441"/>
      <c r="Z32" s="441"/>
      <c r="AA32" s="441"/>
      <c r="AB32" s="441"/>
    </row>
    <row r="33" spans="1:38" s="440" customFormat="1" ht="14.25">
      <c r="A33" s="388">
        <v>24</v>
      </c>
      <c r="B33" s="417">
        <v>44022</v>
      </c>
      <c r="C33" s="433"/>
      <c r="D33" s="519" t="s">
        <v>3715</v>
      </c>
      <c r="E33" s="435" t="s">
        <v>601</v>
      </c>
      <c r="F33" s="435" t="s">
        <v>3713</v>
      </c>
      <c r="G33" s="449">
        <v>370</v>
      </c>
      <c r="H33" s="435"/>
      <c r="I33" s="420" t="s">
        <v>3714</v>
      </c>
      <c r="J33" s="436" t="s">
        <v>602</v>
      </c>
      <c r="K33" s="436"/>
      <c r="L33" s="437"/>
      <c r="M33" s="436"/>
      <c r="N33" s="438"/>
      <c r="O33" s="439"/>
      <c r="Q33" s="441"/>
      <c r="R33" s="442" t="s">
        <v>3187</v>
      </c>
      <c r="S33" s="441"/>
      <c r="T33" s="441"/>
      <c r="U33" s="441"/>
      <c r="V33" s="441"/>
      <c r="W33" s="441"/>
      <c r="X33" s="441"/>
      <c r="Y33" s="441"/>
      <c r="Z33" s="441"/>
      <c r="AA33" s="441"/>
      <c r="AB33" s="441"/>
    </row>
    <row r="34" spans="1:38" s="440" customFormat="1" ht="14.25">
      <c r="A34" s="388">
        <v>25</v>
      </c>
      <c r="B34" s="417">
        <v>44025</v>
      </c>
      <c r="C34" s="433"/>
      <c r="D34" s="519" t="s">
        <v>181</v>
      </c>
      <c r="E34" s="435" t="s">
        <v>3628</v>
      </c>
      <c r="F34" s="435" t="s">
        <v>3734</v>
      </c>
      <c r="G34" s="449">
        <v>323</v>
      </c>
      <c r="H34" s="435"/>
      <c r="I34" s="420">
        <v>265</v>
      </c>
      <c r="J34" s="436" t="s">
        <v>602</v>
      </c>
      <c r="K34" s="436"/>
      <c r="L34" s="437"/>
      <c r="M34" s="436"/>
      <c r="N34" s="438"/>
      <c r="O34" s="439"/>
      <c r="Q34" s="441"/>
      <c r="R34" s="442" t="s">
        <v>3187</v>
      </c>
      <c r="S34" s="441"/>
      <c r="T34" s="441"/>
      <c r="U34" s="441"/>
      <c r="V34" s="441"/>
      <c r="W34" s="441"/>
      <c r="X34" s="441"/>
      <c r="Y34" s="441"/>
      <c r="Z34" s="441"/>
      <c r="AA34" s="441"/>
      <c r="AB34" s="441"/>
    </row>
    <row r="35" spans="1:38" s="440" customFormat="1" ht="14.25">
      <c r="A35" s="388">
        <v>26</v>
      </c>
      <c r="B35" s="417">
        <v>44026</v>
      </c>
      <c r="C35" s="433"/>
      <c r="D35" s="519" t="s">
        <v>242</v>
      </c>
      <c r="E35" s="435" t="s">
        <v>601</v>
      </c>
      <c r="F35" s="435" t="s">
        <v>3752</v>
      </c>
      <c r="G35" s="449">
        <v>64.5</v>
      </c>
      <c r="H35" s="435"/>
      <c r="I35" s="420" t="s">
        <v>3753</v>
      </c>
      <c r="J35" s="436" t="s">
        <v>602</v>
      </c>
      <c r="K35" s="436"/>
      <c r="L35" s="437"/>
      <c r="M35" s="436"/>
      <c r="N35" s="438"/>
      <c r="O35" s="439"/>
      <c r="Q35" s="441"/>
      <c r="R35" s="442" t="s">
        <v>603</v>
      </c>
      <c r="S35" s="441"/>
      <c r="T35" s="441"/>
      <c r="U35" s="441"/>
      <c r="V35" s="441"/>
      <c r="W35" s="441"/>
      <c r="X35" s="441"/>
      <c r="Y35" s="441"/>
      <c r="Z35" s="441"/>
      <c r="AA35" s="441"/>
      <c r="AB35" s="441"/>
    </row>
    <row r="36" spans="1:38" s="440" customFormat="1" ht="14.25">
      <c r="A36" s="388"/>
      <c r="B36" s="417"/>
      <c r="C36" s="433"/>
      <c r="D36" s="519"/>
      <c r="E36" s="435"/>
      <c r="F36" s="435"/>
      <c r="G36" s="449"/>
      <c r="H36" s="435"/>
      <c r="I36" s="420"/>
      <c r="J36" s="436"/>
      <c r="K36" s="436"/>
      <c r="L36" s="437"/>
      <c r="M36" s="436"/>
      <c r="N36" s="438"/>
      <c r="O36" s="439"/>
      <c r="Q36" s="441"/>
      <c r="R36" s="442"/>
      <c r="S36" s="441"/>
      <c r="T36" s="441"/>
      <c r="U36" s="441"/>
      <c r="V36" s="441"/>
      <c r="W36" s="441"/>
      <c r="X36" s="441"/>
      <c r="Y36" s="441"/>
      <c r="Z36" s="441"/>
      <c r="AA36" s="441"/>
      <c r="AB36" s="441"/>
    </row>
    <row r="37" spans="1:38" s="440" customFormat="1" ht="14.25">
      <c r="A37" s="388"/>
      <c r="B37" s="417"/>
      <c r="C37" s="433"/>
      <c r="D37" s="519"/>
      <c r="E37" s="435"/>
      <c r="F37" s="435"/>
      <c r="G37" s="449"/>
      <c r="H37" s="435"/>
      <c r="I37" s="420"/>
      <c r="J37" s="436"/>
      <c r="K37" s="436"/>
      <c r="L37" s="437"/>
      <c r="M37" s="436"/>
      <c r="N37" s="438"/>
      <c r="O37" s="439"/>
      <c r="Q37" s="441"/>
      <c r="R37" s="442"/>
      <c r="S37" s="441"/>
      <c r="T37" s="441"/>
      <c r="U37" s="441"/>
      <c r="V37" s="441"/>
      <c r="W37" s="441"/>
      <c r="X37" s="441"/>
      <c r="Y37" s="441"/>
      <c r="Z37" s="441"/>
      <c r="AA37" s="441"/>
      <c r="AB37" s="441"/>
    </row>
    <row r="38" spans="1:38" s="5" customFormat="1" ht="14.25">
      <c r="A38" s="388"/>
      <c r="B38" s="417"/>
      <c r="C38" s="418"/>
      <c r="D38" s="396"/>
      <c r="E38" s="419"/>
      <c r="F38" s="420"/>
      <c r="G38" s="421"/>
      <c r="H38" s="421"/>
      <c r="I38" s="420"/>
      <c r="J38" s="382"/>
      <c r="K38" s="382"/>
      <c r="L38" s="381"/>
      <c r="M38" s="377"/>
      <c r="N38" s="394"/>
      <c r="O38" s="387"/>
      <c r="P38" s="440"/>
      <c r="Q38" s="64"/>
      <c r="R38" s="341"/>
      <c r="S38" s="64"/>
      <c r="T38" s="64"/>
      <c r="U38" s="64"/>
      <c r="V38" s="64"/>
      <c r="W38" s="64"/>
      <c r="X38" s="64"/>
      <c r="Y38" s="64"/>
      <c r="Z38" s="64"/>
      <c r="AA38" s="64"/>
      <c r="AB38" s="64"/>
    </row>
    <row r="39" spans="1:38" s="5" customFormat="1" ht="12" customHeight="1">
      <c r="A39" s="23" t="s">
        <v>604</v>
      </c>
      <c r="B39" s="24"/>
      <c r="C39" s="25"/>
      <c r="D39" s="26"/>
      <c r="E39" s="27"/>
      <c r="F39" s="28"/>
      <c r="G39" s="28"/>
      <c r="H39" s="28"/>
      <c r="I39" s="28"/>
      <c r="J39" s="65"/>
      <c r="K39" s="28"/>
      <c r="L39" s="28"/>
      <c r="M39" s="38"/>
      <c r="N39" s="65"/>
      <c r="O39" s="66"/>
      <c r="P39" s="8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8"/>
      <c r="AD39" s="8"/>
      <c r="AE39" s="8"/>
      <c r="AF39" s="8"/>
      <c r="AG39" s="8"/>
      <c r="AH39" s="8"/>
      <c r="AI39" s="8"/>
      <c r="AJ39" s="8"/>
      <c r="AK39" s="8"/>
      <c r="AL39" s="8"/>
    </row>
    <row r="40" spans="1:38" s="5" customFormat="1" ht="12" customHeight="1">
      <c r="A40" s="29" t="s">
        <v>605</v>
      </c>
      <c r="B40" s="23"/>
      <c r="C40" s="23"/>
      <c r="D40" s="23"/>
      <c r="F40" s="30" t="s">
        <v>606</v>
      </c>
      <c r="G40" s="17"/>
      <c r="H40" s="31"/>
      <c r="I40" s="36"/>
      <c r="J40" s="67"/>
      <c r="K40" s="68"/>
      <c r="L40" s="69"/>
      <c r="M40" s="69"/>
      <c r="N40" s="16"/>
      <c r="O40" s="70"/>
      <c r="P40" s="8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8"/>
      <c r="AD40" s="8"/>
      <c r="AE40" s="8"/>
      <c r="AF40" s="8"/>
      <c r="AG40" s="8"/>
      <c r="AH40" s="8"/>
      <c r="AI40" s="8"/>
      <c r="AJ40" s="8"/>
      <c r="AK40" s="8"/>
      <c r="AL40" s="8"/>
    </row>
    <row r="41" spans="1:38" s="5" customFormat="1" ht="12" customHeight="1">
      <c r="A41" s="23" t="s">
        <v>607</v>
      </c>
      <c r="B41" s="23"/>
      <c r="C41" s="23"/>
      <c r="D41" s="23"/>
      <c r="E41" s="32"/>
      <c r="F41" s="30" t="s">
        <v>608</v>
      </c>
      <c r="G41" s="17"/>
      <c r="H41" s="31"/>
      <c r="I41" s="36"/>
      <c r="J41" s="67"/>
      <c r="K41" s="68"/>
      <c r="L41" s="69"/>
      <c r="M41" s="69"/>
      <c r="N41" s="16"/>
      <c r="O41" s="70"/>
      <c r="P41" s="8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8"/>
      <c r="AD41" s="8"/>
      <c r="AE41" s="8"/>
      <c r="AF41" s="8"/>
      <c r="AG41" s="8"/>
      <c r="AH41" s="8"/>
      <c r="AI41" s="8"/>
      <c r="AJ41" s="8"/>
      <c r="AK41" s="8"/>
      <c r="AL41" s="8"/>
    </row>
    <row r="42" spans="1:38" s="5" customFormat="1" ht="12" customHeight="1">
      <c r="A42" s="23"/>
      <c r="B42" s="23"/>
      <c r="C42" s="23"/>
      <c r="D42" s="23"/>
      <c r="E42" s="32"/>
      <c r="F42" s="17"/>
      <c r="G42" s="17"/>
      <c r="H42" s="31"/>
      <c r="I42" s="36"/>
      <c r="J42" s="71"/>
      <c r="K42" s="68"/>
      <c r="L42" s="69"/>
      <c r="M42" s="17"/>
      <c r="N42" s="72"/>
      <c r="O42" s="57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</row>
    <row r="43" spans="1:38" ht="15">
      <c r="A43" s="11"/>
      <c r="B43" s="33" t="s">
        <v>609</v>
      </c>
      <c r="C43" s="33"/>
      <c r="D43" s="33"/>
      <c r="E43" s="33"/>
      <c r="F43" s="34"/>
      <c r="G43" s="32"/>
      <c r="H43" s="32"/>
      <c r="I43" s="73"/>
      <c r="J43" s="74"/>
      <c r="K43" s="75"/>
      <c r="L43" s="12"/>
      <c r="M43" s="12"/>
      <c r="N43" s="11"/>
      <c r="O43" s="53"/>
      <c r="P43" s="7"/>
      <c r="R43" s="82"/>
      <c r="S43" s="16"/>
      <c r="T43" s="16"/>
      <c r="U43" s="16"/>
      <c r="V43" s="16"/>
      <c r="W43" s="16"/>
      <c r="X43" s="16"/>
      <c r="Y43" s="16"/>
      <c r="Z43" s="16"/>
    </row>
    <row r="44" spans="1:38" s="6" customFormat="1" ht="38.25">
      <c r="A44" s="20" t="s">
        <v>16</v>
      </c>
      <c r="B44" s="21" t="s">
        <v>575</v>
      </c>
      <c r="C44" s="21"/>
      <c r="D44" s="22" t="s">
        <v>588</v>
      </c>
      <c r="E44" s="21" t="s">
        <v>589</v>
      </c>
      <c r="F44" s="21" t="s">
        <v>590</v>
      </c>
      <c r="G44" s="21" t="s">
        <v>610</v>
      </c>
      <c r="H44" s="21" t="s">
        <v>592</v>
      </c>
      <c r="I44" s="21" t="s">
        <v>593</v>
      </c>
      <c r="J44" s="76" t="s">
        <v>594</v>
      </c>
      <c r="K44" s="62" t="s">
        <v>611</v>
      </c>
      <c r="L44" s="63" t="s">
        <v>3745</v>
      </c>
      <c r="M44" s="63" t="s">
        <v>3720</v>
      </c>
      <c r="N44" s="21" t="s">
        <v>597</v>
      </c>
      <c r="O44" s="78" t="s">
        <v>598</v>
      </c>
      <c r="P44" s="7"/>
      <c r="Q44" s="40"/>
      <c r="R44" s="38"/>
      <c r="S44" s="38"/>
      <c r="T44" s="38"/>
    </row>
    <row r="45" spans="1:38" s="412" customFormat="1" ht="15" customHeight="1">
      <c r="A45" s="470">
        <v>1</v>
      </c>
      <c r="B45" s="467">
        <v>44006</v>
      </c>
      <c r="C45" s="471"/>
      <c r="D45" s="451" t="s">
        <v>3639</v>
      </c>
      <c r="E45" s="452" t="s">
        <v>601</v>
      </c>
      <c r="F45" s="452">
        <v>646</v>
      </c>
      <c r="G45" s="472">
        <v>629</v>
      </c>
      <c r="H45" s="472">
        <v>625.5</v>
      </c>
      <c r="I45" s="452" t="s">
        <v>3640</v>
      </c>
      <c r="J45" s="453" t="s">
        <v>3650</v>
      </c>
      <c r="K45" s="453">
        <f t="shared" ref="K45:K47" si="16">H45-F45</f>
        <v>-20.5</v>
      </c>
      <c r="L45" s="526">
        <f>(F45*-0.8)/100</f>
        <v>-5.168000000000001</v>
      </c>
      <c r="M45" s="454">
        <f>(K45+L45)/F45</f>
        <v>-3.9733746130030959E-2</v>
      </c>
      <c r="N45" s="468" t="s">
        <v>664</v>
      </c>
      <c r="O45" s="473">
        <v>44013</v>
      </c>
      <c r="P45" s="7"/>
      <c r="Q45" s="7"/>
      <c r="R45" s="344" t="s">
        <v>603</v>
      </c>
      <c r="S45" s="432"/>
      <c r="T45" s="432"/>
      <c r="U45" s="432"/>
      <c r="V45" s="432"/>
      <c r="W45" s="432"/>
      <c r="X45" s="432"/>
      <c r="Y45" s="432"/>
      <c r="Z45" s="432"/>
      <c r="AA45" s="432"/>
    </row>
    <row r="46" spans="1:38" s="412" customFormat="1" ht="15" customHeight="1">
      <c r="A46" s="470">
        <v>2</v>
      </c>
      <c r="B46" s="467">
        <v>44006</v>
      </c>
      <c r="C46" s="471"/>
      <c r="D46" s="451" t="s">
        <v>136</v>
      </c>
      <c r="E46" s="452" t="s">
        <v>601</v>
      </c>
      <c r="F46" s="452">
        <v>957</v>
      </c>
      <c r="G46" s="472">
        <v>925</v>
      </c>
      <c r="H46" s="472">
        <v>925.5</v>
      </c>
      <c r="I46" s="452">
        <v>1025</v>
      </c>
      <c r="J46" s="453" t="s">
        <v>3651</v>
      </c>
      <c r="K46" s="453">
        <f t="shared" si="16"/>
        <v>-31.5</v>
      </c>
      <c r="L46" s="526">
        <f t="shared" ref="L46:L49" si="17">(F46*-0.8)/100</f>
        <v>-7.6560000000000006</v>
      </c>
      <c r="M46" s="454">
        <f t="shared" ref="M46:M49" si="18">(K46+L46)/F46</f>
        <v>-4.0915360501567397E-2</v>
      </c>
      <c r="N46" s="468" t="s">
        <v>664</v>
      </c>
      <c r="O46" s="473">
        <v>44013</v>
      </c>
      <c r="P46" s="7"/>
      <c r="Q46" s="7"/>
      <c r="R46" s="344" t="s">
        <v>3187</v>
      </c>
      <c r="S46" s="432"/>
      <c r="T46" s="432"/>
      <c r="U46" s="432"/>
      <c r="V46" s="432"/>
      <c r="W46" s="432"/>
      <c r="X46" s="432"/>
      <c r="Y46" s="432"/>
      <c r="Z46" s="432"/>
      <c r="AA46" s="432"/>
    </row>
    <row r="47" spans="1:38" s="412" customFormat="1" ht="15" customHeight="1">
      <c r="A47" s="486">
        <v>3</v>
      </c>
      <c r="B47" s="487">
        <v>44008</v>
      </c>
      <c r="C47" s="488"/>
      <c r="D47" s="489" t="s">
        <v>53</v>
      </c>
      <c r="E47" s="490" t="s">
        <v>601</v>
      </c>
      <c r="F47" s="490">
        <v>782</v>
      </c>
      <c r="G47" s="491">
        <v>758</v>
      </c>
      <c r="H47" s="491">
        <v>803</v>
      </c>
      <c r="I47" s="490">
        <v>825</v>
      </c>
      <c r="J47" s="485" t="s">
        <v>650</v>
      </c>
      <c r="K47" s="485">
        <f t="shared" si="16"/>
        <v>21</v>
      </c>
      <c r="L47" s="525">
        <f t="shared" si="17"/>
        <v>-6.2560000000000002</v>
      </c>
      <c r="M47" s="492">
        <f t="shared" si="18"/>
        <v>1.8854219948849105E-2</v>
      </c>
      <c r="N47" s="493" t="s">
        <v>600</v>
      </c>
      <c r="O47" s="494">
        <v>44020</v>
      </c>
      <c r="P47" s="7"/>
      <c r="Q47" s="7"/>
      <c r="R47" s="344" t="s">
        <v>3187</v>
      </c>
      <c r="S47" s="432"/>
      <c r="T47" s="432"/>
      <c r="U47" s="432"/>
      <c r="V47" s="432"/>
      <c r="W47" s="432"/>
      <c r="X47" s="432"/>
      <c r="Y47" s="432"/>
      <c r="Z47" s="432"/>
      <c r="AA47" s="432"/>
    </row>
    <row r="48" spans="1:38" s="412" customFormat="1" ht="15" customHeight="1">
      <c r="A48" s="486">
        <v>4</v>
      </c>
      <c r="B48" s="487">
        <v>44011</v>
      </c>
      <c r="C48" s="488"/>
      <c r="D48" s="489" t="s">
        <v>98</v>
      </c>
      <c r="E48" s="490" t="s">
        <v>601</v>
      </c>
      <c r="F48" s="490">
        <v>147</v>
      </c>
      <c r="G48" s="491">
        <v>142.5</v>
      </c>
      <c r="H48" s="491">
        <v>151</v>
      </c>
      <c r="I48" s="490" t="s">
        <v>3645</v>
      </c>
      <c r="J48" s="485" t="s">
        <v>3664</v>
      </c>
      <c r="K48" s="485">
        <f t="shared" ref="K48:K49" si="19">H48-F48</f>
        <v>4</v>
      </c>
      <c r="L48" s="525">
        <f t="shared" si="17"/>
        <v>-1.1760000000000002</v>
      </c>
      <c r="M48" s="492">
        <f t="shared" si="18"/>
        <v>1.9210884353741495E-2</v>
      </c>
      <c r="N48" s="493" t="s">
        <v>600</v>
      </c>
      <c r="O48" s="494">
        <v>44014</v>
      </c>
      <c r="P48" s="7"/>
      <c r="Q48" s="7"/>
      <c r="R48" s="344" t="s">
        <v>603</v>
      </c>
      <c r="S48" s="432"/>
      <c r="T48" s="432"/>
      <c r="U48" s="432"/>
      <c r="V48" s="432"/>
      <c r="W48" s="432"/>
      <c r="X48" s="432"/>
      <c r="Y48" s="432"/>
      <c r="Z48" s="432"/>
      <c r="AA48" s="432"/>
    </row>
    <row r="49" spans="1:34" s="412" customFormat="1" ht="15" customHeight="1">
      <c r="A49" s="486">
        <v>5</v>
      </c>
      <c r="B49" s="487">
        <v>44012</v>
      </c>
      <c r="C49" s="488"/>
      <c r="D49" s="489" t="s">
        <v>126</v>
      </c>
      <c r="E49" s="490" t="s">
        <v>601</v>
      </c>
      <c r="F49" s="490">
        <v>726.5</v>
      </c>
      <c r="G49" s="491">
        <v>714</v>
      </c>
      <c r="H49" s="491">
        <v>744.5</v>
      </c>
      <c r="I49" s="490" t="s">
        <v>3648</v>
      </c>
      <c r="J49" s="485" t="s">
        <v>3663</v>
      </c>
      <c r="K49" s="485">
        <f t="shared" si="19"/>
        <v>18</v>
      </c>
      <c r="L49" s="525">
        <f t="shared" si="17"/>
        <v>-5.8120000000000003</v>
      </c>
      <c r="M49" s="492">
        <f t="shared" si="18"/>
        <v>1.6776324845147968E-2</v>
      </c>
      <c r="N49" s="493" t="s">
        <v>600</v>
      </c>
      <c r="O49" s="494">
        <v>44014</v>
      </c>
      <c r="P49" s="7"/>
      <c r="Q49" s="7"/>
      <c r="R49" s="344" t="s">
        <v>603</v>
      </c>
      <c r="S49" s="432"/>
      <c r="T49" s="432"/>
      <c r="U49" s="432"/>
      <c r="V49" s="432"/>
      <c r="W49" s="432"/>
      <c r="X49" s="432"/>
      <c r="Y49" s="432"/>
      <c r="Z49" s="432"/>
      <c r="AA49" s="432"/>
    </row>
    <row r="50" spans="1:34" s="412" customFormat="1" ht="15" customHeight="1">
      <c r="A50" s="470">
        <v>6</v>
      </c>
      <c r="B50" s="467">
        <v>44013</v>
      </c>
      <c r="C50" s="471"/>
      <c r="D50" s="451" t="s">
        <v>91</v>
      </c>
      <c r="E50" s="452" t="s">
        <v>601</v>
      </c>
      <c r="F50" s="452">
        <v>2255</v>
      </c>
      <c r="G50" s="472">
        <v>2200</v>
      </c>
      <c r="H50" s="472">
        <v>2195</v>
      </c>
      <c r="I50" s="452">
        <v>2350</v>
      </c>
      <c r="J50" s="453" t="s">
        <v>3661</v>
      </c>
      <c r="K50" s="453">
        <f>H50-F50</f>
        <v>-60</v>
      </c>
      <c r="L50" s="526">
        <f>(F50*-0.8)/100</f>
        <v>-18.04</v>
      </c>
      <c r="M50" s="454">
        <f>(K50+L50)/F50</f>
        <v>-3.4607538802660751E-2</v>
      </c>
      <c r="N50" s="468" t="s">
        <v>664</v>
      </c>
      <c r="O50" s="473">
        <v>44014</v>
      </c>
      <c r="P50" s="7"/>
      <c r="Q50" s="7"/>
      <c r="R50" s="344" t="s">
        <v>603</v>
      </c>
      <c r="S50" s="432"/>
      <c r="T50" s="432"/>
      <c r="U50" s="432"/>
      <c r="V50" s="432"/>
      <c r="W50" s="432"/>
      <c r="X50" s="432"/>
      <c r="Y50" s="432"/>
      <c r="Z50" s="432"/>
      <c r="AA50" s="432"/>
    </row>
    <row r="51" spans="1:34" s="412" customFormat="1" ht="15" customHeight="1">
      <c r="A51" s="506">
        <v>7</v>
      </c>
      <c r="B51" s="503">
        <v>44014</v>
      </c>
      <c r="C51" s="504"/>
      <c r="D51" s="502" t="s">
        <v>46</v>
      </c>
      <c r="E51" s="505" t="s">
        <v>3628</v>
      </c>
      <c r="F51" s="506">
        <v>194</v>
      </c>
      <c r="G51" s="506">
        <v>200</v>
      </c>
      <c r="H51" s="506">
        <v>194</v>
      </c>
      <c r="I51" s="506" t="s">
        <v>3657</v>
      </c>
      <c r="J51" s="507" t="s">
        <v>709</v>
      </c>
      <c r="K51" s="508">
        <v>0</v>
      </c>
      <c r="L51" s="527">
        <f>(F51*-0.8)/100</f>
        <v>-1.5520000000000003</v>
      </c>
      <c r="M51" s="509">
        <f>(K51+L51)/F51</f>
        <v>-8.0000000000000019E-3</v>
      </c>
      <c r="N51" s="528" t="s">
        <v>664</v>
      </c>
      <c r="O51" s="510">
        <v>44015</v>
      </c>
      <c r="P51" s="7"/>
      <c r="Q51" s="7"/>
      <c r="R51" s="344" t="s">
        <v>603</v>
      </c>
      <c r="S51" s="432"/>
      <c r="T51" s="432"/>
      <c r="U51" s="432"/>
      <c r="V51" s="432"/>
      <c r="W51" s="432"/>
      <c r="X51" s="432"/>
      <c r="Y51" s="432"/>
      <c r="Z51" s="432"/>
      <c r="AA51" s="432"/>
    </row>
    <row r="52" spans="1:34" s="412" customFormat="1" ht="15" customHeight="1">
      <c r="A52" s="393">
        <v>8</v>
      </c>
      <c r="B52" s="417">
        <v>44015</v>
      </c>
      <c r="C52" s="378"/>
      <c r="D52" s="379" t="s">
        <v>83</v>
      </c>
      <c r="E52" s="416" t="s">
        <v>601</v>
      </c>
      <c r="F52" s="416" t="s">
        <v>3672</v>
      </c>
      <c r="G52" s="398">
        <v>615</v>
      </c>
      <c r="H52" s="398"/>
      <c r="I52" s="416" t="s">
        <v>3673</v>
      </c>
      <c r="J52" s="397" t="s">
        <v>602</v>
      </c>
      <c r="K52" s="397"/>
      <c r="L52" s="381"/>
      <c r="M52" s="381"/>
      <c r="N52" s="381"/>
      <c r="O52" s="439"/>
      <c r="P52" s="7"/>
      <c r="Q52" s="7"/>
      <c r="R52" s="344" t="s">
        <v>603</v>
      </c>
      <c r="S52" s="432"/>
      <c r="T52" s="432"/>
      <c r="U52" s="432"/>
      <c r="V52" s="432"/>
      <c r="W52" s="432"/>
      <c r="X52" s="432"/>
      <c r="Y52" s="432"/>
      <c r="Z52" s="432"/>
      <c r="AA52" s="432"/>
    </row>
    <row r="53" spans="1:34" s="412" customFormat="1" ht="15" customHeight="1">
      <c r="A53" s="486">
        <v>9</v>
      </c>
      <c r="B53" s="487">
        <v>44020</v>
      </c>
      <c r="C53" s="488"/>
      <c r="D53" s="489" t="s">
        <v>69</v>
      </c>
      <c r="E53" s="490" t="s">
        <v>601</v>
      </c>
      <c r="F53" s="490">
        <v>567</v>
      </c>
      <c r="G53" s="491">
        <v>549</v>
      </c>
      <c r="H53" s="491">
        <v>585</v>
      </c>
      <c r="I53" s="490" t="s">
        <v>3697</v>
      </c>
      <c r="J53" s="485" t="s">
        <v>3663</v>
      </c>
      <c r="K53" s="485">
        <f>H53-F53</f>
        <v>18</v>
      </c>
      <c r="L53" s="525">
        <f>(F53*-0.8)/100</f>
        <v>-4.5360000000000005</v>
      </c>
      <c r="M53" s="492">
        <f>(K53+L53)/F53</f>
        <v>2.3746031746031744E-2</v>
      </c>
      <c r="N53" s="493" t="s">
        <v>600</v>
      </c>
      <c r="O53" s="494">
        <v>44025</v>
      </c>
      <c r="P53" s="7"/>
      <c r="Q53" s="7"/>
      <c r="R53" s="344" t="s">
        <v>603</v>
      </c>
      <c r="S53" s="432"/>
      <c r="T53" s="432"/>
      <c r="U53" s="432"/>
      <c r="V53" s="432"/>
      <c r="W53" s="432"/>
      <c r="X53" s="432"/>
      <c r="Y53" s="432"/>
      <c r="Z53" s="432"/>
      <c r="AA53" s="432"/>
    </row>
    <row r="54" spans="1:34" s="412" customFormat="1" ht="15" customHeight="1">
      <c r="A54" s="470">
        <v>10</v>
      </c>
      <c r="B54" s="467">
        <v>44021</v>
      </c>
      <c r="C54" s="471"/>
      <c r="D54" s="451" t="s">
        <v>108</v>
      </c>
      <c r="E54" s="452" t="s">
        <v>3628</v>
      </c>
      <c r="F54" s="452">
        <v>577.5</v>
      </c>
      <c r="G54" s="472">
        <v>596</v>
      </c>
      <c r="H54" s="472">
        <v>596</v>
      </c>
      <c r="I54" s="452" t="s">
        <v>3704</v>
      </c>
      <c r="J54" s="453" t="s">
        <v>3721</v>
      </c>
      <c r="K54" s="453">
        <f>F54-H54</f>
        <v>-18.5</v>
      </c>
      <c r="L54" s="526">
        <f>(F54*-0.8)/100</f>
        <v>-4.62</v>
      </c>
      <c r="M54" s="454">
        <f>(K54+L54)/F54</f>
        <v>-4.0034632034632034E-2</v>
      </c>
      <c r="N54" s="468" t="s">
        <v>664</v>
      </c>
      <c r="O54" s="455">
        <v>44025</v>
      </c>
      <c r="P54" s="7"/>
      <c r="Q54" s="7"/>
      <c r="R54" s="344" t="s">
        <v>603</v>
      </c>
      <c r="S54" s="432"/>
      <c r="T54" s="432"/>
      <c r="U54" s="432"/>
      <c r="V54" s="432"/>
      <c r="W54" s="432"/>
      <c r="X54" s="432"/>
      <c r="Y54" s="432"/>
      <c r="Z54" s="432"/>
      <c r="AA54" s="432"/>
    </row>
    <row r="55" spans="1:34" s="412" customFormat="1" ht="15" customHeight="1">
      <c r="A55" s="470">
        <v>11</v>
      </c>
      <c r="B55" s="467">
        <v>44022</v>
      </c>
      <c r="C55" s="471"/>
      <c r="D55" s="451" t="s">
        <v>38</v>
      </c>
      <c r="E55" s="452" t="s">
        <v>3628</v>
      </c>
      <c r="F55" s="452">
        <v>1310</v>
      </c>
      <c r="G55" s="472">
        <v>1352</v>
      </c>
      <c r="H55" s="472">
        <v>1344</v>
      </c>
      <c r="I55" s="452" t="s">
        <v>3638</v>
      </c>
      <c r="J55" s="453" t="s">
        <v>3735</v>
      </c>
      <c r="K55" s="453">
        <f>F55-H55</f>
        <v>-34</v>
      </c>
      <c r="L55" s="526">
        <f>(F55*-0.8)/100</f>
        <v>-10.48</v>
      </c>
      <c r="M55" s="454">
        <f>(K55+L55)/F55</f>
        <v>-3.3954198473282446E-2</v>
      </c>
      <c r="N55" s="468" t="s">
        <v>664</v>
      </c>
      <c r="O55" s="455">
        <v>44025</v>
      </c>
      <c r="P55" s="7"/>
      <c r="Q55" s="7"/>
      <c r="R55" s="344" t="s">
        <v>603</v>
      </c>
      <c r="S55" s="432"/>
      <c r="T55" s="432"/>
      <c r="U55" s="432"/>
      <c r="V55" s="432"/>
      <c r="W55" s="432"/>
      <c r="X55" s="432"/>
      <c r="Y55" s="432"/>
      <c r="Z55" s="432"/>
      <c r="AA55" s="432"/>
    </row>
    <row r="56" spans="1:34" s="412" customFormat="1" ht="15" customHeight="1">
      <c r="A56" s="486">
        <v>12</v>
      </c>
      <c r="B56" s="487">
        <v>44025</v>
      </c>
      <c r="C56" s="488"/>
      <c r="D56" s="489" t="s">
        <v>174</v>
      </c>
      <c r="E56" s="490" t="s">
        <v>601</v>
      </c>
      <c r="F56" s="490">
        <v>1130</v>
      </c>
      <c r="G56" s="491">
        <v>1093</v>
      </c>
      <c r="H56" s="491">
        <v>1145</v>
      </c>
      <c r="I56" s="490" t="s">
        <v>3722</v>
      </c>
      <c r="J56" s="485" t="s">
        <v>3723</v>
      </c>
      <c r="K56" s="485">
        <f>H56-F56</f>
        <v>15</v>
      </c>
      <c r="L56" s="525">
        <f>(F56*-0.07)/100</f>
        <v>-0.79100000000000004</v>
      </c>
      <c r="M56" s="492">
        <f>(K56+L56)/F56</f>
        <v>1.257433628318584E-2</v>
      </c>
      <c r="N56" s="493" t="s">
        <v>600</v>
      </c>
      <c r="O56" s="529">
        <v>44025</v>
      </c>
      <c r="P56" s="7"/>
      <c r="Q56" s="7"/>
      <c r="R56" s="344" t="s">
        <v>603</v>
      </c>
      <c r="S56" s="432"/>
      <c r="T56" s="432"/>
      <c r="U56" s="432"/>
      <c r="V56" s="432"/>
      <c r="W56" s="432"/>
      <c r="X56" s="432"/>
      <c r="Y56" s="432"/>
      <c r="Z56" s="432"/>
      <c r="AA56" s="432"/>
    </row>
    <row r="57" spans="1:34" s="412" customFormat="1" ht="15" customHeight="1">
      <c r="A57" s="486">
        <v>13</v>
      </c>
      <c r="B57" s="487">
        <v>44026</v>
      </c>
      <c r="C57" s="488"/>
      <c r="D57" s="489" t="s">
        <v>93</v>
      </c>
      <c r="E57" s="490" t="s">
        <v>3628</v>
      </c>
      <c r="F57" s="490">
        <v>144</v>
      </c>
      <c r="G57" s="491">
        <v>149</v>
      </c>
      <c r="H57" s="491">
        <v>141.75</v>
      </c>
      <c r="I57" s="490" t="s">
        <v>3747</v>
      </c>
      <c r="J57" s="485" t="s">
        <v>3748</v>
      </c>
      <c r="K57" s="485">
        <f>F57-H57</f>
        <v>2.25</v>
      </c>
      <c r="L57" s="525">
        <f>(F57*-0.07)/100</f>
        <v>-0.10080000000000001</v>
      </c>
      <c r="M57" s="492">
        <f>(K57+L57)/F57</f>
        <v>1.4925000000000001E-2</v>
      </c>
      <c r="N57" s="493" t="s">
        <v>600</v>
      </c>
      <c r="O57" s="529">
        <v>44026</v>
      </c>
      <c r="P57" s="7"/>
      <c r="Q57" s="7"/>
      <c r="R57" s="344" t="s">
        <v>603</v>
      </c>
      <c r="S57" s="432"/>
      <c r="T57" s="432"/>
      <c r="U57" s="432"/>
      <c r="V57" s="432"/>
      <c r="W57" s="432"/>
      <c r="X57" s="432"/>
      <c r="Y57" s="432"/>
      <c r="Z57" s="432"/>
      <c r="AA57" s="432"/>
    </row>
    <row r="58" spans="1:34" s="9" customFormat="1" ht="15" customHeight="1">
      <c r="A58" s="539">
        <v>14</v>
      </c>
      <c r="B58" s="540">
        <v>44026</v>
      </c>
      <c r="C58" s="541"/>
      <c r="D58" s="542" t="s">
        <v>523</v>
      </c>
      <c r="E58" s="543" t="s">
        <v>601</v>
      </c>
      <c r="F58" s="543" t="s">
        <v>3749</v>
      </c>
      <c r="G58" s="544">
        <v>227</v>
      </c>
      <c r="H58" s="544"/>
      <c r="I58" s="543" t="s">
        <v>3750</v>
      </c>
      <c r="J58" s="545" t="s">
        <v>602</v>
      </c>
      <c r="K58" s="545"/>
      <c r="L58" s="546"/>
      <c r="M58" s="547"/>
      <c r="N58" s="548"/>
      <c r="O58" s="549"/>
      <c r="P58" s="64"/>
      <c r="Q58" s="64"/>
      <c r="R58" s="431" t="s">
        <v>3187</v>
      </c>
      <c r="S58" s="6"/>
      <c r="T58" s="6"/>
      <c r="U58" s="6"/>
      <c r="V58" s="6"/>
      <c r="W58" s="6"/>
      <c r="X58" s="6"/>
      <c r="Y58" s="6"/>
      <c r="Z58" s="6"/>
      <c r="AA58" s="6"/>
    </row>
    <row r="59" spans="1:34" s="9" customFormat="1" ht="15" customHeight="1">
      <c r="A59" s="539">
        <v>15</v>
      </c>
      <c r="B59" s="540">
        <v>44026</v>
      </c>
      <c r="C59" s="541"/>
      <c r="D59" s="542" t="s">
        <v>174</v>
      </c>
      <c r="E59" s="543" t="s">
        <v>601</v>
      </c>
      <c r="F59" s="543" t="s">
        <v>3751</v>
      </c>
      <c r="G59" s="544">
        <v>1093</v>
      </c>
      <c r="H59" s="544"/>
      <c r="I59" s="543" t="s">
        <v>3722</v>
      </c>
      <c r="J59" s="545" t="s">
        <v>602</v>
      </c>
      <c r="K59" s="545"/>
      <c r="L59" s="546"/>
      <c r="M59" s="547"/>
      <c r="N59" s="548"/>
      <c r="O59" s="549"/>
      <c r="P59" s="64"/>
      <c r="Q59" s="64"/>
      <c r="R59" s="431" t="s">
        <v>603</v>
      </c>
      <c r="S59" s="6"/>
      <c r="T59" s="6"/>
      <c r="U59" s="6"/>
      <c r="V59" s="6"/>
      <c r="W59" s="6"/>
      <c r="X59" s="6"/>
      <c r="Y59" s="6"/>
      <c r="Z59" s="6"/>
      <c r="AA59" s="6"/>
    </row>
    <row r="60" spans="1:34" s="9" customFormat="1" ht="15" customHeight="1">
      <c r="A60" s="539"/>
      <c r="B60" s="540"/>
      <c r="C60" s="541"/>
      <c r="D60" s="542"/>
      <c r="E60" s="543"/>
      <c r="F60" s="543"/>
      <c r="G60" s="544"/>
      <c r="H60" s="544"/>
      <c r="I60" s="543"/>
      <c r="J60" s="545"/>
      <c r="K60" s="545"/>
      <c r="L60" s="546"/>
      <c r="M60" s="547"/>
      <c r="N60" s="548"/>
      <c r="O60" s="549"/>
      <c r="P60" s="64"/>
      <c r="Q60" s="64"/>
      <c r="R60" s="431"/>
      <c r="S60" s="6"/>
      <c r="T60" s="6"/>
      <c r="U60" s="6"/>
      <c r="V60" s="6"/>
      <c r="W60" s="6"/>
      <c r="X60" s="6"/>
      <c r="Y60" s="6"/>
      <c r="Z60" s="6"/>
      <c r="AA60" s="6"/>
    </row>
    <row r="61" spans="1:34" s="9" customFormat="1" ht="15" customHeight="1">
      <c r="A61" s="539"/>
      <c r="B61" s="540"/>
      <c r="C61" s="541"/>
      <c r="D61" s="542"/>
      <c r="E61" s="543"/>
      <c r="F61" s="543"/>
      <c r="G61" s="544"/>
      <c r="H61" s="544"/>
      <c r="I61" s="543"/>
      <c r="J61" s="545"/>
      <c r="K61" s="545"/>
      <c r="L61" s="546"/>
      <c r="M61" s="547"/>
      <c r="N61" s="548"/>
      <c r="O61" s="549"/>
      <c r="P61" s="64"/>
      <c r="Q61" s="64"/>
      <c r="R61" s="431"/>
      <c r="S61" s="6"/>
      <c r="T61" s="6"/>
      <c r="U61" s="6"/>
      <c r="V61" s="6"/>
      <c r="W61" s="6"/>
      <c r="X61" s="6"/>
      <c r="Y61" s="6"/>
      <c r="Z61" s="6"/>
      <c r="AA61" s="6"/>
    </row>
    <row r="62" spans="1:34" ht="15" customHeight="1">
      <c r="A62" s="423"/>
      <c r="B62" s="423"/>
      <c r="C62" s="423"/>
      <c r="D62" s="423"/>
      <c r="E62" s="423"/>
      <c r="F62" s="450"/>
      <c r="G62" s="450"/>
      <c r="H62" s="450"/>
      <c r="I62" s="450"/>
      <c r="J62" s="501"/>
      <c r="K62" s="450"/>
      <c r="L62" s="450"/>
      <c r="M62" s="380"/>
      <c r="N62" s="382"/>
      <c r="O62" s="382"/>
      <c r="P62" s="7"/>
      <c r="Q62" s="11"/>
      <c r="R62" s="12"/>
      <c r="S62" s="16"/>
      <c r="T62" s="16"/>
      <c r="U62" s="16"/>
      <c r="V62" s="16"/>
      <c r="W62" s="16"/>
      <c r="X62" s="16"/>
      <c r="Y62" s="16"/>
      <c r="Z62" s="16"/>
      <c r="AA62" s="16"/>
    </row>
    <row r="63" spans="1:34" ht="44.25" customHeight="1">
      <c r="A63" s="23" t="s">
        <v>604</v>
      </c>
      <c r="B63" s="39"/>
      <c r="C63" s="39"/>
      <c r="D63" s="40"/>
      <c r="E63" s="36"/>
      <c r="F63" s="36"/>
      <c r="G63" s="35"/>
      <c r="H63" s="35"/>
      <c r="I63" s="36"/>
      <c r="J63" s="17"/>
      <c r="K63" s="79"/>
      <c r="L63" s="80"/>
      <c r="M63" s="79"/>
      <c r="N63" s="81"/>
      <c r="O63" s="79"/>
      <c r="P63" s="7"/>
      <c r="Q63" s="16"/>
      <c r="R63" s="12"/>
      <c r="S63" s="16"/>
      <c r="T63" s="16"/>
      <c r="U63" s="16"/>
      <c r="V63" s="16"/>
      <c r="W63" s="16"/>
      <c r="X63" s="16"/>
      <c r="Y63" s="16"/>
      <c r="Z63" s="5"/>
      <c r="AA63" s="5"/>
      <c r="AB63" s="5"/>
    </row>
    <row r="64" spans="1:34" s="6" customFormat="1">
      <c r="A64" s="29" t="s">
        <v>605</v>
      </c>
      <c r="B64" s="23"/>
      <c r="C64" s="23"/>
      <c r="D64" s="23"/>
      <c r="E64" s="5"/>
      <c r="F64" s="30" t="s">
        <v>606</v>
      </c>
      <c r="G64" s="41"/>
      <c r="H64" s="42"/>
      <c r="I64" s="82"/>
      <c r="J64" s="17"/>
      <c r="K64" s="83"/>
      <c r="L64" s="84"/>
      <c r="M64" s="85"/>
      <c r="N64" s="86"/>
      <c r="O64" s="87"/>
      <c r="P64" s="5"/>
      <c r="Q64" s="4"/>
      <c r="R64" s="12"/>
      <c r="Z64" s="9"/>
      <c r="AA64" s="9"/>
      <c r="AB64" s="9"/>
      <c r="AC64" s="9"/>
      <c r="AD64" s="9"/>
      <c r="AE64" s="9"/>
      <c r="AF64" s="9"/>
      <c r="AG64" s="9"/>
      <c r="AH64" s="9"/>
    </row>
    <row r="65" spans="1:34" s="9" customFormat="1" ht="14.25" customHeight="1">
      <c r="A65" s="29"/>
      <c r="B65" s="23"/>
      <c r="C65" s="23"/>
      <c r="D65" s="23"/>
      <c r="E65" s="32"/>
      <c r="F65" s="30" t="s">
        <v>608</v>
      </c>
      <c r="G65" s="41"/>
      <c r="H65" s="42"/>
      <c r="I65" s="82"/>
      <c r="J65" s="17"/>
      <c r="K65" s="83"/>
      <c r="L65" s="84"/>
      <c r="M65" s="85"/>
      <c r="N65" s="86"/>
      <c r="O65" s="87"/>
      <c r="P65" s="5"/>
      <c r="Q65" s="4"/>
      <c r="R65" s="12"/>
      <c r="S65" s="6"/>
      <c r="Y65" s="6"/>
      <c r="Z65" s="6"/>
    </row>
    <row r="66" spans="1:34" s="9" customFormat="1" ht="14.25" customHeight="1">
      <c r="A66" s="23"/>
      <c r="B66" s="23"/>
      <c r="C66" s="23"/>
      <c r="D66" s="23"/>
      <c r="E66" s="32"/>
      <c r="F66" s="17"/>
      <c r="G66" s="17"/>
      <c r="H66" s="31"/>
      <c r="I66" s="36"/>
      <c r="J66" s="71"/>
      <c r="K66" s="68"/>
      <c r="L66" s="69"/>
      <c r="M66" s="17"/>
      <c r="N66" s="72"/>
      <c r="O66" s="57"/>
      <c r="P66" s="8"/>
      <c r="Q66" s="4"/>
      <c r="R66" s="12"/>
      <c r="S66" s="6"/>
      <c r="Y66" s="6"/>
      <c r="Z66" s="6"/>
    </row>
    <row r="67" spans="1:34" s="9" customFormat="1" ht="15">
      <c r="A67" s="43" t="s">
        <v>615</v>
      </c>
      <c r="B67" s="43"/>
      <c r="C67" s="43"/>
      <c r="D67" s="43"/>
      <c r="E67" s="32"/>
      <c r="F67" s="17"/>
      <c r="G67" s="12"/>
      <c r="H67" s="17"/>
      <c r="I67" s="12"/>
      <c r="J67" s="88"/>
      <c r="K67" s="12"/>
      <c r="L67" s="12"/>
      <c r="M67" s="12"/>
      <c r="N67" s="12"/>
      <c r="O67" s="89"/>
      <c r="P67"/>
      <c r="Q67" s="4"/>
      <c r="R67" s="12"/>
      <c r="S67" s="6"/>
      <c r="Y67" s="6"/>
      <c r="Z67" s="6"/>
    </row>
    <row r="68" spans="1:34" s="9" customFormat="1" ht="38.25">
      <c r="A68" s="21" t="s">
        <v>16</v>
      </c>
      <c r="B68" s="21" t="s">
        <v>575</v>
      </c>
      <c r="C68" s="21"/>
      <c r="D68" s="22" t="s">
        <v>588</v>
      </c>
      <c r="E68" s="21" t="s">
        <v>589</v>
      </c>
      <c r="F68" s="21" t="s">
        <v>590</v>
      </c>
      <c r="G68" s="21" t="s">
        <v>610</v>
      </c>
      <c r="H68" s="21" t="s">
        <v>592</v>
      </c>
      <c r="I68" s="21" t="s">
        <v>593</v>
      </c>
      <c r="J68" s="20" t="s">
        <v>594</v>
      </c>
      <c r="K68" s="77" t="s">
        <v>616</v>
      </c>
      <c r="L68" s="63" t="s">
        <v>3745</v>
      </c>
      <c r="M68" s="77" t="s">
        <v>612</v>
      </c>
      <c r="N68" s="21" t="s">
        <v>613</v>
      </c>
      <c r="O68" s="20" t="s">
        <v>597</v>
      </c>
      <c r="P68" s="90" t="s">
        <v>598</v>
      </c>
      <c r="Q68" s="4"/>
      <c r="R68" s="17"/>
      <c r="S68" s="6"/>
      <c r="Y68" s="6"/>
      <c r="Z68" s="6"/>
    </row>
    <row r="69" spans="1:34" s="9" customFormat="1" ht="14.25">
      <c r="A69" s="568">
        <v>1</v>
      </c>
      <c r="B69" s="574">
        <v>44013</v>
      </c>
      <c r="C69" s="480"/>
      <c r="D69" s="481" t="s">
        <v>3652</v>
      </c>
      <c r="E69" s="482" t="s">
        <v>3628</v>
      </c>
      <c r="F69" s="482">
        <v>10395</v>
      </c>
      <c r="G69" s="482">
        <v>10555</v>
      </c>
      <c r="H69" s="482">
        <v>10555</v>
      </c>
      <c r="I69" s="482">
        <v>10200</v>
      </c>
      <c r="J69" s="574" t="s">
        <v>3662</v>
      </c>
      <c r="K69" s="483" t="s">
        <v>3659</v>
      </c>
      <c r="L69" s="568">
        <f>(((F69*-0.06)/100)*N69)-100</f>
        <v>-567.77499999999986</v>
      </c>
      <c r="M69" s="568">
        <f>-8100-568</f>
        <v>-8668</v>
      </c>
      <c r="N69" s="568">
        <v>75</v>
      </c>
      <c r="O69" s="568" t="s">
        <v>664</v>
      </c>
      <c r="P69" s="572">
        <v>44014</v>
      </c>
      <c r="Q69" s="399"/>
      <c r="R69" s="344" t="s">
        <v>603</v>
      </c>
      <c r="S69" s="40"/>
      <c r="Y69" s="6"/>
      <c r="Z69" s="6"/>
    </row>
    <row r="70" spans="1:34" s="9" customFormat="1" ht="14.25">
      <c r="A70" s="569"/>
      <c r="B70" s="575"/>
      <c r="C70" s="480"/>
      <c r="D70" s="481" t="s">
        <v>3653</v>
      </c>
      <c r="E70" s="482" t="s">
        <v>3628</v>
      </c>
      <c r="F70" s="484" t="s">
        <v>3658</v>
      </c>
      <c r="G70" s="482"/>
      <c r="H70" s="482">
        <v>36</v>
      </c>
      <c r="I70" s="482"/>
      <c r="J70" s="575"/>
      <c r="K70" s="483" t="s">
        <v>3660</v>
      </c>
      <c r="L70" s="569"/>
      <c r="M70" s="569"/>
      <c r="N70" s="569"/>
      <c r="O70" s="569"/>
      <c r="P70" s="573"/>
      <c r="Q70" s="4"/>
      <c r="R70" s="431"/>
      <c r="S70" s="6"/>
      <c r="Y70" s="6"/>
      <c r="Z70" s="6"/>
    </row>
    <row r="71" spans="1:34" s="412" customFormat="1" ht="14.25">
      <c r="A71" s="576">
        <v>2</v>
      </c>
      <c r="B71" s="577">
        <v>44021</v>
      </c>
      <c r="C71" s="538"/>
      <c r="D71" s="531" t="s">
        <v>3652</v>
      </c>
      <c r="E71" s="537" t="s">
        <v>3628</v>
      </c>
      <c r="F71" s="533">
        <v>10765</v>
      </c>
      <c r="G71" s="537">
        <v>11010</v>
      </c>
      <c r="H71" s="537">
        <v>10690</v>
      </c>
      <c r="I71" s="537" t="s">
        <v>3706</v>
      </c>
      <c r="J71" s="570" t="s">
        <v>3757</v>
      </c>
      <c r="K71" s="536" t="s">
        <v>3755</v>
      </c>
      <c r="L71" s="564">
        <f>((F71*75)*-0.06%)-100</f>
        <v>-584.42499999999995</v>
      </c>
      <c r="M71" s="564">
        <v>6541</v>
      </c>
      <c r="N71" s="564">
        <v>75</v>
      </c>
      <c r="O71" s="564" t="s">
        <v>600</v>
      </c>
      <c r="P71" s="566">
        <v>44026</v>
      </c>
      <c r="Q71" s="399"/>
      <c r="R71" s="344" t="s">
        <v>603</v>
      </c>
      <c r="S71" s="40"/>
      <c r="Y71" s="40"/>
      <c r="Z71" s="40"/>
    </row>
    <row r="72" spans="1:34" s="412" customFormat="1" ht="14.25">
      <c r="A72" s="576"/>
      <c r="B72" s="577"/>
      <c r="C72" s="538"/>
      <c r="D72" s="531" t="s">
        <v>3705</v>
      </c>
      <c r="E72" s="537" t="s">
        <v>3628</v>
      </c>
      <c r="F72" s="535" t="s">
        <v>3754</v>
      </c>
      <c r="G72" s="537"/>
      <c r="H72" s="537">
        <v>76</v>
      </c>
      <c r="I72" s="537"/>
      <c r="J72" s="571"/>
      <c r="K72" s="536" t="s">
        <v>3756</v>
      </c>
      <c r="L72" s="565"/>
      <c r="M72" s="565"/>
      <c r="N72" s="565"/>
      <c r="O72" s="565"/>
      <c r="P72" s="567"/>
      <c r="Q72" s="399"/>
      <c r="R72" s="344"/>
      <c r="S72" s="40"/>
      <c r="Y72" s="40"/>
      <c r="Z72" s="40"/>
    </row>
    <row r="73" spans="1:34" s="412" customFormat="1" ht="14.25">
      <c r="A73" s="576">
        <v>3</v>
      </c>
      <c r="B73" s="577">
        <v>44025</v>
      </c>
      <c r="C73" s="530"/>
      <c r="D73" s="531" t="s">
        <v>3728</v>
      </c>
      <c r="E73" s="532" t="s">
        <v>3628</v>
      </c>
      <c r="F73" s="533">
        <v>22530</v>
      </c>
      <c r="G73" s="532">
        <v>23100</v>
      </c>
      <c r="H73" s="532">
        <v>22145</v>
      </c>
      <c r="I73" s="532">
        <v>21800</v>
      </c>
      <c r="J73" s="570" t="s">
        <v>3733</v>
      </c>
      <c r="K73" s="536" t="s">
        <v>3731</v>
      </c>
      <c r="L73" s="564">
        <f>(((-(F73*N73)*0.06))/100)-100</f>
        <v>-370.36</v>
      </c>
      <c r="M73" s="564">
        <v>4380</v>
      </c>
      <c r="N73" s="564">
        <v>20</v>
      </c>
      <c r="O73" s="564" t="s">
        <v>600</v>
      </c>
      <c r="P73" s="566">
        <v>44025</v>
      </c>
      <c r="Q73" s="399"/>
      <c r="R73" s="344" t="s">
        <v>603</v>
      </c>
      <c r="S73" s="40"/>
      <c r="Y73" s="40"/>
      <c r="Z73" s="40"/>
    </row>
    <row r="74" spans="1:34" s="412" customFormat="1" ht="14.25">
      <c r="A74" s="576"/>
      <c r="B74" s="577"/>
      <c r="C74" s="530"/>
      <c r="D74" s="531" t="s">
        <v>3729</v>
      </c>
      <c r="E74" s="532" t="s">
        <v>3628</v>
      </c>
      <c r="F74" s="535" t="s">
        <v>3730</v>
      </c>
      <c r="G74" s="532"/>
      <c r="H74" s="532">
        <v>512.5</v>
      </c>
      <c r="I74" s="532"/>
      <c r="J74" s="571"/>
      <c r="K74" s="536" t="s">
        <v>3732</v>
      </c>
      <c r="L74" s="565"/>
      <c r="M74" s="565"/>
      <c r="N74" s="565"/>
      <c r="O74" s="565"/>
      <c r="P74" s="567"/>
      <c r="Q74" s="399"/>
      <c r="R74" s="344"/>
      <c r="S74" s="40"/>
      <c r="Y74" s="40"/>
      <c r="Z74" s="40"/>
    </row>
    <row r="75" spans="1:34" s="9" customFormat="1" ht="14.25" customHeight="1">
      <c r="A75" s="578"/>
      <c r="B75" s="579"/>
      <c r="C75" s="443"/>
      <c r="D75" s="396"/>
      <c r="E75" s="444"/>
      <c r="F75" s="445"/>
      <c r="G75" s="444"/>
      <c r="H75" s="444"/>
      <c r="I75" s="444"/>
      <c r="J75" s="579"/>
      <c r="K75" s="446"/>
      <c r="L75" s="580"/>
      <c r="M75" s="580"/>
      <c r="N75" s="520"/>
      <c r="O75" s="520"/>
      <c r="P75" s="522"/>
      <c r="Q75" s="4"/>
      <c r="R75" s="431"/>
      <c r="S75" s="6"/>
      <c r="Y75" s="6"/>
      <c r="Z75" s="6"/>
    </row>
    <row r="76" spans="1:34" s="9" customFormat="1" ht="14.25" customHeight="1">
      <c r="A76" s="578"/>
      <c r="B76" s="579"/>
      <c r="C76" s="443"/>
      <c r="D76" s="396"/>
      <c r="E76" s="444"/>
      <c r="F76" s="447"/>
      <c r="G76" s="444"/>
      <c r="H76" s="444"/>
      <c r="I76" s="444"/>
      <c r="J76" s="579"/>
      <c r="K76" s="446"/>
      <c r="L76" s="581"/>
      <c r="M76" s="581"/>
      <c r="N76" s="521"/>
      <c r="O76" s="521"/>
      <c r="P76" s="523"/>
      <c r="Q76" s="4"/>
      <c r="R76" s="431"/>
      <c r="S76" s="6"/>
      <c r="Y76" s="6"/>
      <c r="Z76" s="6"/>
    </row>
    <row r="77" spans="1:34" s="9" customFormat="1" ht="14.25">
      <c r="A77" s="424"/>
      <c r="B77" s="425"/>
      <c r="C77" s="425"/>
      <c r="D77" s="426"/>
      <c r="E77" s="424"/>
      <c r="F77" s="427"/>
      <c r="G77" s="424"/>
      <c r="H77" s="424"/>
      <c r="I77" s="424"/>
      <c r="J77" s="428"/>
      <c r="K77" s="428"/>
      <c r="L77" s="429"/>
      <c r="M77" s="428"/>
      <c r="N77" s="428"/>
      <c r="O77" s="430"/>
      <c r="P77" s="4"/>
      <c r="Q77" s="4"/>
      <c r="R77" s="93"/>
      <c r="S77" s="6"/>
      <c r="Y77" s="6"/>
      <c r="Z77" s="6"/>
    </row>
    <row r="78" spans="1:34" s="9" customFormat="1" ht="15">
      <c r="A78" s="383"/>
      <c r="B78" s="384"/>
      <c r="C78" s="384"/>
      <c r="D78" s="385"/>
      <c r="E78" s="383"/>
      <c r="F78" s="391"/>
      <c r="G78" s="383"/>
      <c r="H78" s="383"/>
      <c r="I78" s="383"/>
      <c r="J78" s="384"/>
      <c r="K78" s="79"/>
      <c r="L78" s="383"/>
      <c r="M78" s="383"/>
      <c r="N78" s="383"/>
      <c r="O78" s="392"/>
      <c r="P78" s="4"/>
      <c r="Q78" s="4"/>
      <c r="R78" s="93"/>
      <c r="S78" s="6"/>
      <c r="Y78" s="6"/>
      <c r="Z78" s="6"/>
    </row>
    <row r="79" spans="1:34" s="6" customFormat="1">
      <c r="A79" s="44"/>
      <c r="B79" s="45"/>
      <c r="C79" s="46"/>
      <c r="D79" s="47"/>
      <c r="E79" s="48"/>
      <c r="F79" s="49"/>
      <c r="G79" s="49"/>
      <c r="H79" s="49"/>
      <c r="I79" s="49"/>
      <c r="J79" s="17"/>
      <c r="K79" s="91"/>
      <c r="L79" s="91"/>
      <c r="M79" s="17"/>
      <c r="N79" s="16"/>
      <c r="O79" s="92"/>
      <c r="P79" s="5"/>
      <c r="Q79" s="4"/>
      <c r="R79" s="17"/>
      <c r="Z79" s="9"/>
      <c r="AA79" s="9"/>
      <c r="AB79" s="9"/>
      <c r="AC79" s="9"/>
      <c r="AD79" s="9"/>
      <c r="AE79" s="9"/>
      <c r="AF79" s="9"/>
      <c r="AG79" s="9"/>
      <c r="AH79" s="9"/>
    </row>
    <row r="80" spans="1:34" s="6" customFormat="1" ht="15">
      <c r="A80" s="50" t="s">
        <v>617</v>
      </c>
      <c r="B80" s="50"/>
      <c r="C80" s="50"/>
      <c r="D80" s="50"/>
      <c r="E80" s="51"/>
      <c r="F80" s="49"/>
      <c r="G80" s="49"/>
      <c r="H80" s="49"/>
      <c r="I80" s="49"/>
      <c r="J80" s="53"/>
      <c r="K80" s="12"/>
      <c r="L80" s="12"/>
      <c r="M80" s="12"/>
      <c r="N80" s="11"/>
      <c r="O80" s="53"/>
      <c r="P80" s="5"/>
      <c r="Q80" s="4"/>
      <c r="R80" s="17"/>
      <c r="Z80" s="9"/>
      <c r="AA80" s="9"/>
      <c r="AB80" s="9"/>
      <c r="AC80" s="9"/>
      <c r="AD80" s="9"/>
      <c r="AE80" s="9"/>
      <c r="AF80" s="9"/>
      <c r="AG80" s="9"/>
      <c r="AH80" s="9"/>
    </row>
    <row r="81" spans="1:34" s="6" customFormat="1" ht="38.25">
      <c r="A81" s="21" t="s">
        <v>16</v>
      </c>
      <c r="B81" s="21" t="s">
        <v>575</v>
      </c>
      <c r="C81" s="21"/>
      <c r="D81" s="22" t="s">
        <v>588</v>
      </c>
      <c r="E81" s="21" t="s">
        <v>589</v>
      </c>
      <c r="F81" s="21" t="s">
        <v>590</v>
      </c>
      <c r="G81" s="52" t="s">
        <v>610</v>
      </c>
      <c r="H81" s="21" t="s">
        <v>592</v>
      </c>
      <c r="I81" s="21" t="s">
        <v>593</v>
      </c>
      <c r="J81" s="20" t="s">
        <v>594</v>
      </c>
      <c r="K81" s="20" t="s">
        <v>618</v>
      </c>
      <c r="L81" s="63" t="s">
        <v>3745</v>
      </c>
      <c r="M81" s="77" t="s">
        <v>612</v>
      </c>
      <c r="N81" s="21" t="s">
        <v>613</v>
      </c>
      <c r="O81" s="21" t="s">
        <v>597</v>
      </c>
      <c r="P81" s="22" t="s">
        <v>598</v>
      </c>
      <c r="Q81" s="4"/>
      <c r="R81" s="17"/>
      <c r="Z81" s="9"/>
      <c r="AA81" s="9"/>
      <c r="AB81" s="9"/>
      <c r="AC81" s="9"/>
      <c r="AD81" s="9"/>
      <c r="AE81" s="9"/>
      <c r="AF81" s="9"/>
      <c r="AG81" s="9"/>
      <c r="AH81" s="9"/>
    </row>
    <row r="82" spans="1:34" s="40" customFormat="1" ht="14.25">
      <c r="A82" s="515">
        <v>1</v>
      </c>
      <c r="B82" s="516">
        <v>44018</v>
      </c>
      <c r="C82" s="516"/>
      <c r="D82" s="451" t="s">
        <v>3683</v>
      </c>
      <c r="E82" s="452" t="s">
        <v>601</v>
      </c>
      <c r="F82" s="452">
        <v>58</v>
      </c>
      <c r="G82" s="478">
        <v>18</v>
      </c>
      <c r="H82" s="478">
        <v>18</v>
      </c>
      <c r="I82" s="517" t="s">
        <v>3684</v>
      </c>
      <c r="J82" s="453" t="s">
        <v>3700</v>
      </c>
      <c r="K82" s="453">
        <f>H82-F82</f>
        <v>-40</v>
      </c>
      <c r="L82" s="453">
        <v>-100</v>
      </c>
      <c r="M82" s="453">
        <f>(K82*N82)-L82</f>
        <v>-2900</v>
      </c>
      <c r="N82" s="453">
        <v>75</v>
      </c>
      <c r="O82" s="453" t="s">
        <v>664</v>
      </c>
      <c r="P82" s="518">
        <v>44020</v>
      </c>
      <c r="Q82" s="399"/>
      <c r="R82" s="344" t="s">
        <v>603</v>
      </c>
      <c r="Z82" s="412"/>
      <c r="AA82" s="412"/>
      <c r="AB82" s="412"/>
      <c r="AC82" s="412"/>
      <c r="AD82" s="412"/>
      <c r="AE82" s="412"/>
      <c r="AF82" s="412"/>
      <c r="AG82" s="412"/>
      <c r="AH82" s="412"/>
    </row>
    <row r="83" spans="1:34" s="40" customFormat="1" ht="14.25" customHeight="1">
      <c r="A83" s="576">
        <v>2</v>
      </c>
      <c r="B83" s="577">
        <v>44018</v>
      </c>
      <c r="C83" s="530"/>
      <c r="D83" s="531" t="s">
        <v>3685</v>
      </c>
      <c r="E83" s="532" t="s">
        <v>601</v>
      </c>
      <c r="F83" s="533">
        <v>56</v>
      </c>
      <c r="G83" s="532"/>
      <c r="H83" s="532">
        <v>101</v>
      </c>
      <c r="I83" s="532"/>
      <c r="J83" s="577" t="s">
        <v>3727</v>
      </c>
      <c r="K83" s="534" t="s">
        <v>3725</v>
      </c>
      <c r="L83" s="564">
        <v>-200</v>
      </c>
      <c r="M83" s="564">
        <f>8.5*300</f>
        <v>2550</v>
      </c>
      <c r="N83" s="564">
        <v>300</v>
      </c>
      <c r="O83" s="564" t="s">
        <v>600</v>
      </c>
      <c r="P83" s="566">
        <v>44025</v>
      </c>
      <c r="Q83" s="399"/>
      <c r="R83" s="344" t="s">
        <v>603</v>
      </c>
      <c r="Z83" s="412"/>
      <c r="AA83" s="412"/>
      <c r="AB83" s="412"/>
      <c r="AC83" s="412"/>
      <c r="AD83" s="412"/>
      <c r="AE83" s="412"/>
      <c r="AF83" s="412"/>
      <c r="AG83" s="412"/>
      <c r="AH83" s="412"/>
    </row>
    <row r="84" spans="1:34" s="40" customFormat="1" ht="14.25" customHeight="1">
      <c r="A84" s="576"/>
      <c r="B84" s="577"/>
      <c r="C84" s="530"/>
      <c r="D84" s="531" t="s">
        <v>3686</v>
      </c>
      <c r="E84" s="532" t="s">
        <v>3628</v>
      </c>
      <c r="F84" s="535" t="s">
        <v>3724</v>
      </c>
      <c r="G84" s="532"/>
      <c r="H84" s="532">
        <v>77.5</v>
      </c>
      <c r="I84" s="532"/>
      <c r="J84" s="577"/>
      <c r="K84" s="534" t="s">
        <v>3726</v>
      </c>
      <c r="L84" s="565"/>
      <c r="M84" s="565"/>
      <c r="N84" s="565"/>
      <c r="O84" s="565"/>
      <c r="P84" s="567"/>
      <c r="Q84" s="399"/>
      <c r="R84" s="344"/>
      <c r="Z84" s="412"/>
      <c r="AA84" s="412"/>
      <c r="AB84" s="412"/>
      <c r="AC84" s="412"/>
      <c r="AD84" s="412"/>
      <c r="AE84" s="412"/>
      <c r="AF84" s="412"/>
      <c r="AG84" s="412"/>
      <c r="AH84" s="412"/>
    </row>
    <row r="85" spans="1:34" s="40" customFormat="1" ht="14.25">
      <c r="A85" s="515">
        <v>3</v>
      </c>
      <c r="B85" s="516">
        <v>44019</v>
      </c>
      <c r="C85" s="516"/>
      <c r="D85" s="451" t="s">
        <v>3689</v>
      </c>
      <c r="E85" s="452" t="s">
        <v>601</v>
      </c>
      <c r="F85" s="452" t="s">
        <v>3707</v>
      </c>
      <c r="G85" s="478">
        <v>60</v>
      </c>
      <c r="H85" s="478">
        <v>70</v>
      </c>
      <c r="I85" s="517" t="s">
        <v>3690</v>
      </c>
      <c r="J85" s="453" t="s">
        <v>3708</v>
      </c>
      <c r="K85" s="453">
        <f>H85-F85</f>
        <v>-230</v>
      </c>
      <c r="L85" s="453">
        <v>-100</v>
      </c>
      <c r="M85" s="453">
        <f>(K85*N85)-L85</f>
        <v>-4500</v>
      </c>
      <c r="N85" s="453">
        <v>20</v>
      </c>
      <c r="O85" s="453" t="s">
        <v>664</v>
      </c>
      <c r="P85" s="518">
        <v>44021</v>
      </c>
      <c r="Q85" s="399"/>
      <c r="R85" s="344" t="s">
        <v>603</v>
      </c>
      <c r="Z85" s="412"/>
      <c r="AA85" s="412"/>
      <c r="AB85" s="412"/>
      <c r="AC85" s="412"/>
      <c r="AD85" s="412"/>
      <c r="AE85" s="412"/>
      <c r="AF85" s="412"/>
      <c r="AG85" s="412"/>
      <c r="AH85" s="412"/>
    </row>
    <row r="86" spans="1:34" s="40" customFormat="1" ht="15">
      <c r="A86" s="512"/>
      <c r="B86" s="513"/>
      <c r="C86" s="513"/>
      <c r="D86" s="396"/>
      <c r="E86" s="512"/>
      <c r="F86" s="447"/>
      <c r="G86" s="512"/>
      <c r="H86" s="512"/>
      <c r="I86" s="512"/>
      <c r="J86" s="513"/>
      <c r="K86" s="511"/>
      <c r="L86" s="512"/>
      <c r="M86" s="524"/>
      <c r="N86" s="524"/>
      <c r="O86" s="524"/>
      <c r="P86" s="514"/>
      <c r="Q86" s="399"/>
      <c r="R86" s="344"/>
      <c r="Z86" s="412"/>
      <c r="AA86" s="412"/>
      <c r="AB86" s="412"/>
      <c r="AC86" s="412"/>
      <c r="AD86" s="412"/>
      <c r="AE86" s="412"/>
      <c r="AF86" s="412"/>
      <c r="AG86" s="412"/>
      <c r="AH86" s="412"/>
    </row>
    <row r="87" spans="1:34" s="40" customFormat="1" ht="14.25">
      <c r="A87" s="383"/>
      <c r="B87" s="384"/>
      <c r="C87" s="384"/>
      <c r="D87" s="385"/>
      <c r="E87" s="383"/>
      <c r="F87" s="413"/>
      <c r="G87" s="383"/>
      <c r="H87" s="383"/>
      <c r="I87" s="383"/>
      <c r="J87" s="384"/>
      <c r="K87" s="414"/>
      <c r="L87" s="383"/>
      <c r="M87" s="383"/>
      <c r="N87" s="383"/>
      <c r="O87" s="415"/>
      <c r="P87" s="399"/>
      <c r="Q87" s="399"/>
      <c r="R87" s="344"/>
      <c r="Z87" s="412"/>
      <c r="AA87" s="412"/>
      <c r="AB87" s="412"/>
      <c r="AC87" s="412"/>
      <c r="AD87" s="412"/>
      <c r="AE87" s="412"/>
      <c r="AF87" s="412"/>
      <c r="AG87" s="412"/>
      <c r="AH87" s="412"/>
    </row>
    <row r="88" spans="1:34" ht="15">
      <c r="A88" s="100" t="s">
        <v>619</v>
      </c>
      <c r="B88" s="101"/>
      <c r="C88" s="101"/>
      <c r="D88" s="102"/>
      <c r="E88" s="34"/>
      <c r="F88" s="32"/>
      <c r="G88" s="32"/>
      <c r="H88" s="73"/>
      <c r="I88" s="120"/>
      <c r="J88" s="121"/>
      <c r="K88" s="17"/>
      <c r="L88" s="17"/>
      <c r="M88" s="17"/>
      <c r="N88" s="11"/>
      <c r="O88" s="53"/>
      <c r="Q88" s="96"/>
      <c r="R88" s="17"/>
      <c r="S88" s="16"/>
      <c r="T88" s="16"/>
      <c r="U88" s="16"/>
      <c r="V88" s="16"/>
      <c r="W88" s="16"/>
      <c r="X88" s="16"/>
      <c r="Y88" s="16"/>
      <c r="Z88" s="16"/>
    </row>
    <row r="89" spans="1:34" ht="38.25">
      <c r="A89" s="20" t="s">
        <v>16</v>
      </c>
      <c r="B89" s="21" t="s">
        <v>575</v>
      </c>
      <c r="C89" s="21"/>
      <c r="D89" s="22" t="s">
        <v>588</v>
      </c>
      <c r="E89" s="21" t="s">
        <v>589</v>
      </c>
      <c r="F89" s="21" t="s">
        <v>590</v>
      </c>
      <c r="G89" s="21" t="s">
        <v>591</v>
      </c>
      <c r="H89" s="21" t="s">
        <v>592</v>
      </c>
      <c r="I89" s="21" t="s">
        <v>593</v>
      </c>
      <c r="J89" s="20" t="s">
        <v>594</v>
      </c>
      <c r="K89" s="21" t="s">
        <v>595</v>
      </c>
      <c r="L89" s="21" t="s">
        <v>596</v>
      </c>
      <c r="M89" s="21" t="s">
        <v>597</v>
      </c>
      <c r="N89" s="22" t="s">
        <v>598</v>
      </c>
      <c r="O89" s="21" t="s">
        <v>599</v>
      </c>
      <c r="P89" s="98"/>
      <c r="Q89" s="11"/>
      <c r="R89" s="17"/>
      <c r="S89" s="16"/>
      <c r="T89" s="16"/>
      <c r="U89" s="16"/>
      <c r="V89" s="16"/>
      <c r="W89" s="16"/>
      <c r="X89" s="16"/>
      <c r="Y89" s="16"/>
      <c r="Z89" s="16"/>
    </row>
    <row r="90" spans="1:34" s="8" customFormat="1">
      <c r="A90" s="400"/>
      <c r="B90" s="401"/>
      <c r="C90" s="402"/>
      <c r="D90" s="403"/>
      <c r="E90" s="404"/>
      <c r="F90" s="404"/>
      <c r="G90" s="405"/>
      <c r="H90" s="405"/>
      <c r="I90" s="404"/>
      <c r="J90" s="406"/>
      <c r="K90" s="407"/>
      <c r="L90" s="408"/>
      <c r="M90" s="409"/>
      <c r="N90" s="410"/>
      <c r="O90" s="411"/>
      <c r="P90" s="124"/>
      <c r="Q90"/>
      <c r="R90" s="95"/>
      <c r="T90" s="57"/>
      <c r="U90" s="57"/>
      <c r="V90" s="57"/>
      <c r="W90" s="57"/>
      <c r="X90" s="57"/>
      <c r="Y90" s="57"/>
      <c r="Z90" s="57"/>
    </row>
    <row r="91" spans="1:34">
      <c r="A91" s="23" t="s">
        <v>604</v>
      </c>
      <c r="B91" s="23"/>
      <c r="C91" s="23"/>
      <c r="D91" s="23"/>
      <c r="E91" s="5"/>
      <c r="F91" s="30" t="s">
        <v>606</v>
      </c>
      <c r="G91" s="82"/>
      <c r="H91" s="82"/>
      <c r="I91" s="38"/>
      <c r="J91" s="85"/>
      <c r="K91" s="83"/>
      <c r="L91" s="84"/>
      <c r="M91" s="85"/>
      <c r="N91" s="86"/>
      <c r="O91" s="125"/>
      <c r="P91" s="11"/>
      <c r="Q91" s="16"/>
      <c r="R91" s="97"/>
      <c r="S91" s="16"/>
      <c r="T91" s="16"/>
      <c r="U91" s="16"/>
      <c r="V91" s="16"/>
      <c r="W91" s="16"/>
      <c r="X91" s="16"/>
      <c r="Y91" s="16"/>
    </row>
    <row r="92" spans="1:34">
      <c r="A92" s="29" t="s">
        <v>605</v>
      </c>
      <c r="B92" s="23"/>
      <c r="C92" s="23"/>
      <c r="D92" s="23"/>
      <c r="E92" s="32"/>
      <c r="F92" s="30" t="s">
        <v>608</v>
      </c>
      <c r="G92" s="12"/>
      <c r="H92" s="12"/>
      <c r="I92" s="12"/>
      <c r="J92" s="53"/>
      <c r="K92" s="12"/>
      <c r="L92" s="12"/>
      <c r="M92" s="12"/>
      <c r="N92" s="11"/>
      <c r="O92" s="53"/>
      <c r="Q92" s="7"/>
      <c r="R92" s="17"/>
      <c r="S92" s="16"/>
      <c r="T92" s="16"/>
      <c r="U92" s="16"/>
      <c r="V92" s="16"/>
      <c r="W92" s="16"/>
      <c r="X92" s="16"/>
      <c r="Y92" s="16"/>
      <c r="Z92" s="16"/>
    </row>
    <row r="93" spans="1:34">
      <c r="A93" s="29"/>
      <c r="B93" s="23"/>
      <c r="C93" s="23"/>
      <c r="D93" s="23"/>
      <c r="E93" s="32"/>
      <c r="F93" s="30"/>
      <c r="G93" s="12"/>
      <c r="H93" s="12"/>
      <c r="I93" s="12"/>
      <c r="J93" s="53"/>
      <c r="K93" s="12"/>
      <c r="L93" s="12"/>
      <c r="M93" s="12"/>
      <c r="N93" s="11"/>
      <c r="O93" s="53"/>
      <c r="Q93" s="7"/>
      <c r="R93" s="82"/>
      <c r="S93" s="16"/>
      <c r="T93" s="16"/>
      <c r="U93" s="16"/>
      <c r="V93" s="16"/>
      <c r="W93" s="16"/>
      <c r="X93" s="16"/>
      <c r="Y93" s="16"/>
      <c r="Z93" s="16"/>
    </row>
    <row r="94" spans="1:34">
      <c r="A94" s="29"/>
      <c r="B94" s="23"/>
      <c r="C94" s="23"/>
      <c r="D94" s="23"/>
      <c r="E94" s="32"/>
      <c r="F94" s="30"/>
      <c r="G94" s="12"/>
      <c r="H94" s="12"/>
      <c r="I94" s="12"/>
      <c r="J94" s="53"/>
      <c r="K94" s="12"/>
      <c r="L94" s="12"/>
      <c r="M94" s="12"/>
      <c r="N94" s="11"/>
      <c r="O94" s="53"/>
      <c r="Q94" s="7"/>
      <c r="R94" s="82"/>
      <c r="S94" s="16"/>
      <c r="T94" s="16"/>
      <c r="U94" s="16"/>
      <c r="V94" s="16"/>
      <c r="W94" s="16"/>
      <c r="X94" s="16"/>
      <c r="Y94" s="16"/>
      <c r="Z94" s="16"/>
    </row>
    <row r="95" spans="1:34">
      <c r="A95" s="29"/>
      <c r="B95" s="23"/>
      <c r="C95" s="23"/>
      <c r="D95" s="23"/>
      <c r="E95" s="32"/>
      <c r="F95" s="30"/>
      <c r="G95" s="41"/>
      <c r="H95" s="42"/>
      <c r="I95" s="82"/>
      <c r="J95" s="17"/>
      <c r="K95" s="83"/>
      <c r="L95" s="84"/>
      <c r="M95" s="85"/>
      <c r="N95" s="86"/>
      <c r="O95" s="87"/>
      <c r="P95" s="5"/>
      <c r="Q95" s="11"/>
      <c r="R95" s="82"/>
      <c r="S95" s="16"/>
      <c r="T95" s="16"/>
      <c r="U95" s="16"/>
      <c r="V95" s="16"/>
      <c r="W95" s="16"/>
      <c r="X95" s="16"/>
      <c r="Y95" s="16"/>
      <c r="Z95" s="16"/>
    </row>
    <row r="96" spans="1:34">
      <c r="A96" s="37"/>
      <c r="B96" s="45"/>
      <c r="C96" s="103"/>
      <c r="D96" s="6"/>
      <c r="E96" s="38"/>
      <c r="F96" s="82"/>
      <c r="G96" s="41"/>
      <c r="H96" s="42"/>
      <c r="I96" s="82"/>
      <c r="J96" s="17"/>
      <c r="K96" s="83"/>
      <c r="L96" s="84"/>
      <c r="M96" s="85"/>
      <c r="N96" s="86"/>
      <c r="O96" s="87"/>
      <c r="P96" s="5"/>
      <c r="Q96" s="11"/>
      <c r="R96" s="17"/>
      <c r="S96" s="16"/>
      <c r="T96" s="16"/>
      <c r="U96" s="16"/>
      <c r="V96" s="16"/>
      <c r="W96" s="16"/>
      <c r="X96" s="16"/>
      <c r="Y96" s="16"/>
      <c r="Z96" s="16"/>
    </row>
    <row r="97" spans="1:26" ht="15">
      <c r="A97" s="5"/>
      <c r="B97" s="104" t="s">
        <v>620</v>
      </c>
      <c r="C97" s="104"/>
      <c r="D97" s="104"/>
      <c r="E97" s="104"/>
      <c r="F97" s="17"/>
      <c r="G97" s="17"/>
      <c r="H97" s="105"/>
      <c r="I97" s="17"/>
      <c r="J97" s="74"/>
      <c r="K97" s="75"/>
      <c r="L97" s="17"/>
      <c r="M97" s="17"/>
      <c r="N97" s="16"/>
      <c r="O97" s="99"/>
      <c r="P97" s="7"/>
      <c r="Q97" s="11"/>
      <c r="R97" s="142"/>
      <c r="S97" s="16"/>
      <c r="T97" s="16"/>
      <c r="U97" s="16"/>
      <c r="V97" s="16"/>
      <c r="W97" s="16"/>
      <c r="X97" s="16"/>
      <c r="Y97" s="16"/>
      <c r="Z97" s="16"/>
    </row>
    <row r="98" spans="1:26" ht="38.25">
      <c r="A98" s="20" t="s">
        <v>16</v>
      </c>
      <c r="B98" s="21" t="s">
        <v>575</v>
      </c>
      <c r="C98" s="21"/>
      <c r="D98" s="22" t="s">
        <v>588</v>
      </c>
      <c r="E98" s="21" t="s">
        <v>589</v>
      </c>
      <c r="F98" s="21" t="s">
        <v>590</v>
      </c>
      <c r="G98" s="21" t="s">
        <v>621</v>
      </c>
      <c r="H98" s="21" t="s">
        <v>622</v>
      </c>
      <c r="I98" s="21" t="s">
        <v>593</v>
      </c>
      <c r="J98" s="61" t="s">
        <v>594</v>
      </c>
      <c r="K98" s="21" t="s">
        <v>595</v>
      </c>
      <c r="L98" s="21" t="s">
        <v>596</v>
      </c>
      <c r="M98" s="21" t="s">
        <v>597</v>
      </c>
      <c r="N98" s="22" t="s">
        <v>598</v>
      </c>
      <c r="O98" s="99"/>
      <c r="P98" s="7"/>
      <c r="Q98" s="11"/>
      <c r="R98" s="142"/>
      <c r="S98" s="16"/>
      <c r="T98" s="16"/>
      <c r="U98" s="16"/>
      <c r="V98" s="16"/>
      <c r="W98" s="16"/>
      <c r="X98" s="16"/>
      <c r="Y98" s="16"/>
      <c r="Z98" s="16"/>
    </row>
    <row r="99" spans="1:26">
      <c r="A99" s="203">
        <v>1</v>
      </c>
      <c r="B99" s="106">
        <v>41579</v>
      </c>
      <c r="C99" s="106"/>
      <c r="D99" s="107" t="s">
        <v>623</v>
      </c>
      <c r="E99" s="108" t="s">
        <v>624</v>
      </c>
      <c r="F99" s="109">
        <v>82</v>
      </c>
      <c r="G99" s="108" t="s">
        <v>625</v>
      </c>
      <c r="H99" s="108">
        <v>100</v>
      </c>
      <c r="I99" s="126">
        <v>100</v>
      </c>
      <c r="J99" s="127" t="s">
        <v>626</v>
      </c>
      <c r="K99" s="128">
        <f t="shared" ref="K99:K130" si="20">H99-F99</f>
        <v>18</v>
      </c>
      <c r="L99" s="129">
        <f t="shared" ref="L99:L130" si="21">K99/F99</f>
        <v>0.21951219512195122</v>
      </c>
      <c r="M99" s="130" t="s">
        <v>600</v>
      </c>
      <c r="N99" s="131">
        <v>42657</v>
      </c>
      <c r="O99" s="53"/>
      <c r="P99" s="11"/>
      <c r="Q99" s="16"/>
      <c r="R99" s="142"/>
      <c r="S99" s="16"/>
      <c r="T99" s="16"/>
      <c r="U99" s="16"/>
      <c r="V99" s="16"/>
      <c r="W99" s="16"/>
      <c r="X99" s="16"/>
      <c r="Y99" s="16"/>
      <c r="Z99" s="16"/>
    </row>
    <row r="100" spans="1:26">
      <c r="A100" s="203">
        <v>2</v>
      </c>
      <c r="B100" s="106">
        <v>41794</v>
      </c>
      <c r="C100" s="106"/>
      <c r="D100" s="107" t="s">
        <v>627</v>
      </c>
      <c r="E100" s="108" t="s">
        <v>601</v>
      </c>
      <c r="F100" s="109">
        <v>257</v>
      </c>
      <c r="G100" s="108" t="s">
        <v>625</v>
      </c>
      <c r="H100" s="108">
        <v>300</v>
      </c>
      <c r="I100" s="126">
        <v>300</v>
      </c>
      <c r="J100" s="127" t="s">
        <v>626</v>
      </c>
      <c r="K100" s="128">
        <f t="shared" si="20"/>
        <v>43</v>
      </c>
      <c r="L100" s="129">
        <f t="shared" si="21"/>
        <v>0.16731517509727625</v>
      </c>
      <c r="M100" s="130" t="s">
        <v>600</v>
      </c>
      <c r="N100" s="131">
        <v>41822</v>
      </c>
      <c r="O100" s="53"/>
      <c r="P100" s="11"/>
      <c r="Q100" s="16"/>
      <c r="R100" s="17"/>
      <c r="S100" s="16"/>
      <c r="T100" s="16"/>
      <c r="U100" s="16"/>
      <c r="V100" s="16"/>
      <c r="W100" s="16"/>
      <c r="X100" s="16"/>
      <c r="Y100" s="16"/>
      <c r="Z100" s="16"/>
    </row>
    <row r="101" spans="1:26">
      <c r="A101" s="203">
        <v>3</v>
      </c>
      <c r="B101" s="106">
        <v>41828</v>
      </c>
      <c r="C101" s="106"/>
      <c r="D101" s="107" t="s">
        <v>628</v>
      </c>
      <c r="E101" s="108" t="s">
        <v>601</v>
      </c>
      <c r="F101" s="109">
        <v>393</v>
      </c>
      <c r="G101" s="108" t="s">
        <v>625</v>
      </c>
      <c r="H101" s="108">
        <v>468</v>
      </c>
      <c r="I101" s="126">
        <v>468</v>
      </c>
      <c r="J101" s="127" t="s">
        <v>626</v>
      </c>
      <c r="K101" s="128">
        <f t="shared" si="20"/>
        <v>75</v>
      </c>
      <c r="L101" s="129">
        <f t="shared" si="21"/>
        <v>0.19083969465648856</v>
      </c>
      <c r="M101" s="130" t="s">
        <v>600</v>
      </c>
      <c r="N101" s="131">
        <v>41863</v>
      </c>
      <c r="O101" s="53"/>
      <c r="P101" s="11"/>
      <c r="Q101" s="16"/>
      <c r="R101" s="17"/>
      <c r="S101" s="16"/>
      <c r="T101" s="16"/>
      <c r="U101" s="16"/>
      <c r="V101" s="16"/>
      <c r="W101" s="16"/>
      <c r="X101" s="16"/>
      <c r="Y101" s="16"/>
      <c r="Z101" s="16"/>
    </row>
    <row r="102" spans="1:26">
      <c r="A102" s="203">
        <v>4</v>
      </c>
      <c r="B102" s="106">
        <v>41857</v>
      </c>
      <c r="C102" s="106"/>
      <c r="D102" s="107" t="s">
        <v>629</v>
      </c>
      <c r="E102" s="108" t="s">
        <v>601</v>
      </c>
      <c r="F102" s="109">
        <v>205</v>
      </c>
      <c r="G102" s="108" t="s">
        <v>625</v>
      </c>
      <c r="H102" s="108">
        <v>275</v>
      </c>
      <c r="I102" s="126">
        <v>250</v>
      </c>
      <c r="J102" s="127" t="s">
        <v>626</v>
      </c>
      <c r="K102" s="128">
        <f t="shared" si="20"/>
        <v>70</v>
      </c>
      <c r="L102" s="129">
        <f t="shared" si="21"/>
        <v>0.34146341463414637</v>
      </c>
      <c r="M102" s="130" t="s">
        <v>600</v>
      </c>
      <c r="N102" s="131">
        <v>41962</v>
      </c>
      <c r="O102" s="53"/>
      <c r="P102" s="11"/>
      <c r="Q102" s="16"/>
      <c r="R102" s="17"/>
      <c r="S102" s="16"/>
      <c r="T102" s="16"/>
      <c r="U102" s="16"/>
      <c r="V102" s="16"/>
      <c r="W102" s="16"/>
      <c r="X102" s="16"/>
      <c r="Y102" s="16"/>
      <c r="Z102" s="16"/>
    </row>
    <row r="103" spans="1:26">
      <c r="A103" s="203">
        <v>5</v>
      </c>
      <c r="B103" s="106">
        <v>41886</v>
      </c>
      <c r="C103" s="106"/>
      <c r="D103" s="107" t="s">
        <v>630</v>
      </c>
      <c r="E103" s="108" t="s">
        <v>601</v>
      </c>
      <c r="F103" s="109">
        <v>162</v>
      </c>
      <c r="G103" s="108" t="s">
        <v>625</v>
      </c>
      <c r="H103" s="108">
        <v>190</v>
      </c>
      <c r="I103" s="126">
        <v>190</v>
      </c>
      <c r="J103" s="127" t="s">
        <v>626</v>
      </c>
      <c r="K103" s="128">
        <f t="shared" si="20"/>
        <v>28</v>
      </c>
      <c r="L103" s="129">
        <f t="shared" si="21"/>
        <v>0.1728395061728395</v>
      </c>
      <c r="M103" s="130" t="s">
        <v>600</v>
      </c>
      <c r="N103" s="131">
        <v>42006</v>
      </c>
      <c r="O103" s="53"/>
      <c r="P103" s="16"/>
      <c r="Q103" s="16"/>
      <c r="R103" s="17"/>
      <c r="S103" s="16"/>
      <c r="T103" s="16"/>
      <c r="U103" s="16"/>
      <c r="V103" s="16"/>
      <c r="W103" s="16"/>
      <c r="X103" s="16"/>
      <c r="Y103" s="16"/>
      <c r="Z103" s="16"/>
    </row>
    <row r="104" spans="1:26">
      <c r="A104" s="203">
        <v>6</v>
      </c>
      <c r="B104" s="106">
        <v>41886</v>
      </c>
      <c r="C104" s="106"/>
      <c r="D104" s="107" t="s">
        <v>631</v>
      </c>
      <c r="E104" s="108" t="s">
        <v>601</v>
      </c>
      <c r="F104" s="109">
        <v>75</v>
      </c>
      <c r="G104" s="108" t="s">
        <v>625</v>
      </c>
      <c r="H104" s="108">
        <v>91.5</v>
      </c>
      <c r="I104" s="126" t="s">
        <v>632</v>
      </c>
      <c r="J104" s="127" t="s">
        <v>633</v>
      </c>
      <c r="K104" s="128">
        <f t="shared" si="20"/>
        <v>16.5</v>
      </c>
      <c r="L104" s="129">
        <f t="shared" si="21"/>
        <v>0.22</v>
      </c>
      <c r="M104" s="130" t="s">
        <v>600</v>
      </c>
      <c r="N104" s="131">
        <v>41954</v>
      </c>
      <c r="O104" s="53"/>
      <c r="P104" s="16"/>
      <c r="Q104" s="16"/>
      <c r="R104" s="17"/>
      <c r="S104" s="16"/>
      <c r="T104" s="16"/>
      <c r="U104" s="16"/>
      <c r="V104" s="16"/>
      <c r="W104" s="16"/>
      <c r="X104" s="16"/>
      <c r="Y104" s="16"/>
      <c r="Z104" s="16"/>
    </row>
    <row r="105" spans="1:26">
      <c r="A105" s="203">
        <v>7</v>
      </c>
      <c r="B105" s="106">
        <v>41913</v>
      </c>
      <c r="C105" s="106"/>
      <c r="D105" s="107" t="s">
        <v>634</v>
      </c>
      <c r="E105" s="108" t="s">
        <v>601</v>
      </c>
      <c r="F105" s="109">
        <v>850</v>
      </c>
      <c r="G105" s="108" t="s">
        <v>625</v>
      </c>
      <c r="H105" s="108">
        <v>982.5</v>
      </c>
      <c r="I105" s="126">
        <v>1050</v>
      </c>
      <c r="J105" s="127" t="s">
        <v>635</v>
      </c>
      <c r="K105" s="128">
        <f t="shared" si="20"/>
        <v>132.5</v>
      </c>
      <c r="L105" s="129">
        <f t="shared" si="21"/>
        <v>0.15588235294117647</v>
      </c>
      <c r="M105" s="130" t="s">
        <v>600</v>
      </c>
      <c r="N105" s="131">
        <v>42039</v>
      </c>
      <c r="O105" s="57"/>
      <c r="P105" s="16"/>
      <c r="Q105" s="16"/>
      <c r="R105" s="17"/>
      <c r="S105" s="16"/>
      <c r="T105" s="16"/>
      <c r="U105" s="16"/>
      <c r="V105" s="16"/>
      <c r="W105" s="16"/>
      <c r="X105" s="16"/>
      <c r="Y105" s="16"/>
      <c r="Z105" s="16"/>
    </row>
    <row r="106" spans="1:26">
      <c r="A106" s="203">
        <v>8</v>
      </c>
      <c r="B106" s="106">
        <v>41913</v>
      </c>
      <c r="C106" s="106"/>
      <c r="D106" s="107" t="s">
        <v>636</v>
      </c>
      <c r="E106" s="108" t="s">
        <v>601</v>
      </c>
      <c r="F106" s="109">
        <v>475</v>
      </c>
      <c r="G106" s="108" t="s">
        <v>625</v>
      </c>
      <c r="H106" s="108">
        <v>515</v>
      </c>
      <c r="I106" s="126">
        <v>600</v>
      </c>
      <c r="J106" s="127" t="s">
        <v>637</v>
      </c>
      <c r="K106" s="128">
        <f t="shared" si="20"/>
        <v>40</v>
      </c>
      <c r="L106" s="129">
        <f t="shared" si="21"/>
        <v>8.4210526315789472E-2</v>
      </c>
      <c r="M106" s="130" t="s">
        <v>600</v>
      </c>
      <c r="N106" s="131">
        <v>41939</v>
      </c>
      <c r="O106" s="57"/>
      <c r="P106" s="16"/>
      <c r="Q106" s="16"/>
      <c r="R106" s="17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203">
        <v>9</v>
      </c>
      <c r="B107" s="106">
        <v>41913</v>
      </c>
      <c r="C107" s="106"/>
      <c r="D107" s="107" t="s">
        <v>638</v>
      </c>
      <c r="E107" s="108" t="s">
        <v>601</v>
      </c>
      <c r="F107" s="109">
        <v>86</v>
      </c>
      <c r="G107" s="108" t="s">
        <v>625</v>
      </c>
      <c r="H107" s="108">
        <v>99</v>
      </c>
      <c r="I107" s="126">
        <v>140</v>
      </c>
      <c r="J107" s="127" t="s">
        <v>639</v>
      </c>
      <c r="K107" s="128">
        <f t="shared" si="20"/>
        <v>13</v>
      </c>
      <c r="L107" s="129">
        <f t="shared" si="21"/>
        <v>0.15116279069767441</v>
      </c>
      <c r="M107" s="130" t="s">
        <v>600</v>
      </c>
      <c r="N107" s="131">
        <v>41939</v>
      </c>
      <c r="O107" s="57"/>
      <c r="P107" s="16"/>
      <c r="Q107" s="16"/>
      <c r="R107" s="17"/>
      <c r="S107" s="16"/>
      <c r="T107" s="16"/>
      <c r="U107" s="16"/>
      <c r="V107" s="16"/>
      <c r="W107" s="16"/>
      <c r="X107" s="16"/>
      <c r="Y107" s="16"/>
      <c r="Z107" s="16"/>
    </row>
    <row r="108" spans="1:26">
      <c r="A108" s="203">
        <v>10</v>
      </c>
      <c r="B108" s="106">
        <v>41926</v>
      </c>
      <c r="C108" s="106"/>
      <c r="D108" s="107" t="s">
        <v>640</v>
      </c>
      <c r="E108" s="108" t="s">
        <v>601</v>
      </c>
      <c r="F108" s="109">
        <v>496.6</v>
      </c>
      <c r="G108" s="108" t="s">
        <v>625</v>
      </c>
      <c r="H108" s="108">
        <v>621</v>
      </c>
      <c r="I108" s="126">
        <v>580</v>
      </c>
      <c r="J108" s="127" t="s">
        <v>626</v>
      </c>
      <c r="K108" s="128">
        <f t="shared" si="20"/>
        <v>124.39999999999998</v>
      </c>
      <c r="L108" s="129">
        <f t="shared" si="21"/>
        <v>0.25050342327829234</v>
      </c>
      <c r="M108" s="130" t="s">
        <v>600</v>
      </c>
      <c r="N108" s="131">
        <v>42605</v>
      </c>
      <c r="O108" s="57"/>
      <c r="P108" s="16"/>
      <c r="Q108" s="16"/>
      <c r="R108" s="17"/>
      <c r="S108" s="16"/>
      <c r="T108" s="16"/>
      <c r="U108" s="16"/>
      <c r="V108" s="16"/>
      <c r="W108" s="16"/>
      <c r="X108" s="16"/>
      <c r="Y108" s="16"/>
      <c r="Z108" s="16"/>
    </row>
    <row r="109" spans="1:26">
      <c r="A109" s="203">
        <v>11</v>
      </c>
      <c r="B109" s="106">
        <v>41926</v>
      </c>
      <c r="C109" s="106"/>
      <c r="D109" s="107" t="s">
        <v>641</v>
      </c>
      <c r="E109" s="108" t="s">
        <v>601</v>
      </c>
      <c r="F109" s="109">
        <v>2481.9</v>
      </c>
      <c r="G109" s="108" t="s">
        <v>625</v>
      </c>
      <c r="H109" s="108">
        <v>2840</v>
      </c>
      <c r="I109" s="126">
        <v>2870</v>
      </c>
      <c r="J109" s="127" t="s">
        <v>642</v>
      </c>
      <c r="K109" s="128">
        <f t="shared" si="20"/>
        <v>358.09999999999991</v>
      </c>
      <c r="L109" s="129">
        <f t="shared" si="21"/>
        <v>0.14428462065353154</v>
      </c>
      <c r="M109" s="130" t="s">
        <v>600</v>
      </c>
      <c r="N109" s="131">
        <v>42017</v>
      </c>
      <c r="O109" s="57"/>
      <c r="P109" s="16"/>
      <c r="Q109" s="16"/>
      <c r="R109" s="17"/>
      <c r="S109" s="16"/>
      <c r="T109" s="16"/>
      <c r="U109" s="16"/>
      <c r="V109" s="16"/>
      <c r="W109" s="16"/>
      <c r="X109" s="16"/>
      <c r="Y109" s="16"/>
      <c r="Z109" s="16"/>
    </row>
    <row r="110" spans="1:26">
      <c r="A110" s="203">
        <v>12</v>
      </c>
      <c r="B110" s="106">
        <v>41928</v>
      </c>
      <c r="C110" s="106"/>
      <c r="D110" s="107" t="s">
        <v>643</v>
      </c>
      <c r="E110" s="108" t="s">
        <v>601</v>
      </c>
      <c r="F110" s="109">
        <v>84.5</v>
      </c>
      <c r="G110" s="108" t="s">
        <v>625</v>
      </c>
      <c r="H110" s="108">
        <v>93</v>
      </c>
      <c r="I110" s="126">
        <v>110</v>
      </c>
      <c r="J110" s="127" t="s">
        <v>644</v>
      </c>
      <c r="K110" s="128">
        <f t="shared" si="20"/>
        <v>8.5</v>
      </c>
      <c r="L110" s="129">
        <f t="shared" si="21"/>
        <v>0.10059171597633136</v>
      </c>
      <c r="M110" s="130" t="s">
        <v>600</v>
      </c>
      <c r="N110" s="131">
        <v>41939</v>
      </c>
      <c r="O110" s="57"/>
      <c r="P110" s="16"/>
      <c r="Q110" s="16"/>
      <c r="R110" s="17"/>
      <c r="S110" s="16"/>
      <c r="T110" s="16"/>
      <c r="U110" s="16"/>
      <c r="V110" s="16"/>
      <c r="W110" s="16"/>
      <c r="X110" s="16"/>
      <c r="Y110" s="16"/>
      <c r="Z110" s="16"/>
    </row>
    <row r="111" spans="1:26">
      <c r="A111" s="203">
        <v>13</v>
      </c>
      <c r="B111" s="106">
        <v>41928</v>
      </c>
      <c r="C111" s="106"/>
      <c r="D111" s="107" t="s">
        <v>645</v>
      </c>
      <c r="E111" s="108" t="s">
        <v>601</v>
      </c>
      <c r="F111" s="109">
        <v>401</v>
      </c>
      <c r="G111" s="108" t="s">
        <v>625</v>
      </c>
      <c r="H111" s="108">
        <v>428</v>
      </c>
      <c r="I111" s="126">
        <v>450</v>
      </c>
      <c r="J111" s="127" t="s">
        <v>646</v>
      </c>
      <c r="K111" s="128">
        <f t="shared" si="20"/>
        <v>27</v>
      </c>
      <c r="L111" s="129">
        <f t="shared" si="21"/>
        <v>6.7331670822942641E-2</v>
      </c>
      <c r="M111" s="130" t="s">
        <v>600</v>
      </c>
      <c r="N111" s="131">
        <v>42020</v>
      </c>
      <c r="O111" s="57"/>
      <c r="P111" s="16"/>
      <c r="Q111" s="16"/>
      <c r="R111" s="17"/>
      <c r="S111" s="16"/>
      <c r="T111" s="16"/>
      <c r="U111" s="16"/>
      <c r="V111" s="16"/>
      <c r="W111" s="16"/>
      <c r="X111" s="16"/>
      <c r="Y111" s="16"/>
      <c r="Z111" s="16"/>
    </row>
    <row r="112" spans="1:26">
      <c r="A112" s="203">
        <v>14</v>
      </c>
      <c r="B112" s="106">
        <v>41928</v>
      </c>
      <c r="C112" s="106"/>
      <c r="D112" s="107" t="s">
        <v>647</v>
      </c>
      <c r="E112" s="108" t="s">
        <v>601</v>
      </c>
      <c r="F112" s="109">
        <v>101</v>
      </c>
      <c r="G112" s="108" t="s">
        <v>625</v>
      </c>
      <c r="H112" s="108">
        <v>112</v>
      </c>
      <c r="I112" s="126">
        <v>120</v>
      </c>
      <c r="J112" s="127" t="s">
        <v>648</v>
      </c>
      <c r="K112" s="128">
        <f t="shared" si="20"/>
        <v>11</v>
      </c>
      <c r="L112" s="129">
        <f t="shared" si="21"/>
        <v>0.10891089108910891</v>
      </c>
      <c r="M112" s="130" t="s">
        <v>600</v>
      </c>
      <c r="N112" s="131">
        <v>41939</v>
      </c>
      <c r="O112" s="57"/>
      <c r="P112" s="16"/>
      <c r="Q112" s="16"/>
      <c r="R112" s="17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203">
        <v>15</v>
      </c>
      <c r="B113" s="106">
        <v>41954</v>
      </c>
      <c r="C113" s="106"/>
      <c r="D113" s="107" t="s">
        <v>649</v>
      </c>
      <c r="E113" s="108" t="s">
        <v>601</v>
      </c>
      <c r="F113" s="109">
        <v>59</v>
      </c>
      <c r="G113" s="108" t="s">
        <v>625</v>
      </c>
      <c r="H113" s="108">
        <v>76</v>
      </c>
      <c r="I113" s="126">
        <v>76</v>
      </c>
      <c r="J113" s="127" t="s">
        <v>626</v>
      </c>
      <c r="K113" s="128">
        <f t="shared" si="20"/>
        <v>17</v>
      </c>
      <c r="L113" s="129">
        <f t="shared" si="21"/>
        <v>0.28813559322033899</v>
      </c>
      <c r="M113" s="130" t="s">
        <v>600</v>
      </c>
      <c r="N113" s="131">
        <v>43032</v>
      </c>
      <c r="O113" s="57"/>
      <c r="P113" s="16"/>
      <c r="Q113" s="16"/>
      <c r="R113" s="17"/>
      <c r="S113" s="16"/>
      <c r="T113" s="16"/>
      <c r="U113" s="16"/>
      <c r="V113" s="16"/>
      <c r="W113" s="16"/>
      <c r="X113" s="16"/>
      <c r="Y113" s="16"/>
      <c r="Z113" s="16"/>
    </row>
    <row r="114" spans="1:26">
      <c r="A114" s="203">
        <v>16</v>
      </c>
      <c r="B114" s="106">
        <v>41954</v>
      </c>
      <c r="C114" s="106"/>
      <c r="D114" s="107" t="s">
        <v>638</v>
      </c>
      <c r="E114" s="108" t="s">
        <v>601</v>
      </c>
      <c r="F114" s="109">
        <v>99</v>
      </c>
      <c r="G114" s="108" t="s">
        <v>625</v>
      </c>
      <c r="H114" s="108">
        <v>120</v>
      </c>
      <c r="I114" s="126">
        <v>120</v>
      </c>
      <c r="J114" s="127" t="s">
        <v>650</v>
      </c>
      <c r="K114" s="128">
        <f t="shared" si="20"/>
        <v>21</v>
      </c>
      <c r="L114" s="129">
        <f t="shared" si="21"/>
        <v>0.21212121212121213</v>
      </c>
      <c r="M114" s="130" t="s">
        <v>600</v>
      </c>
      <c r="N114" s="131">
        <v>41960</v>
      </c>
      <c r="O114" s="57"/>
      <c r="P114" s="16"/>
      <c r="Q114" s="16"/>
      <c r="R114" s="17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03">
        <v>17</v>
      </c>
      <c r="B115" s="106">
        <v>41956</v>
      </c>
      <c r="C115" s="106"/>
      <c r="D115" s="107" t="s">
        <v>651</v>
      </c>
      <c r="E115" s="108" t="s">
        <v>601</v>
      </c>
      <c r="F115" s="109">
        <v>22</v>
      </c>
      <c r="G115" s="108" t="s">
        <v>625</v>
      </c>
      <c r="H115" s="108">
        <v>33.549999999999997</v>
      </c>
      <c r="I115" s="126">
        <v>32</v>
      </c>
      <c r="J115" s="127" t="s">
        <v>652</v>
      </c>
      <c r="K115" s="128">
        <f t="shared" si="20"/>
        <v>11.549999999999997</v>
      </c>
      <c r="L115" s="129">
        <f t="shared" si="21"/>
        <v>0.52499999999999991</v>
      </c>
      <c r="M115" s="130" t="s">
        <v>600</v>
      </c>
      <c r="N115" s="131">
        <v>42188</v>
      </c>
      <c r="O115" s="57"/>
      <c r="P115" s="16"/>
      <c r="Q115" s="16"/>
      <c r="R115" s="17"/>
      <c r="S115" s="16"/>
      <c r="T115" s="16"/>
      <c r="U115" s="16"/>
      <c r="V115" s="16"/>
      <c r="W115" s="16"/>
      <c r="X115" s="16"/>
      <c r="Y115" s="16"/>
      <c r="Z115" s="16"/>
    </row>
    <row r="116" spans="1:26">
      <c r="A116" s="203">
        <v>18</v>
      </c>
      <c r="B116" s="106">
        <v>41976</v>
      </c>
      <c r="C116" s="106"/>
      <c r="D116" s="107" t="s">
        <v>653</v>
      </c>
      <c r="E116" s="108" t="s">
        <v>601</v>
      </c>
      <c r="F116" s="109">
        <v>440</v>
      </c>
      <c r="G116" s="108" t="s">
        <v>625</v>
      </c>
      <c r="H116" s="108">
        <v>520</v>
      </c>
      <c r="I116" s="126">
        <v>520</v>
      </c>
      <c r="J116" s="127" t="s">
        <v>654</v>
      </c>
      <c r="K116" s="128">
        <f t="shared" si="20"/>
        <v>80</v>
      </c>
      <c r="L116" s="129">
        <f t="shared" si="21"/>
        <v>0.18181818181818182</v>
      </c>
      <c r="M116" s="130" t="s">
        <v>600</v>
      </c>
      <c r="N116" s="131">
        <v>42208</v>
      </c>
      <c r="O116" s="57"/>
      <c r="P116" s="16"/>
      <c r="Q116" s="16"/>
      <c r="R116" s="17"/>
      <c r="S116" s="16"/>
      <c r="T116" s="16"/>
      <c r="U116" s="16"/>
      <c r="V116" s="16"/>
      <c r="W116" s="16"/>
      <c r="X116" s="16"/>
      <c r="Y116" s="16"/>
      <c r="Z116" s="16"/>
    </row>
    <row r="117" spans="1:26">
      <c r="A117" s="203">
        <v>19</v>
      </c>
      <c r="B117" s="106">
        <v>41976</v>
      </c>
      <c r="C117" s="106"/>
      <c r="D117" s="107" t="s">
        <v>655</v>
      </c>
      <c r="E117" s="108" t="s">
        <v>601</v>
      </c>
      <c r="F117" s="109">
        <v>360</v>
      </c>
      <c r="G117" s="108" t="s">
        <v>625</v>
      </c>
      <c r="H117" s="108">
        <v>427</v>
      </c>
      <c r="I117" s="126">
        <v>425</v>
      </c>
      <c r="J117" s="127" t="s">
        <v>656</v>
      </c>
      <c r="K117" s="128">
        <f t="shared" si="20"/>
        <v>67</v>
      </c>
      <c r="L117" s="129">
        <f t="shared" si="21"/>
        <v>0.18611111111111112</v>
      </c>
      <c r="M117" s="130" t="s">
        <v>600</v>
      </c>
      <c r="N117" s="131">
        <v>42058</v>
      </c>
      <c r="O117" s="57"/>
      <c r="P117" s="16"/>
      <c r="Q117" s="16"/>
      <c r="R117" s="17"/>
      <c r="S117" s="16"/>
      <c r="T117" s="16"/>
      <c r="U117" s="16"/>
      <c r="V117" s="16"/>
      <c r="W117" s="16"/>
      <c r="X117" s="16"/>
      <c r="Y117" s="16"/>
      <c r="Z117" s="16"/>
    </row>
    <row r="118" spans="1:26">
      <c r="A118" s="203">
        <v>20</v>
      </c>
      <c r="B118" s="106">
        <v>42012</v>
      </c>
      <c r="C118" s="106"/>
      <c r="D118" s="107" t="s">
        <v>657</v>
      </c>
      <c r="E118" s="108" t="s">
        <v>601</v>
      </c>
      <c r="F118" s="109">
        <v>360</v>
      </c>
      <c r="G118" s="108" t="s">
        <v>625</v>
      </c>
      <c r="H118" s="108">
        <v>455</v>
      </c>
      <c r="I118" s="126">
        <v>420</v>
      </c>
      <c r="J118" s="127" t="s">
        <v>658</v>
      </c>
      <c r="K118" s="128">
        <f t="shared" si="20"/>
        <v>95</v>
      </c>
      <c r="L118" s="129">
        <f t="shared" si="21"/>
        <v>0.2638888888888889</v>
      </c>
      <c r="M118" s="130" t="s">
        <v>600</v>
      </c>
      <c r="N118" s="131">
        <v>42024</v>
      </c>
      <c r="O118" s="57"/>
      <c r="P118" s="16"/>
      <c r="Q118" s="16"/>
      <c r="R118" s="17"/>
      <c r="S118" s="16"/>
      <c r="T118" s="16"/>
      <c r="U118" s="16"/>
      <c r="V118" s="16"/>
      <c r="W118" s="16"/>
      <c r="X118" s="16"/>
      <c r="Y118" s="16"/>
      <c r="Z118" s="16"/>
    </row>
    <row r="119" spans="1:26">
      <c r="A119" s="203">
        <v>21</v>
      </c>
      <c r="B119" s="106">
        <v>42012</v>
      </c>
      <c r="C119" s="106"/>
      <c r="D119" s="107" t="s">
        <v>659</v>
      </c>
      <c r="E119" s="108" t="s">
        <v>601</v>
      </c>
      <c r="F119" s="109">
        <v>130</v>
      </c>
      <c r="G119" s="108"/>
      <c r="H119" s="108">
        <v>175.5</v>
      </c>
      <c r="I119" s="126">
        <v>165</v>
      </c>
      <c r="J119" s="127" t="s">
        <v>660</v>
      </c>
      <c r="K119" s="128">
        <f t="shared" si="20"/>
        <v>45.5</v>
      </c>
      <c r="L119" s="129">
        <f t="shared" si="21"/>
        <v>0.35</v>
      </c>
      <c r="M119" s="130" t="s">
        <v>600</v>
      </c>
      <c r="N119" s="131">
        <v>43088</v>
      </c>
      <c r="O119" s="57"/>
      <c r="P119" s="16"/>
      <c r="Q119" s="16"/>
      <c r="R119" s="17"/>
      <c r="S119" s="16"/>
      <c r="T119" s="16"/>
      <c r="U119" s="16"/>
      <c r="V119" s="16"/>
      <c r="W119" s="16"/>
      <c r="X119" s="16"/>
      <c r="Y119" s="16"/>
      <c r="Z119" s="16"/>
    </row>
    <row r="120" spans="1:26">
      <c r="A120" s="203">
        <v>22</v>
      </c>
      <c r="B120" s="106">
        <v>42040</v>
      </c>
      <c r="C120" s="106"/>
      <c r="D120" s="107" t="s">
        <v>390</v>
      </c>
      <c r="E120" s="108" t="s">
        <v>624</v>
      </c>
      <c r="F120" s="109">
        <v>98</v>
      </c>
      <c r="G120" s="108"/>
      <c r="H120" s="108">
        <v>120</v>
      </c>
      <c r="I120" s="126">
        <v>120</v>
      </c>
      <c r="J120" s="127" t="s">
        <v>626</v>
      </c>
      <c r="K120" s="128">
        <f t="shared" si="20"/>
        <v>22</v>
      </c>
      <c r="L120" s="129">
        <f t="shared" si="21"/>
        <v>0.22448979591836735</v>
      </c>
      <c r="M120" s="130" t="s">
        <v>600</v>
      </c>
      <c r="N120" s="131">
        <v>42753</v>
      </c>
      <c r="O120" s="57"/>
      <c r="P120" s="16"/>
      <c r="Q120" s="16"/>
      <c r="R120" s="17"/>
      <c r="S120" s="16"/>
      <c r="T120" s="16"/>
      <c r="U120" s="16"/>
      <c r="V120" s="16"/>
      <c r="W120" s="16"/>
      <c r="X120" s="16"/>
      <c r="Y120" s="16"/>
      <c r="Z120" s="16"/>
    </row>
    <row r="121" spans="1:26">
      <c r="A121" s="203">
        <v>23</v>
      </c>
      <c r="B121" s="106">
        <v>42040</v>
      </c>
      <c r="C121" s="106"/>
      <c r="D121" s="107" t="s">
        <v>661</v>
      </c>
      <c r="E121" s="108" t="s">
        <v>624</v>
      </c>
      <c r="F121" s="109">
        <v>196</v>
      </c>
      <c r="G121" s="108"/>
      <c r="H121" s="108">
        <v>262</v>
      </c>
      <c r="I121" s="126">
        <v>255</v>
      </c>
      <c r="J121" s="127" t="s">
        <v>626</v>
      </c>
      <c r="K121" s="128">
        <f t="shared" si="20"/>
        <v>66</v>
      </c>
      <c r="L121" s="129">
        <f t="shared" si="21"/>
        <v>0.33673469387755101</v>
      </c>
      <c r="M121" s="130" t="s">
        <v>600</v>
      </c>
      <c r="N121" s="131">
        <v>42599</v>
      </c>
      <c r="O121" s="57"/>
      <c r="P121" s="16"/>
      <c r="Q121" s="16"/>
      <c r="R121" s="17"/>
      <c r="S121" s="16"/>
      <c r="T121" s="16"/>
      <c r="U121" s="16"/>
      <c r="V121" s="16"/>
      <c r="W121" s="16"/>
      <c r="X121" s="16"/>
      <c r="Y121" s="16"/>
      <c r="Z121" s="16"/>
    </row>
    <row r="122" spans="1:26">
      <c r="A122" s="204">
        <v>24</v>
      </c>
      <c r="B122" s="110">
        <v>42067</v>
      </c>
      <c r="C122" s="110"/>
      <c r="D122" s="111" t="s">
        <v>389</v>
      </c>
      <c r="E122" s="112" t="s">
        <v>624</v>
      </c>
      <c r="F122" s="113">
        <v>235</v>
      </c>
      <c r="G122" s="113"/>
      <c r="H122" s="114">
        <v>77</v>
      </c>
      <c r="I122" s="132" t="s">
        <v>662</v>
      </c>
      <c r="J122" s="133" t="s">
        <v>663</v>
      </c>
      <c r="K122" s="134">
        <f t="shared" si="20"/>
        <v>-158</v>
      </c>
      <c r="L122" s="135">
        <f t="shared" si="21"/>
        <v>-0.67234042553191486</v>
      </c>
      <c r="M122" s="136" t="s">
        <v>664</v>
      </c>
      <c r="N122" s="137">
        <v>43522</v>
      </c>
      <c r="O122" s="57"/>
      <c r="P122" s="16"/>
      <c r="Q122" s="16"/>
      <c r="R122" s="17"/>
      <c r="S122" s="16"/>
      <c r="T122" s="16"/>
      <c r="U122" s="16"/>
      <c r="V122" s="16"/>
      <c r="W122" s="16"/>
      <c r="X122" s="16"/>
      <c r="Y122" s="16"/>
      <c r="Z122" s="16"/>
    </row>
    <row r="123" spans="1:26">
      <c r="A123" s="203">
        <v>25</v>
      </c>
      <c r="B123" s="106">
        <v>42067</v>
      </c>
      <c r="C123" s="106"/>
      <c r="D123" s="107" t="s">
        <v>481</v>
      </c>
      <c r="E123" s="108" t="s">
        <v>624</v>
      </c>
      <c r="F123" s="109">
        <v>185</v>
      </c>
      <c r="G123" s="108"/>
      <c r="H123" s="108">
        <v>224</v>
      </c>
      <c r="I123" s="126" t="s">
        <v>665</v>
      </c>
      <c r="J123" s="127" t="s">
        <v>626</v>
      </c>
      <c r="K123" s="128">
        <f t="shared" si="20"/>
        <v>39</v>
      </c>
      <c r="L123" s="129">
        <f t="shared" si="21"/>
        <v>0.21081081081081082</v>
      </c>
      <c r="M123" s="130" t="s">
        <v>600</v>
      </c>
      <c r="N123" s="131">
        <v>42647</v>
      </c>
      <c r="O123" s="57"/>
      <c r="P123" s="16"/>
      <c r="Q123" s="16"/>
      <c r="R123" s="17"/>
      <c r="S123" s="16"/>
      <c r="T123" s="16"/>
      <c r="U123" s="16"/>
      <c r="V123" s="16"/>
      <c r="W123" s="16"/>
      <c r="X123" s="16"/>
      <c r="Y123" s="16"/>
      <c r="Z123" s="16"/>
    </row>
    <row r="124" spans="1:26">
      <c r="A124" s="365">
        <v>26</v>
      </c>
      <c r="B124" s="115">
        <v>42090</v>
      </c>
      <c r="C124" s="115"/>
      <c r="D124" s="116" t="s">
        <v>666</v>
      </c>
      <c r="E124" s="117" t="s">
        <v>624</v>
      </c>
      <c r="F124" s="118">
        <v>49.5</v>
      </c>
      <c r="G124" s="119"/>
      <c r="H124" s="119">
        <v>15.85</v>
      </c>
      <c r="I124" s="119">
        <v>67</v>
      </c>
      <c r="J124" s="138" t="s">
        <v>667</v>
      </c>
      <c r="K124" s="119">
        <f t="shared" si="20"/>
        <v>-33.65</v>
      </c>
      <c r="L124" s="139">
        <f t="shared" si="21"/>
        <v>-0.67979797979797973</v>
      </c>
      <c r="M124" s="136" t="s">
        <v>664</v>
      </c>
      <c r="N124" s="140">
        <v>43627</v>
      </c>
      <c r="O124" s="57"/>
      <c r="P124" s="16"/>
      <c r="Q124" s="16"/>
      <c r="R124" s="17"/>
      <c r="S124" s="16"/>
      <c r="T124" s="16"/>
      <c r="U124" s="16"/>
      <c r="V124" s="16"/>
      <c r="W124" s="16"/>
      <c r="X124" s="16"/>
      <c r="Y124" s="16"/>
      <c r="Z124" s="16"/>
    </row>
    <row r="125" spans="1:26">
      <c r="A125" s="203">
        <v>27</v>
      </c>
      <c r="B125" s="106">
        <v>42093</v>
      </c>
      <c r="C125" s="106"/>
      <c r="D125" s="107" t="s">
        <v>668</v>
      </c>
      <c r="E125" s="108" t="s">
        <v>624</v>
      </c>
      <c r="F125" s="109">
        <v>183.5</v>
      </c>
      <c r="G125" s="108"/>
      <c r="H125" s="108">
        <v>219</v>
      </c>
      <c r="I125" s="126">
        <v>218</v>
      </c>
      <c r="J125" s="127" t="s">
        <v>669</v>
      </c>
      <c r="K125" s="128">
        <f t="shared" si="20"/>
        <v>35.5</v>
      </c>
      <c r="L125" s="129">
        <f t="shared" si="21"/>
        <v>0.19346049046321526</v>
      </c>
      <c r="M125" s="130" t="s">
        <v>600</v>
      </c>
      <c r="N125" s="131">
        <v>42103</v>
      </c>
      <c r="O125" s="57"/>
      <c r="P125" s="16"/>
      <c r="Q125" s="16"/>
      <c r="R125" s="17"/>
      <c r="S125" s="16"/>
      <c r="T125" s="16"/>
      <c r="U125" s="16"/>
      <c r="V125" s="16"/>
      <c r="W125" s="16"/>
      <c r="X125" s="16"/>
      <c r="Y125" s="16"/>
      <c r="Z125" s="16"/>
    </row>
    <row r="126" spans="1:26">
      <c r="A126" s="203">
        <v>28</v>
      </c>
      <c r="B126" s="106">
        <v>42114</v>
      </c>
      <c r="C126" s="106"/>
      <c r="D126" s="107" t="s">
        <v>670</v>
      </c>
      <c r="E126" s="108" t="s">
        <v>624</v>
      </c>
      <c r="F126" s="109">
        <f>(227+237)/2</f>
        <v>232</v>
      </c>
      <c r="G126" s="108"/>
      <c r="H126" s="108">
        <v>298</v>
      </c>
      <c r="I126" s="126">
        <v>298</v>
      </c>
      <c r="J126" s="127" t="s">
        <v>626</v>
      </c>
      <c r="K126" s="128">
        <f t="shared" si="20"/>
        <v>66</v>
      </c>
      <c r="L126" s="129">
        <f t="shared" si="21"/>
        <v>0.28448275862068967</v>
      </c>
      <c r="M126" s="130" t="s">
        <v>600</v>
      </c>
      <c r="N126" s="131">
        <v>42823</v>
      </c>
      <c r="O126" s="57"/>
      <c r="P126" s="16"/>
      <c r="Q126" s="16"/>
      <c r="R126" s="17"/>
      <c r="S126" s="16"/>
      <c r="T126" s="16"/>
      <c r="U126" s="16"/>
      <c r="V126" s="16"/>
      <c r="W126" s="16"/>
      <c r="X126" s="16"/>
      <c r="Y126" s="16"/>
      <c r="Z126" s="16"/>
    </row>
    <row r="127" spans="1:26">
      <c r="A127" s="203">
        <v>29</v>
      </c>
      <c r="B127" s="106">
        <v>42128</v>
      </c>
      <c r="C127" s="106"/>
      <c r="D127" s="107" t="s">
        <v>671</v>
      </c>
      <c r="E127" s="108" t="s">
        <v>601</v>
      </c>
      <c r="F127" s="109">
        <v>385</v>
      </c>
      <c r="G127" s="108"/>
      <c r="H127" s="108">
        <f>212.5+331</f>
        <v>543.5</v>
      </c>
      <c r="I127" s="126">
        <v>510</v>
      </c>
      <c r="J127" s="127" t="s">
        <v>672</v>
      </c>
      <c r="K127" s="128">
        <f t="shared" si="20"/>
        <v>158.5</v>
      </c>
      <c r="L127" s="129">
        <f t="shared" si="21"/>
        <v>0.41168831168831171</v>
      </c>
      <c r="M127" s="130" t="s">
        <v>600</v>
      </c>
      <c r="N127" s="131">
        <v>42235</v>
      </c>
      <c r="O127" s="57"/>
      <c r="P127" s="16"/>
      <c r="Q127" s="16"/>
      <c r="R127" s="17"/>
      <c r="S127" s="16"/>
      <c r="T127" s="16"/>
      <c r="U127" s="16"/>
      <c r="V127" s="16"/>
      <c r="W127" s="16"/>
      <c r="X127" s="16"/>
      <c r="Y127" s="16"/>
      <c r="Z127" s="16"/>
    </row>
    <row r="128" spans="1:26">
      <c r="A128" s="203">
        <v>30</v>
      </c>
      <c r="B128" s="106">
        <v>42128</v>
      </c>
      <c r="C128" s="106"/>
      <c r="D128" s="107" t="s">
        <v>673</v>
      </c>
      <c r="E128" s="108" t="s">
        <v>601</v>
      </c>
      <c r="F128" s="109">
        <v>115.5</v>
      </c>
      <c r="G128" s="108"/>
      <c r="H128" s="108">
        <v>146</v>
      </c>
      <c r="I128" s="126">
        <v>142</v>
      </c>
      <c r="J128" s="127" t="s">
        <v>674</v>
      </c>
      <c r="K128" s="128">
        <f t="shared" si="20"/>
        <v>30.5</v>
      </c>
      <c r="L128" s="129">
        <f t="shared" si="21"/>
        <v>0.26406926406926406</v>
      </c>
      <c r="M128" s="130" t="s">
        <v>600</v>
      </c>
      <c r="N128" s="131">
        <v>42202</v>
      </c>
      <c r="O128" s="57"/>
      <c r="P128" s="16"/>
      <c r="Q128" s="16"/>
      <c r="R128" s="17"/>
      <c r="S128" s="16"/>
      <c r="T128" s="16"/>
      <c r="U128" s="16"/>
      <c r="V128" s="16"/>
      <c r="W128" s="16"/>
      <c r="X128" s="16"/>
      <c r="Y128" s="16"/>
      <c r="Z128" s="16"/>
    </row>
    <row r="129" spans="1:26">
      <c r="A129" s="203">
        <v>31</v>
      </c>
      <c r="B129" s="106">
        <v>42151</v>
      </c>
      <c r="C129" s="106"/>
      <c r="D129" s="107" t="s">
        <v>675</v>
      </c>
      <c r="E129" s="108" t="s">
        <v>601</v>
      </c>
      <c r="F129" s="109">
        <v>237.5</v>
      </c>
      <c r="G129" s="108"/>
      <c r="H129" s="108">
        <v>279.5</v>
      </c>
      <c r="I129" s="126">
        <v>278</v>
      </c>
      <c r="J129" s="127" t="s">
        <v>626</v>
      </c>
      <c r="K129" s="128">
        <f t="shared" si="20"/>
        <v>42</v>
      </c>
      <c r="L129" s="129">
        <f t="shared" si="21"/>
        <v>0.17684210526315788</v>
      </c>
      <c r="M129" s="130" t="s">
        <v>600</v>
      </c>
      <c r="N129" s="131">
        <v>42222</v>
      </c>
      <c r="O129" s="57"/>
      <c r="P129" s="16"/>
      <c r="Q129" s="16"/>
      <c r="R129" s="17"/>
      <c r="S129" s="16"/>
      <c r="T129" s="16"/>
      <c r="U129" s="16"/>
      <c r="V129" s="16"/>
      <c r="W129" s="16"/>
      <c r="X129" s="16"/>
      <c r="Y129" s="16"/>
      <c r="Z129" s="16"/>
    </row>
    <row r="130" spans="1:26">
      <c r="A130" s="203">
        <v>32</v>
      </c>
      <c r="B130" s="106">
        <v>42174</v>
      </c>
      <c r="C130" s="106"/>
      <c r="D130" s="107" t="s">
        <v>645</v>
      </c>
      <c r="E130" s="108" t="s">
        <v>624</v>
      </c>
      <c r="F130" s="109">
        <v>340</v>
      </c>
      <c r="G130" s="108"/>
      <c r="H130" s="108">
        <v>448</v>
      </c>
      <c r="I130" s="126">
        <v>448</v>
      </c>
      <c r="J130" s="127" t="s">
        <v>626</v>
      </c>
      <c r="K130" s="128">
        <f t="shared" si="20"/>
        <v>108</v>
      </c>
      <c r="L130" s="129">
        <f t="shared" si="21"/>
        <v>0.31764705882352939</v>
      </c>
      <c r="M130" s="130" t="s">
        <v>600</v>
      </c>
      <c r="N130" s="131">
        <v>43018</v>
      </c>
      <c r="O130" s="57"/>
      <c r="P130" s="16"/>
      <c r="Q130" s="16"/>
      <c r="R130" s="17"/>
      <c r="S130" s="16"/>
      <c r="T130" s="16"/>
      <c r="U130" s="16"/>
      <c r="V130" s="16"/>
      <c r="W130" s="16"/>
      <c r="X130" s="16"/>
      <c r="Y130" s="16"/>
      <c r="Z130" s="16"/>
    </row>
    <row r="131" spans="1:26">
      <c r="A131" s="203">
        <v>33</v>
      </c>
      <c r="B131" s="106">
        <v>42191</v>
      </c>
      <c r="C131" s="106"/>
      <c r="D131" s="107" t="s">
        <v>676</v>
      </c>
      <c r="E131" s="108" t="s">
        <v>624</v>
      </c>
      <c r="F131" s="109">
        <v>390</v>
      </c>
      <c r="G131" s="108"/>
      <c r="H131" s="108">
        <v>460</v>
      </c>
      <c r="I131" s="126">
        <v>460</v>
      </c>
      <c r="J131" s="127" t="s">
        <v>626</v>
      </c>
      <c r="K131" s="128">
        <f t="shared" ref="K131:K151" si="22">H131-F131</f>
        <v>70</v>
      </c>
      <c r="L131" s="129">
        <f t="shared" ref="L131:L151" si="23">K131/F131</f>
        <v>0.17948717948717949</v>
      </c>
      <c r="M131" s="130" t="s">
        <v>600</v>
      </c>
      <c r="N131" s="131">
        <v>42478</v>
      </c>
      <c r="O131" s="57"/>
      <c r="P131" s="16"/>
      <c r="Q131" s="16"/>
      <c r="R131" s="17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204">
        <v>34</v>
      </c>
      <c r="B132" s="110">
        <v>42195</v>
      </c>
      <c r="C132" s="110"/>
      <c r="D132" s="111" t="s">
        <v>677</v>
      </c>
      <c r="E132" s="112" t="s">
        <v>624</v>
      </c>
      <c r="F132" s="113">
        <v>122.5</v>
      </c>
      <c r="G132" s="113"/>
      <c r="H132" s="114">
        <v>61</v>
      </c>
      <c r="I132" s="132">
        <v>172</v>
      </c>
      <c r="J132" s="133" t="s">
        <v>678</v>
      </c>
      <c r="K132" s="134">
        <f t="shared" si="22"/>
        <v>-61.5</v>
      </c>
      <c r="L132" s="135">
        <f t="shared" si="23"/>
        <v>-0.50204081632653064</v>
      </c>
      <c r="M132" s="136" t="s">
        <v>664</v>
      </c>
      <c r="N132" s="137">
        <v>43333</v>
      </c>
      <c r="O132" s="57"/>
      <c r="P132" s="16"/>
      <c r="Q132" s="16"/>
      <c r="R132" s="17"/>
      <c r="S132" s="16"/>
      <c r="T132" s="16"/>
      <c r="U132" s="16"/>
      <c r="V132" s="16"/>
      <c r="W132" s="16"/>
      <c r="X132" s="16"/>
      <c r="Y132" s="16"/>
      <c r="Z132" s="16"/>
    </row>
    <row r="133" spans="1:26">
      <c r="A133" s="203">
        <v>35</v>
      </c>
      <c r="B133" s="106">
        <v>42219</v>
      </c>
      <c r="C133" s="106"/>
      <c r="D133" s="107" t="s">
        <v>679</v>
      </c>
      <c r="E133" s="108" t="s">
        <v>624</v>
      </c>
      <c r="F133" s="109">
        <v>297.5</v>
      </c>
      <c r="G133" s="108"/>
      <c r="H133" s="108">
        <v>350</v>
      </c>
      <c r="I133" s="126">
        <v>360</v>
      </c>
      <c r="J133" s="127" t="s">
        <v>680</v>
      </c>
      <c r="K133" s="128">
        <f t="shared" si="22"/>
        <v>52.5</v>
      </c>
      <c r="L133" s="129">
        <f t="shared" si="23"/>
        <v>0.17647058823529413</v>
      </c>
      <c r="M133" s="130" t="s">
        <v>600</v>
      </c>
      <c r="N133" s="131">
        <v>42232</v>
      </c>
      <c r="O133" s="57"/>
      <c r="P133" s="16"/>
      <c r="Q133" s="16"/>
      <c r="R133" s="17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203">
        <v>36</v>
      </c>
      <c r="B134" s="106">
        <v>42219</v>
      </c>
      <c r="C134" s="106"/>
      <c r="D134" s="107" t="s">
        <v>681</v>
      </c>
      <c r="E134" s="108" t="s">
        <v>624</v>
      </c>
      <c r="F134" s="109">
        <v>115.5</v>
      </c>
      <c r="G134" s="108"/>
      <c r="H134" s="108">
        <v>149</v>
      </c>
      <c r="I134" s="126">
        <v>140</v>
      </c>
      <c r="J134" s="141" t="s">
        <v>682</v>
      </c>
      <c r="K134" s="128">
        <f t="shared" si="22"/>
        <v>33.5</v>
      </c>
      <c r="L134" s="129">
        <f t="shared" si="23"/>
        <v>0.29004329004329005</v>
      </c>
      <c r="M134" s="130" t="s">
        <v>600</v>
      </c>
      <c r="N134" s="131">
        <v>42740</v>
      </c>
      <c r="O134" s="57"/>
      <c r="P134" s="16"/>
      <c r="Q134" s="16"/>
      <c r="R134" s="17"/>
      <c r="S134" s="16"/>
      <c r="T134" s="16"/>
      <c r="U134" s="16"/>
      <c r="V134" s="16"/>
      <c r="W134" s="16"/>
      <c r="X134" s="16"/>
      <c r="Y134" s="16"/>
      <c r="Z134" s="16"/>
    </row>
    <row r="135" spans="1:26">
      <c r="A135" s="203">
        <v>37</v>
      </c>
      <c r="B135" s="106">
        <v>42251</v>
      </c>
      <c r="C135" s="106"/>
      <c r="D135" s="107" t="s">
        <v>675</v>
      </c>
      <c r="E135" s="108" t="s">
        <v>624</v>
      </c>
      <c r="F135" s="109">
        <v>226</v>
      </c>
      <c r="G135" s="108"/>
      <c r="H135" s="108">
        <v>292</v>
      </c>
      <c r="I135" s="126">
        <v>292</v>
      </c>
      <c r="J135" s="127" t="s">
        <v>683</v>
      </c>
      <c r="K135" s="128">
        <f t="shared" si="22"/>
        <v>66</v>
      </c>
      <c r="L135" s="129">
        <f t="shared" si="23"/>
        <v>0.29203539823008851</v>
      </c>
      <c r="M135" s="130" t="s">
        <v>600</v>
      </c>
      <c r="N135" s="131">
        <v>42286</v>
      </c>
      <c r="O135" s="57"/>
      <c r="P135" s="16"/>
      <c r="Q135" s="16"/>
      <c r="R135" s="17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203">
        <v>38</v>
      </c>
      <c r="B136" s="106">
        <v>42254</v>
      </c>
      <c r="C136" s="106"/>
      <c r="D136" s="107" t="s">
        <v>670</v>
      </c>
      <c r="E136" s="108" t="s">
        <v>624</v>
      </c>
      <c r="F136" s="109">
        <v>232.5</v>
      </c>
      <c r="G136" s="108"/>
      <c r="H136" s="108">
        <v>312.5</v>
      </c>
      <c r="I136" s="126">
        <v>310</v>
      </c>
      <c r="J136" s="127" t="s">
        <v>626</v>
      </c>
      <c r="K136" s="128">
        <f t="shared" si="22"/>
        <v>80</v>
      </c>
      <c r="L136" s="129">
        <f t="shared" si="23"/>
        <v>0.34408602150537637</v>
      </c>
      <c r="M136" s="130" t="s">
        <v>600</v>
      </c>
      <c r="N136" s="131">
        <v>42823</v>
      </c>
      <c r="O136" s="57"/>
      <c r="P136" s="16"/>
      <c r="Q136" s="16"/>
      <c r="R136" s="17"/>
      <c r="S136" s="16"/>
      <c r="T136" s="16"/>
      <c r="U136" s="16"/>
      <c r="V136" s="16"/>
      <c r="W136" s="16"/>
      <c r="X136" s="16"/>
      <c r="Y136" s="16"/>
      <c r="Z136" s="16"/>
    </row>
    <row r="137" spans="1:26">
      <c r="A137" s="203">
        <v>39</v>
      </c>
      <c r="B137" s="106">
        <v>42268</v>
      </c>
      <c r="C137" s="106"/>
      <c r="D137" s="107" t="s">
        <v>684</v>
      </c>
      <c r="E137" s="108" t="s">
        <v>624</v>
      </c>
      <c r="F137" s="109">
        <v>196.5</v>
      </c>
      <c r="G137" s="108"/>
      <c r="H137" s="108">
        <v>238</v>
      </c>
      <c r="I137" s="126">
        <v>238</v>
      </c>
      <c r="J137" s="127" t="s">
        <v>683</v>
      </c>
      <c r="K137" s="128">
        <f t="shared" si="22"/>
        <v>41.5</v>
      </c>
      <c r="L137" s="129">
        <f t="shared" si="23"/>
        <v>0.21119592875318066</v>
      </c>
      <c r="M137" s="130" t="s">
        <v>600</v>
      </c>
      <c r="N137" s="131">
        <v>42291</v>
      </c>
      <c r="O137" s="57"/>
      <c r="P137" s="16"/>
      <c r="Q137" s="16"/>
      <c r="R137" s="17"/>
      <c r="S137" s="16"/>
      <c r="T137" s="16"/>
      <c r="U137" s="16"/>
      <c r="V137" s="16"/>
      <c r="W137" s="16"/>
      <c r="X137" s="16"/>
      <c r="Y137" s="16"/>
      <c r="Z137" s="16"/>
    </row>
    <row r="138" spans="1:26">
      <c r="A138" s="203">
        <v>40</v>
      </c>
      <c r="B138" s="106">
        <v>42271</v>
      </c>
      <c r="C138" s="106"/>
      <c r="D138" s="107" t="s">
        <v>623</v>
      </c>
      <c r="E138" s="108" t="s">
        <v>624</v>
      </c>
      <c r="F138" s="109">
        <v>65</v>
      </c>
      <c r="G138" s="108"/>
      <c r="H138" s="108">
        <v>82</v>
      </c>
      <c r="I138" s="126">
        <v>82</v>
      </c>
      <c r="J138" s="127" t="s">
        <v>683</v>
      </c>
      <c r="K138" s="128">
        <f t="shared" si="22"/>
        <v>17</v>
      </c>
      <c r="L138" s="129">
        <f t="shared" si="23"/>
        <v>0.26153846153846155</v>
      </c>
      <c r="M138" s="130" t="s">
        <v>600</v>
      </c>
      <c r="N138" s="131">
        <v>42578</v>
      </c>
      <c r="O138" s="57"/>
      <c r="P138" s="16"/>
      <c r="Q138" s="16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26">
      <c r="A139" s="203">
        <v>41</v>
      </c>
      <c r="B139" s="106">
        <v>42291</v>
      </c>
      <c r="C139" s="106"/>
      <c r="D139" s="107" t="s">
        <v>685</v>
      </c>
      <c r="E139" s="108" t="s">
        <v>624</v>
      </c>
      <c r="F139" s="109">
        <v>144</v>
      </c>
      <c r="G139" s="108"/>
      <c r="H139" s="108">
        <v>182.5</v>
      </c>
      <c r="I139" s="126">
        <v>181</v>
      </c>
      <c r="J139" s="127" t="s">
        <v>683</v>
      </c>
      <c r="K139" s="128">
        <f t="shared" si="22"/>
        <v>38.5</v>
      </c>
      <c r="L139" s="129">
        <f t="shared" si="23"/>
        <v>0.2673611111111111</v>
      </c>
      <c r="M139" s="130" t="s">
        <v>600</v>
      </c>
      <c r="N139" s="131">
        <v>42817</v>
      </c>
      <c r="O139" s="57"/>
      <c r="P139" s="16"/>
      <c r="Q139" s="16"/>
      <c r="R139" s="17"/>
      <c r="S139" s="16"/>
      <c r="T139" s="16"/>
      <c r="U139" s="16"/>
      <c r="V139" s="16"/>
      <c r="W139" s="16"/>
      <c r="X139" s="16"/>
      <c r="Y139" s="16"/>
      <c r="Z139" s="16"/>
    </row>
    <row r="140" spans="1:26">
      <c r="A140" s="203">
        <v>42</v>
      </c>
      <c r="B140" s="106">
        <v>42291</v>
      </c>
      <c r="C140" s="106"/>
      <c r="D140" s="107" t="s">
        <v>686</v>
      </c>
      <c r="E140" s="108" t="s">
        <v>624</v>
      </c>
      <c r="F140" s="109">
        <v>264</v>
      </c>
      <c r="G140" s="108"/>
      <c r="H140" s="108">
        <v>311</v>
      </c>
      <c r="I140" s="126">
        <v>311</v>
      </c>
      <c r="J140" s="127" t="s">
        <v>683</v>
      </c>
      <c r="K140" s="128">
        <f t="shared" si="22"/>
        <v>47</v>
      </c>
      <c r="L140" s="129">
        <f t="shared" si="23"/>
        <v>0.17803030303030304</v>
      </c>
      <c r="M140" s="130" t="s">
        <v>600</v>
      </c>
      <c r="N140" s="131">
        <v>42604</v>
      </c>
      <c r="O140" s="57"/>
      <c r="P140" s="16"/>
      <c r="Q140" s="16"/>
      <c r="R140" s="17"/>
      <c r="S140" s="16"/>
      <c r="T140" s="16"/>
      <c r="U140" s="16"/>
      <c r="V140" s="16"/>
      <c r="W140" s="16"/>
      <c r="X140" s="16"/>
      <c r="Y140" s="16"/>
      <c r="Z140" s="16"/>
    </row>
    <row r="141" spans="1:26">
      <c r="A141" s="203">
        <v>43</v>
      </c>
      <c r="B141" s="106">
        <v>42318</v>
      </c>
      <c r="C141" s="106"/>
      <c r="D141" s="107" t="s">
        <v>687</v>
      </c>
      <c r="E141" s="108" t="s">
        <v>601</v>
      </c>
      <c r="F141" s="109">
        <v>549.5</v>
      </c>
      <c r="G141" s="108"/>
      <c r="H141" s="108">
        <v>630</v>
      </c>
      <c r="I141" s="126">
        <v>630</v>
      </c>
      <c r="J141" s="127" t="s">
        <v>683</v>
      </c>
      <c r="K141" s="128">
        <f t="shared" si="22"/>
        <v>80.5</v>
      </c>
      <c r="L141" s="129">
        <f t="shared" si="23"/>
        <v>0.1464968152866242</v>
      </c>
      <c r="M141" s="130" t="s">
        <v>600</v>
      </c>
      <c r="N141" s="131">
        <v>42419</v>
      </c>
      <c r="O141" s="57"/>
      <c r="P141" s="16"/>
      <c r="Q141" s="16"/>
      <c r="R141" s="17"/>
      <c r="S141" s="16"/>
      <c r="T141" s="16"/>
      <c r="U141" s="16"/>
      <c r="V141" s="16"/>
      <c r="W141" s="16"/>
      <c r="X141" s="16"/>
      <c r="Y141" s="16"/>
      <c r="Z141" s="16"/>
    </row>
    <row r="142" spans="1:26">
      <c r="A142" s="203">
        <v>44</v>
      </c>
      <c r="B142" s="106">
        <v>42342</v>
      </c>
      <c r="C142" s="106"/>
      <c r="D142" s="107" t="s">
        <v>688</v>
      </c>
      <c r="E142" s="108" t="s">
        <v>624</v>
      </c>
      <c r="F142" s="109">
        <v>1027.5</v>
      </c>
      <c r="G142" s="108"/>
      <c r="H142" s="108">
        <v>1315</v>
      </c>
      <c r="I142" s="126">
        <v>1250</v>
      </c>
      <c r="J142" s="127" t="s">
        <v>683</v>
      </c>
      <c r="K142" s="128">
        <f t="shared" si="22"/>
        <v>287.5</v>
      </c>
      <c r="L142" s="129">
        <f t="shared" si="23"/>
        <v>0.27980535279805352</v>
      </c>
      <c r="M142" s="130" t="s">
        <v>600</v>
      </c>
      <c r="N142" s="131">
        <v>43244</v>
      </c>
      <c r="O142" s="57"/>
      <c r="P142" s="16"/>
      <c r="Q142" s="16"/>
      <c r="R142" s="17"/>
      <c r="S142" s="16"/>
      <c r="T142" s="16"/>
      <c r="U142" s="16"/>
      <c r="V142" s="16"/>
      <c r="W142" s="16"/>
      <c r="X142" s="16"/>
      <c r="Y142" s="16"/>
      <c r="Z142" s="16"/>
    </row>
    <row r="143" spans="1:26">
      <c r="A143" s="203">
        <v>45</v>
      </c>
      <c r="B143" s="106">
        <v>42367</v>
      </c>
      <c r="C143" s="106"/>
      <c r="D143" s="107" t="s">
        <v>689</v>
      </c>
      <c r="E143" s="108" t="s">
        <v>624</v>
      </c>
      <c r="F143" s="109">
        <v>465</v>
      </c>
      <c r="G143" s="108"/>
      <c r="H143" s="108">
        <v>540</v>
      </c>
      <c r="I143" s="126">
        <v>540</v>
      </c>
      <c r="J143" s="127" t="s">
        <v>683</v>
      </c>
      <c r="K143" s="128">
        <f t="shared" si="22"/>
        <v>75</v>
      </c>
      <c r="L143" s="129">
        <f t="shared" si="23"/>
        <v>0.16129032258064516</v>
      </c>
      <c r="M143" s="130" t="s">
        <v>600</v>
      </c>
      <c r="N143" s="131">
        <v>42530</v>
      </c>
      <c r="O143" s="57"/>
      <c r="P143" s="16"/>
      <c r="Q143" s="16"/>
      <c r="R143" s="17"/>
      <c r="S143" s="16"/>
      <c r="T143" s="16"/>
      <c r="U143" s="16"/>
      <c r="V143" s="16"/>
      <c r="W143" s="16"/>
      <c r="X143" s="16"/>
      <c r="Y143" s="16"/>
      <c r="Z143" s="16"/>
    </row>
    <row r="144" spans="1:26">
      <c r="A144" s="203">
        <v>46</v>
      </c>
      <c r="B144" s="106">
        <v>42380</v>
      </c>
      <c r="C144" s="106"/>
      <c r="D144" s="107" t="s">
        <v>390</v>
      </c>
      <c r="E144" s="108" t="s">
        <v>601</v>
      </c>
      <c r="F144" s="109">
        <v>81</v>
      </c>
      <c r="G144" s="108"/>
      <c r="H144" s="108">
        <v>110</v>
      </c>
      <c r="I144" s="126">
        <v>110</v>
      </c>
      <c r="J144" s="127" t="s">
        <v>683</v>
      </c>
      <c r="K144" s="128">
        <f t="shared" si="22"/>
        <v>29</v>
      </c>
      <c r="L144" s="129">
        <f t="shared" si="23"/>
        <v>0.35802469135802467</v>
      </c>
      <c r="M144" s="130" t="s">
        <v>600</v>
      </c>
      <c r="N144" s="131">
        <v>42745</v>
      </c>
      <c r="O144" s="57"/>
      <c r="P144" s="16"/>
      <c r="Q144" s="16"/>
      <c r="R144" s="1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3">
        <v>47</v>
      </c>
      <c r="B145" s="106">
        <v>42382</v>
      </c>
      <c r="C145" s="106"/>
      <c r="D145" s="107" t="s">
        <v>690</v>
      </c>
      <c r="E145" s="108" t="s">
        <v>601</v>
      </c>
      <c r="F145" s="109">
        <v>417.5</v>
      </c>
      <c r="G145" s="108"/>
      <c r="H145" s="108">
        <v>547</v>
      </c>
      <c r="I145" s="126">
        <v>535</v>
      </c>
      <c r="J145" s="127" t="s">
        <v>683</v>
      </c>
      <c r="K145" s="128">
        <f t="shared" si="22"/>
        <v>129.5</v>
      </c>
      <c r="L145" s="129">
        <f t="shared" si="23"/>
        <v>0.31017964071856285</v>
      </c>
      <c r="M145" s="130" t="s">
        <v>600</v>
      </c>
      <c r="N145" s="131">
        <v>42578</v>
      </c>
      <c r="O145" s="57"/>
      <c r="P145" s="16"/>
      <c r="Q145" s="16"/>
      <c r="R145" s="1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3">
        <v>48</v>
      </c>
      <c r="B146" s="106">
        <v>42408</v>
      </c>
      <c r="C146" s="106"/>
      <c r="D146" s="107" t="s">
        <v>691</v>
      </c>
      <c r="E146" s="108" t="s">
        <v>624</v>
      </c>
      <c r="F146" s="109">
        <v>650</v>
      </c>
      <c r="G146" s="108"/>
      <c r="H146" s="108">
        <v>800</v>
      </c>
      <c r="I146" s="126">
        <v>800</v>
      </c>
      <c r="J146" s="127" t="s">
        <v>683</v>
      </c>
      <c r="K146" s="128">
        <f t="shared" si="22"/>
        <v>150</v>
      </c>
      <c r="L146" s="129">
        <f t="shared" si="23"/>
        <v>0.23076923076923078</v>
      </c>
      <c r="M146" s="130" t="s">
        <v>600</v>
      </c>
      <c r="N146" s="131">
        <v>43154</v>
      </c>
      <c r="O146" s="57"/>
      <c r="P146" s="16"/>
      <c r="Q146" s="16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3">
        <v>49</v>
      </c>
      <c r="B147" s="106">
        <v>42433</v>
      </c>
      <c r="C147" s="106"/>
      <c r="D147" s="107" t="s">
        <v>197</v>
      </c>
      <c r="E147" s="108" t="s">
        <v>624</v>
      </c>
      <c r="F147" s="109">
        <v>437.5</v>
      </c>
      <c r="G147" s="108"/>
      <c r="H147" s="108">
        <v>504.5</v>
      </c>
      <c r="I147" s="126">
        <v>522</v>
      </c>
      <c r="J147" s="127" t="s">
        <v>692</v>
      </c>
      <c r="K147" s="128">
        <f t="shared" si="22"/>
        <v>67</v>
      </c>
      <c r="L147" s="129">
        <f t="shared" si="23"/>
        <v>0.15314285714285714</v>
      </c>
      <c r="M147" s="130" t="s">
        <v>600</v>
      </c>
      <c r="N147" s="131">
        <v>42480</v>
      </c>
      <c r="O147" s="57"/>
      <c r="P147" s="16"/>
      <c r="Q147" s="16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3">
        <v>50</v>
      </c>
      <c r="B148" s="106">
        <v>42438</v>
      </c>
      <c r="C148" s="106"/>
      <c r="D148" s="107" t="s">
        <v>693</v>
      </c>
      <c r="E148" s="108" t="s">
        <v>624</v>
      </c>
      <c r="F148" s="109">
        <v>189.5</v>
      </c>
      <c r="G148" s="108"/>
      <c r="H148" s="108">
        <v>218</v>
      </c>
      <c r="I148" s="126">
        <v>218</v>
      </c>
      <c r="J148" s="127" t="s">
        <v>683</v>
      </c>
      <c r="K148" s="128">
        <f t="shared" si="22"/>
        <v>28.5</v>
      </c>
      <c r="L148" s="129">
        <f t="shared" si="23"/>
        <v>0.15039577836411611</v>
      </c>
      <c r="M148" s="130" t="s">
        <v>600</v>
      </c>
      <c r="N148" s="131">
        <v>43034</v>
      </c>
      <c r="O148" s="57"/>
      <c r="P148" s="16"/>
      <c r="Q148" s="16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365">
        <v>51</v>
      </c>
      <c r="B149" s="115">
        <v>42471</v>
      </c>
      <c r="C149" s="115"/>
      <c r="D149" s="116" t="s">
        <v>694</v>
      </c>
      <c r="E149" s="117" t="s">
        <v>624</v>
      </c>
      <c r="F149" s="118">
        <v>36.5</v>
      </c>
      <c r="G149" s="119"/>
      <c r="H149" s="119">
        <v>15.85</v>
      </c>
      <c r="I149" s="119">
        <v>60</v>
      </c>
      <c r="J149" s="138" t="s">
        <v>695</v>
      </c>
      <c r="K149" s="134">
        <f t="shared" si="22"/>
        <v>-20.65</v>
      </c>
      <c r="L149" s="168">
        <f t="shared" si="23"/>
        <v>-0.5657534246575342</v>
      </c>
      <c r="M149" s="136" t="s">
        <v>664</v>
      </c>
      <c r="N149" s="169">
        <v>43627</v>
      </c>
      <c r="O149" s="57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3">
        <v>52</v>
      </c>
      <c r="B150" s="106">
        <v>42472</v>
      </c>
      <c r="C150" s="106"/>
      <c r="D150" s="107" t="s">
        <v>696</v>
      </c>
      <c r="E150" s="108" t="s">
        <v>624</v>
      </c>
      <c r="F150" s="109">
        <v>93</v>
      </c>
      <c r="G150" s="108"/>
      <c r="H150" s="108">
        <v>149</v>
      </c>
      <c r="I150" s="126">
        <v>140</v>
      </c>
      <c r="J150" s="141" t="s">
        <v>697</v>
      </c>
      <c r="K150" s="128">
        <f t="shared" si="22"/>
        <v>56</v>
      </c>
      <c r="L150" s="129">
        <f t="shared" si="23"/>
        <v>0.60215053763440862</v>
      </c>
      <c r="M150" s="130" t="s">
        <v>600</v>
      </c>
      <c r="N150" s="131">
        <v>42740</v>
      </c>
      <c r="O150" s="57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3">
        <v>53</v>
      </c>
      <c r="B151" s="106">
        <v>42472</v>
      </c>
      <c r="C151" s="106"/>
      <c r="D151" s="107" t="s">
        <v>698</v>
      </c>
      <c r="E151" s="108" t="s">
        <v>624</v>
      </c>
      <c r="F151" s="109">
        <v>130</v>
      </c>
      <c r="G151" s="108"/>
      <c r="H151" s="108">
        <v>150</v>
      </c>
      <c r="I151" s="126" t="s">
        <v>699</v>
      </c>
      <c r="J151" s="127" t="s">
        <v>683</v>
      </c>
      <c r="K151" s="128">
        <f t="shared" si="22"/>
        <v>20</v>
      </c>
      <c r="L151" s="129">
        <f t="shared" si="23"/>
        <v>0.15384615384615385</v>
      </c>
      <c r="M151" s="130" t="s">
        <v>600</v>
      </c>
      <c r="N151" s="131">
        <v>42564</v>
      </c>
      <c r="O151" s="57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3">
        <v>54</v>
      </c>
      <c r="B152" s="106">
        <v>42473</v>
      </c>
      <c r="C152" s="106"/>
      <c r="D152" s="107" t="s">
        <v>354</v>
      </c>
      <c r="E152" s="108" t="s">
        <v>624</v>
      </c>
      <c r="F152" s="109">
        <v>196</v>
      </c>
      <c r="G152" s="108"/>
      <c r="H152" s="108">
        <v>299</v>
      </c>
      <c r="I152" s="126">
        <v>299</v>
      </c>
      <c r="J152" s="127" t="s">
        <v>683</v>
      </c>
      <c r="K152" s="128">
        <v>103</v>
      </c>
      <c r="L152" s="129">
        <v>0.52551020408163296</v>
      </c>
      <c r="M152" s="130" t="s">
        <v>600</v>
      </c>
      <c r="N152" s="131">
        <v>42620</v>
      </c>
      <c r="O152" s="57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03">
        <v>55</v>
      </c>
      <c r="B153" s="106">
        <v>42473</v>
      </c>
      <c r="C153" s="106"/>
      <c r="D153" s="107" t="s">
        <v>757</v>
      </c>
      <c r="E153" s="108" t="s">
        <v>624</v>
      </c>
      <c r="F153" s="109">
        <v>88</v>
      </c>
      <c r="G153" s="108"/>
      <c r="H153" s="108">
        <v>103</v>
      </c>
      <c r="I153" s="126">
        <v>103</v>
      </c>
      <c r="J153" s="127" t="s">
        <v>683</v>
      </c>
      <c r="K153" s="128">
        <v>15</v>
      </c>
      <c r="L153" s="129">
        <v>0.170454545454545</v>
      </c>
      <c r="M153" s="130" t="s">
        <v>600</v>
      </c>
      <c r="N153" s="131">
        <v>42530</v>
      </c>
      <c r="O153" s="57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3">
        <v>56</v>
      </c>
      <c r="B154" s="106">
        <v>42492</v>
      </c>
      <c r="C154" s="106"/>
      <c r="D154" s="107" t="s">
        <v>700</v>
      </c>
      <c r="E154" s="108" t="s">
        <v>624</v>
      </c>
      <c r="F154" s="109">
        <v>127.5</v>
      </c>
      <c r="G154" s="108"/>
      <c r="H154" s="108">
        <v>148</v>
      </c>
      <c r="I154" s="126" t="s">
        <v>701</v>
      </c>
      <c r="J154" s="127" t="s">
        <v>683</v>
      </c>
      <c r="K154" s="128">
        <f>H154-F154</f>
        <v>20.5</v>
      </c>
      <c r="L154" s="129">
        <f>K154/F154</f>
        <v>0.16078431372549021</v>
      </c>
      <c r="M154" s="130" t="s">
        <v>600</v>
      </c>
      <c r="N154" s="131">
        <v>42564</v>
      </c>
      <c r="O154" s="57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3">
        <v>57</v>
      </c>
      <c r="B155" s="106">
        <v>42493</v>
      </c>
      <c r="C155" s="106"/>
      <c r="D155" s="107" t="s">
        <v>702</v>
      </c>
      <c r="E155" s="108" t="s">
        <v>624</v>
      </c>
      <c r="F155" s="109">
        <v>675</v>
      </c>
      <c r="G155" s="108"/>
      <c r="H155" s="108">
        <v>815</v>
      </c>
      <c r="I155" s="126" t="s">
        <v>703</v>
      </c>
      <c r="J155" s="127" t="s">
        <v>683</v>
      </c>
      <c r="K155" s="128">
        <f>H155-F155</f>
        <v>140</v>
      </c>
      <c r="L155" s="129">
        <f>K155/F155</f>
        <v>0.2074074074074074</v>
      </c>
      <c r="M155" s="130" t="s">
        <v>600</v>
      </c>
      <c r="N155" s="131">
        <v>43154</v>
      </c>
      <c r="O155" s="57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4">
        <v>58</v>
      </c>
      <c r="B156" s="110">
        <v>42522</v>
      </c>
      <c r="C156" s="110"/>
      <c r="D156" s="111" t="s">
        <v>758</v>
      </c>
      <c r="E156" s="112" t="s">
        <v>624</v>
      </c>
      <c r="F156" s="113">
        <v>500</v>
      </c>
      <c r="G156" s="113"/>
      <c r="H156" s="114">
        <v>232.5</v>
      </c>
      <c r="I156" s="132" t="s">
        <v>759</v>
      </c>
      <c r="J156" s="133" t="s">
        <v>760</v>
      </c>
      <c r="K156" s="134">
        <f>H156-F156</f>
        <v>-267.5</v>
      </c>
      <c r="L156" s="135">
        <f>K156/F156</f>
        <v>-0.53500000000000003</v>
      </c>
      <c r="M156" s="136" t="s">
        <v>664</v>
      </c>
      <c r="N156" s="137">
        <v>43735</v>
      </c>
      <c r="O156" s="57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3">
        <v>59</v>
      </c>
      <c r="B157" s="106">
        <v>42527</v>
      </c>
      <c r="C157" s="106"/>
      <c r="D157" s="107" t="s">
        <v>704</v>
      </c>
      <c r="E157" s="108" t="s">
        <v>624</v>
      </c>
      <c r="F157" s="109">
        <v>110</v>
      </c>
      <c r="G157" s="108"/>
      <c r="H157" s="108">
        <v>126.5</v>
      </c>
      <c r="I157" s="126">
        <v>125</v>
      </c>
      <c r="J157" s="127" t="s">
        <v>633</v>
      </c>
      <c r="K157" s="128">
        <f>H157-F157</f>
        <v>16.5</v>
      </c>
      <c r="L157" s="129">
        <f>K157/F157</f>
        <v>0.15</v>
      </c>
      <c r="M157" s="130" t="s">
        <v>600</v>
      </c>
      <c r="N157" s="131">
        <v>42552</v>
      </c>
      <c r="O157" s="57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3">
        <v>60</v>
      </c>
      <c r="B158" s="106">
        <v>42538</v>
      </c>
      <c r="C158" s="106"/>
      <c r="D158" s="107" t="s">
        <v>705</v>
      </c>
      <c r="E158" s="108" t="s">
        <v>624</v>
      </c>
      <c r="F158" s="109">
        <v>44</v>
      </c>
      <c r="G158" s="108"/>
      <c r="H158" s="108">
        <v>69.5</v>
      </c>
      <c r="I158" s="126">
        <v>69.5</v>
      </c>
      <c r="J158" s="127" t="s">
        <v>706</v>
      </c>
      <c r="K158" s="128">
        <f>H158-F158</f>
        <v>25.5</v>
      </c>
      <c r="L158" s="129">
        <f>K158/F158</f>
        <v>0.57954545454545459</v>
      </c>
      <c r="M158" s="130" t="s">
        <v>600</v>
      </c>
      <c r="N158" s="131">
        <v>42977</v>
      </c>
      <c r="O158" s="57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3">
        <v>61</v>
      </c>
      <c r="B159" s="106">
        <v>42549</v>
      </c>
      <c r="C159" s="106"/>
      <c r="D159" s="148" t="s">
        <v>761</v>
      </c>
      <c r="E159" s="108" t="s">
        <v>624</v>
      </c>
      <c r="F159" s="109">
        <v>262.5</v>
      </c>
      <c r="G159" s="108"/>
      <c r="H159" s="108">
        <v>340</v>
      </c>
      <c r="I159" s="126">
        <v>333</v>
      </c>
      <c r="J159" s="127" t="s">
        <v>762</v>
      </c>
      <c r="K159" s="128">
        <v>77.5</v>
      </c>
      <c r="L159" s="129">
        <v>0.29523809523809502</v>
      </c>
      <c r="M159" s="130" t="s">
        <v>600</v>
      </c>
      <c r="N159" s="131">
        <v>43017</v>
      </c>
      <c r="O159" s="57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203">
        <v>62</v>
      </c>
      <c r="B160" s="106">
        <v>42549</v>
      </c>
      <c r="C160" s="106"/>
      <c r="D160" s="148" t="s">
        <v>763</v>
      </c>
      <c r="E160" s="108" t="s">
        <v>624</v>
      </c>
      <c r="F160" s="109">
        <v>840</v>
      </c>
      <c r="G160" s="108"/>
      <c r="H160" s="108">
        <v>1230</v>
      </c>
      <c r="I160" s="126">
        <v>1230</v>
      </c>
      <c r="J160" s="127" t="s">
        <v>683</v>
      </c>
      <c r="K160" s="128">
        <v>390</v>
      </c>
      <c r="L160" s="129">
        <v>0.46428571428571402</v>
      </c>
      <c r="M160" s="130" t="s">
        <v>600</v>
      </c>
      <c r="N160" s="131">
        <v>42649</v>
      </c>
      <c r="O160" s="57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366">
        <v>63</v>
      </c>
      <c r="B161" s="143">
        <v>42556</v>
      </c>
      <c r="C161" s="143"/>
      <c r="D161" s="144" t="s">
        <v>707</v>
      </c>
      <c r="E161" s="145" t="s">
        <v>624</v>
      </c>
      <c r="F161" s="146">
        <v>395</v>
      </c>
      <c r="G161" s="147"/>
      <c r="H161" s="147">
        <f>(468.5+342.5)/2</f>
        <v>405.5</v>
      </c>
      <c r="I161" s="147">
        <v>510</v>
      </c>
      <c r="J161" s="170" t="s">
        <v>708</v>
      </c>
      <c r="K161" s="171">
        <f t="shared" ref="K161:K167" si="24">H161-F161</f>
        <v>10.5</v>
      </c>
      <c r="L161" s="172">
        <f t="shared" ref="L161:L167" si="25">K161/F161</f>
        <v>2.6582278481012658E-2</v>
      </c>
      <c r="M161" s="173" t="s">
        <v>709</v>
      </c>
      <c r="N161" s="174">
        <v>43606</v>
      </c>
      <c r="O161" s="57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4">
        <v>64</v>
      </c>
      <c r="B162" s="110">
        <v>42584</v>
      </c>
      <c r="C162" s="110"/>
      <c r="D162" s="111" t="s">
        <v>710</v>
      </c>
      <c r="E162" s="112" t="s">
        <v>601</v>
      </c>
      <c r="F162" s="113">
        <f>169.5-12.8</f>
        <v>156.69999999999999</v>
      </c>
      <c r="G162" s="113"/>
      <c r="H162" s="114">
        <v>77</v>
      </c>
      <c r="I162" s="132" t="s">
        <v>711</v>
      </c>
      <c r="J162" s="389" t="s">
        <v>3402</v>
      </c>
      <c r="K162" s="134">
        <f t="shared" si="24"/>
        <v>-79.699999999999989</v>
      </c>
      <c r="L162" s="135">
        <f t="shared" si="25"/>
        <v>-0.50861518825781749</v>
      </c>
      <c r="M162" s="136" t="s">
        <v>664</v>
      </c>
      <c r="N162" s="137">
        <v>43522</v>
      </c>
      <c r="O162" s="57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4">
        <v>65</v>
      </c>
      <c r="B163" s="110">
        <v>42586</v>
      </c>
      <c r="C163" s="110"/>
      <c r="D163" s="111" t="s">
        <v>712</v>
      </c>
      <c r="E163" s="112" t="s">
        <v>624</v>
      </c>
      <c r="F163" s="113">
        <v>400</v>
      </c>
      <c r="G163" s="113"/>
      <c r="H163" s="114">
        <v>305</v>
      </c>
      <c r="I163" s="132">
        <v>475</v>
      </c>
      <c r="J163" s="133" t="s">
        <v>713</v>
      </c>
      <c r="K163" s="134">
        <f t="shared" si="24"/>
        <v>-95</v>
      </c>
      <c r="L163" s="135">
        <f t="shared" si="25"/>
        <v>-0.23749999999999999</v>
      </c>
      <c r="M163" s="136" t="s">
        <v>664</v>
      </c>
      <c r="N163" s="137">
        <v>43606</v>
      </c>
      <c r="O163" s="57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3">
        <v>66</v>
      </c>
      <c r="B164" s="106">
        <v>42593</v>
      </c>
      <c r="C164" s="106"/>
      <c r="D164" s="107" t="s">
        <v>714</v>
      </c>
      <c r="E164" s="108" t="s">
        <v>624</v>
      </c>
      <c r="F164" s="109">
        <v>86.5</v>
      </c>
      <c r="G164" s="108"/>
      <c r="H164" s="108">
        <v>130</v>
      </c>
      <c r="I164" s="126">
        <v>130</v>
      </c>
      <c r="J164" s="141" t="s">
        <v>715</v>
      </c>
      <c r="K164" s="128">
        <f t="shared" si="24"/>
        <v>43.5</v>
      </c>
      <c r="L164" s="129">
        <f t="shared" si="25"/>
        <v>0.50289017341040465</v>
      </c>
      <c r="M164" s="130" t="s">
        <v>600</v>
      </c>
      <c r="N164" s="131">
        <v>43091</v>
      </c>
      <c r="O164" s="57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204">
        <v>67</v>
      </c>
      <c r="B165" s="110">
        <v>42600</v>
      </c>
      <c r="C165" s="110"/>
      <c r="D165" s="111" t="s">
        <v>381</v>
      </c>
      <c r="E165" s="112" t="s">
        <v>624</v>
      </c>
      <c r="F165" s="113">
        <v>133.5</v>
      </c>
      <c r="G165" s="113"/>
      <c r="H165" s="114">
        <v>126.5</v>
      </c>
      <c r="I165" s="132">
        <v>178</v>
      </c>
      <c r="J165" s="133" t="s">
        <v>716</v>
      </c>
      <c r="K165" s="134">
        <f t="shared" si="24"/>
        <v>-7</v>
      </c>
      <c r="L165" s="135">
        <f t="shared" si="25"/>
        <v>-5.2434456928838954E-2</v>
      </c>
      <c r="M165" s="136" t="s">
        <v>664</v>
      </c>
      <c r="N165" s="137">
        <v>42615</v>
      </c>
      <c r="O165" s="57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3">
        <v>68</v>
      </c>
      <c r="B166" s="106">
        <v>42613</v>
      </c>
      <c r="C166" s="106"/>
      <c r="D166" s="107" t="s">
        <v>717</v>
      </c>
      <c r="E166" s="108" t="s">
        <v>624</v>
      </c>
      <c r="F166" s="109">
        <v>560</v>
      </c>
      <c r="G166" s="108"/>
      <c r="H166" s="108">
        <v>725</v>
      </c>
      <c r="I166" s="126">
        <v>725</v>
      </c>
      <c r="J166" s="127" t="s">
        <v>626</v>
      </c>
      <c r="K166" s="128">
        <f t="shared" si="24"/>
        <v>165</v>
      </c>
      <c r="L166" s="129">
        <f t="shared" si="25"/>
        <v>0.29464285714285715</v>
      </c>
      <c r="M166" s="130" t="s">
        <v>600</v>
      </c>
      <c r="N166" s="131">
        <v>42456</v>
      </c>
      <c r="O166" s="57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203">
        <v>69</v>
      </c>
      <c r="B167" s="106">
        <v>42614</v>
      </c>
      <c r="C167" s="106"/>
      <c r="D167" s="107" t="s">
        <v>718</v>
      </c>
      <c r="E167" s="108" t="s">
        <v>624</v>
      </c>
      <c r="F167" s="109">
        <v>160.5</v>
      </c>
      <c r="G167" s="108"/>
      <c r="H167" s="108">
        <v>210</v>
      </c>
      <c r="I167" s="126">
        <v>210</v>
      </c>
      <c r="J167" s="127" t="s">
        <v>626</v>
      </c>
      <c r="K167" s="128">
        <f t="shared" si="24"/>
        <v>49.5</v>
      </c>
      <c r="L167" s="129">
        <f t="shared" si="25"/>
        <v>0.30841121495327101</v>
      </c>
      <c r="M167" s="130" t="s">
        <v>600</v>
      </c>
      <c r="N167" s="131">
        <v>42871</v>
      </c>
      <c r="O167" s="57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3">
        <v>70</v>
      </c>
      <c r="B168" s="106">
        <v>42646</v>
      </c>
      <c r="C168" s="106"/>
      <c r="D168" s="148" t="s">
        <v>405</v>
      </c>
      <c r="E168" s="108" t="s">
        <v>624</v>
      </c>
      <c r="F168" s="109">
        <v>430</v>
      </c>
      <c r="G168" s="108"/>
      <c r="H168" s="108">
        <v>596</v>
      </c>
      <c r="I168" s="126">
        <v>575</v>
      </c>
      <c r="J168" s="127" t="s">
        <v>764</v>
      </c>
      <c r="K168" s="128">
        <v>166</v>
      </c>
      <c r="L168" s="129">
        <v>0.38604651162790699</v>
      </c>
      <c r="M168" s="130" t="s">
        <v>600</v>
      </c>
      <c r="N168" s="131">
        <v>42769</v>
      </c>
      <c r="O168" s="57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3">
        <v>71</v>
      </c>
      <c r="B169" s="106">
        <v>42657</v>
      </c>
      <c r="C169" s="106"/>
      <c r="D169" s="107" t="s">
        <v>719</v>
      </c>
      <c r="E169" s="108" t="s">
        <v>624</v>
      </c>
      <c r="F169" s="109">
        <v>280</v>
      </c>
      <c r="G169" s="108"/>
      <c r="H169" s="108">
        <v>345</v>
      </c>
      <c r="I169" s="126">
        <v>345</v>
      </c>
      <c r="J169" s="127" t="s">
        <v>626</v>
      </c>
      <c r="K169" s="128">
        <f t="shared" ref="K169:K174" si="26">H169-F169</f>
        <v>65</v>
      </c>
      <c r="L169" s="129">
        <f>K169/F169</f>
        <v>0.23214285714285715</v>
      </c>
      <c r="M169" s="130" t="s">
        <v>600</v>
      </c>
      <c r="N169" s="131">
        <v>42814</v>
      </c>
      <c r="O169" s="57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03">
        <v>72</v>
      </c>
      <c r="B170" s="106">
        <v>42657</v>
      </c>
      <c r="C170" s="106"/>
      <c r="D170" s="107" t="s">
        <v>720</v>
      </c>
      <c r="E170" s="108" t="s">
        <v>624</v>
      </c>
      <c r="F170" s="109">
        <v>245</v>
      </c>
      <c r="G170" s="108"/>
      <c r="H170" s="108">
        <v>325.5</v>
      </c>
      <c r="I170" s="126">
        <v>330</v>
      </c>
      <c r="J170" s="127" t="s">
        <v>721</v>
      </c>
      <c r="K170" s="128">
        <f t="shared" si="26"/>
        <v>80.5</v>
      </c>
      <c r="L170" s="129">
        <f>K170/F170</f>
        <v>0.32857142857142857</v>
      </c>
      <c r="M170" s="130" t="s">
        <v>600</v>
      </c>
      <c r="N170" s="131">
        <v>42769</v>
      </c>
      <c r="O170" s="57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3">
        <v>73</v>
      </c>
      <c r="B171" s="106">
        <v>42660</v>
      </c>
      <c r="C171" s="106"/>
      <c r="D171" s="107" t="s">
        <v>349</v>
      </c>
      <c r="E171" s="108" t="s">
        <v>624</v>
      </c>
      <c r="F171" s="109">
        <v>125</v>
      </c>
      <c r="G171" s="108"/>
      <c r="H171" s="108">
        <v>160</v>
      </c>
      <c r="I171" s="126">
        <v>160</v>
      </c>
      <c r="J171" s="127" t="s">
        <v>683</v>
      </c>
      <c r="K171" s="128">
        <f t="shared" si="26"/>
        <v>35</v>
      </c>
      <c r="L171" s="129">
        <v>0.28000000000000003</v>
      </c>
      <c r="M171" s="130" t="s">
        <v>600</v>
      </c>
      <c r="N171" s="131">
        <v>42803</v>
      </c>
      <c r="O171" s="57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03">
        <v>74</v>
      </c>
      <c r="B172" s="106">
        <v>42660</v>
      </c>
      <c r="C172" s="106"/>
      <c r="D172" s="107" t="s">
        <v>483</v>
      </c>
      <c r="E172" s="108" t="s">
        <v>624</v>
      </c>
      <c r="F172" s="109">
        <v>114</v>
      </c>
      <c r="G172" s="108"/>
      <c r="H172" s="108">
        <v>145</v>
      </c>
      <c r="I172" s="126">
        <v>145</v>
      </c>
      <c r="J172" s="127" t="s">
        <v>683</v>
      </c>
      <c r="K172" s="128">
        <f t="shared" si="26"/>
        <v>31</v>
      </c>
      <c r="L172" s="129">
        <f>K172/F172</f>
        <v>0.27192982456140352</v>
      </c>
      <c r="M172" s="130" t="s">
        <v>600</v>
      </c>
      <c r="N172" s="131">
        <v>42859</v>
      </c>
      <c r="O172" s="57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3">
        <v>75</v>
      </c>
      <c r="B173" s="106">
        <v>42660</v>
      </c>
      <c r="C173" s="106"/>
      <c r="D173" s="107" t="s">
        <v>722</v>
      </c>
      <c r="E173" s="108" t="s">
        <v>624</v>
      </c>
      <c r="F173" s="109">
        <v>212</v>
      </c>
      <c r="G173" s="108"/>
      <c r="H173" s="108">
        <v>280</v>
      </c>
      <c r="I173" s="126">
        <v>276</v>
      </c>
      <c r="J173" s="127" t="s">
        <v>723</v>
      </c>
      <c r="K173" s="128">
        <f t="shared" si="26"/>
        <v>68</v>
      </c>
      <c r="L173" s="129">
        <f>K173/F173</f>
        <v>0.32075471698113206</v>
      </c>
      <c r="M173" s="130" t="s">
        <v>600</v>
      </c>
      <c r="N173" s="131">
        <v>42858</v>
      </c>
      <c r="O173" s="57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3">
        <v>76</v>
      </c>
      <c r="B174" s="106">
        <v>42678</v>
      </c>
      <c r="C174" s="106"/>
      <c r="D174" s="107" t="s">
        <v>151</v>
      </c>
      <c r="E174" s="108" t="s">
        <v>624</v>
      </c>
      <c r="F174" s="109">
        <v>155</v>
      </c>
      <c r="G174" s="108"/>
      <c r="H174" s="108">
        <v>210</v>
      </c>
      <c r="I174" s="126">
        <v>210</v>
      </c>
      <c r="J174" s="127" t="s">
        <v>724</v>
      </c>
      <c r="K174" s="128">
        <f t="shared" si="26"/>
        <v>55</v>
      </c>
      <c r="L174" s="129">
        <f>K174/F174</f>
        <v>0.35483870967741937</v>
      </c>
      <c r="M174" s="130" t="s">
        <v>600</v>
      </c>
      <c r="N174" s="131">
        <v>42944</v>
      </c>
      <c r="O174" s="57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4">
        <v>77</v>
      </c>
      <c r="B175" s="110">
        <v>42710</v>
      </c>
      <c r="C175" s="110"/>
      <c r="D175" s="111" t="s">
        <v>765</v>
      </c>
      <c r="E175" s="112" t="s">
        <v>624</v>
      </c>
      <c r="F175" s="113">
        <v>150.5</v>
      </c>
      <c r="G175" s="113"/>
      <c r="H175" s="114">
        <v>72.5</v>
      </c>
      <c r="I175" s="132">
        <v>174</v>
      </c>
      <c r="J175" s="133" t="s">
        <v>766</v>
      </c>
      <c r="K175" s="134">
        <v>-78</v>
      </c>
      <c r="L175" s="135">
        <v>-0.51827242524916906</v>
      </c>
      <c r="M175" s="136" t="s">
        <v>664</v>
      </c>
      <c r="N175" s="137">
        <v>43333</v>
      </c>
      <c r="O175" s="57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3">
        <v>78</v>
      </c>
      <c r="B176" s="106">
        <v>42712</v>
      </c>
      <c r="C176" s="106"/>
      <c r="D176" s="107" t="s">
        <v>125</v>
      </c>
      <c r="E176" s="108" t="s">
        <v>624</v>
      </c>
      <c r="F176" s="109">
        <v>380</v>
      </c>
      <c r="G176" s="108"/>
      <c r="H176" s="108">
        <v>478</v>
      </c>
      <c r="I176" s="126">
        <v>468</v>
      </c>
      <c r="J176" s="127" t="s">
        <v>683</v>
      </c>
      <c r="K176" s="128">
        <f>H176-F176</f>
        <v>98</v>
      </c>
      <c r="L176" s="129">
        <f>K176/F176</f>
        <v>0.25789473684210529</v>
      </c>
      <c r="M176" s="130" t="s">
        <v>600</v>
      </c>
      <c r="N176" s="131">
        <v>43025</v>
      </c>
      <c r="O176" s="57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3">
        <v>79</v>
      </c>
      <c r="B177" s="106">
        <v>42734</v>
      </c>
      <c r="C177" s="106"/>
      <c r="D177" s="107" t="s">
        <v>248</v>
      </c>
      <c r="E177" s="108" t="s">
        <v>624</v>
      </c>
      <c r="F177" s="109">
        <v>305</v>
      </c>
      <c r="G177" s="108"/>
      <c r="H177" s="108">
        <v>375</v>
      </c>
      <c r="I177" s="126">
        <v>375</v>
      </c>
      <c r="J177" s="127" t="s">
        <v>683</v>
      </c>
      <c r="K177" s="128">
        <f>H177-F177</f>
        <v>70</v>
      </c>
      <c r="L177" s="129">
        <f>K177/F177</f>
        <v>0.22950819672131148</v>
      </c>
      <c r="M177" s="130" t="s">
        <v>600</v>
      </c>
      <c r="N177" s="131">
        <v>42768</v>
      </c>
      <c r="O177" s="57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3">
        <v>80</v>
      </c>
      <c r="B178" s="106">
        <v>42739</v>
      </c>
      <c r="C178" s="106"/>
      <c r="D178" s="107" t="s">
        <v>351</v>
      </c>
      <c r="E178" s="108" t="s">
        <v>624</v>
      </c>
      <c r="F178" s="109">
        <v>99.5</v>
      </c>
      <c r="G178" s="108"/>
      <c r="H178" s="108">
        <v>158</v>
      </c>
      <c r="I178" s="126">
        <v>158</v>
      </c>
      <c r="J178" s="127" t="s">
        <v>683</v>
      </c>
      <c r="K178" s="128">
        <f>H178-F178</f>
        <v>58.5</v>
      </c>
      <c r="L178" s="129">
        <f>K178/F178</f>
        <v>0.5879396984924623</v>
      </c>
      <c r="M178" s="130" t="s">
        <v>600</v>
      </c>
      <c r="N178" s="131">
        <v>42898</v>
      </c>
      <c r="O178" s="57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3">
        <v>81</v>
      </c>
      <c r="B179" s="106">
        <v>42739</v>
      </c>
      <c r="C179" s="106"/>
      <c r="D179" s="107" t="s">
        <v>351</v>
      </c>
      <c r="E179" s="108" t="s">
        <v>624</v>
      </c>
      <c r="F179" s="109">
        <v>99.5</v>
      </c>
      <c r="G179" s="108"/>
      <c r="H179" s="108">
        <v>158</v>
      </c>
      <c r="I179" s="126">
        <v>158</v>
      </c>
      <c r="J179" s="127" t="s">
        <v>683</v>
      </c>
      <c r="K179" s="128">
        <v>58.5</v>
      </c>
      <c r="L179" s="129">
        <v>0.58793969849246197</v>
      </c>
      <c r="M179" s="130" t="s">
        <v>600</v>
      </c>
      <c r="N179" s="131">
        <v>42898</v>
      </c>
      <c r="O179" s="57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3">
        <v>82</v>
      </c>
      <c r="B180" s="106">
        <v>42786</v>
      </c>
      <c r="C180" s="106"/>
      <c r="D180" s="107" t="s">
        <v>169</v>
      </c>
      <c r="E180" s="108" t="s">
        <v>624</v>
      </c>
      <c r="F180" s="109">
        <v>140.5</v>
      </c>
      <c r="G180" s="108"/>
      <c r="H180" s="108">
        <v>220</v>
      </c>
      <c r="I180" s="126">
        <v>220</v>
      </c>
      <c r="J180" s="127" t="s">
        <v>683</v>
      </c>
      <c r="K180" s="128">
        <f>H180-F180</f>
        <v>79.5</v>
      </c>
      <c r="L180" s="129">
        <f>K180/F180</f>
        <v>0.5658362989323843</v>
      </c>
      <c r="M180" s="130" t="s">
        <v>600</v>
      </c>
      <c r="N180" s="131">
        <v>42864</v>
      </c>
      <c r="O180" s="57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3">
        <v>83</v>
      </c>
      <c r="B181" s="106">
        <v>42786</v>
      </c>
      <c r="C181" s="106"/>
      <c r="D181" s="107" t="s">
        <v>767</v>
      </c>
      <c r="E181" s="108" t="s">
        <v>624</v>
      </c>
      <c r="F181" s="109">
        <v>202.5</v>
      </c>
      <c r="G181" s="108"/>
      <c r="H181" s="108">
        <v>234</v>
      </c>
      <c r="I181" s="126">
        <v>234</v>
      </c>
      <c r="J181" s="127" t="s">
        <v>683</v>
      </c>
      <c r="K181" s="128">
        <v>31.5</v>
      </c>
      <c r="L181" s="129">
        <v>0.155555555555556</v>
      </c>
      <c r="M181" s="130" t="s">
        <v>600</v>
      </c>
      <c r="N181" s="131">
        <v>42836</v>
      </c>
      <c r="O181" s="57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3">
        <v>84</v>
      </c>
      <c r="B182" s="106">
        <v>42818</v>
      </c>
      <c r="C182" s="106"/>
      <c r="D182" s="107" t="s">
        <v>557</v>
      </c>
      <c r="E182" s="108" t="s">
        <v>624</v>
      </c>
      <c r="F182" s="109">
        <v>300.5</v>
      </c>
      <c r="G182" s="108"/>
      <c r="H182" s="108">
        <v>417.5</v>
      </c>
      <c r="I182" s="126">
        <v>420</v>
      </c>
      <c r="J182" s="127" t="s">
        <v>725</v>
      </c>
      <c r="K182" s="128">
        <f>H182-F182</f>
        <v>117</v>
      </c>
      <c r="L182" s="129">
        <f>K182/F182</f>
        <v>0.38935108153078202</v>
      </c>
      <c r="M182" s="130" t="s">
        <v>600</v>
      </c>
      <c r="N182" s="131">
        <v>43070</v>
      </c>
      <c r="O182" s="57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3">
        <v>85</v>
      </c>
      <c r="B183" s="106">
        <v>42818</v>
      </c>
      <c r="C183" s="106"/>
      <c r="D183" s="107" t="s">
        <v>763</v>
      </c>
      <c r="E183" s="108" t="s">
        <v>624</v>
      </c>
      <c r="F183" s="109">
        <v>850</v>
      </c>
      <c r="G183" s="108"/>
      <c r="H183" s="108">
        <v>1042.5</v>
      </c>
      <c r="I183" s="126">
        <v>1023</v>
      </c>
      <c r="J183" s="127" t="s">
        <v>768</v>
      </c>
      <c r="K183" s="128">
        <v>192.5</v>
      </c>
      <c r="L183" s="129">
        <v>0.22647058823529401</v>
      </c>
      <c r="M183" s="130" t="s">
        <v>600</v>
      </c>
      <c r="N183" s="131">
        <v>42830</v>
      </c>
      <c r="O183" s="57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3">
        <v>86</v>
      </c>
      <c r="B184" s="106">
        <v>42830</v>
      </c>
      <c r="C184" s="106"/>
      <c r="D184" s="107" t="s">
        <v>501</v>
      </c>
      <c r="E184" s="108" t="s">
        <v>624</v>
      </c>
      <c r="F184" s="109">
        <v>785</v>
      </c>
      <c r="G184" s="108"/>
      <c r="H184" s="108">
        <v>930</v>
      </c>
      <c r="I184" s="126">
        <v>920</v>
      </c>
      <c r="J184" s="127" t="s">
        <v>726</v>
      </c>
      <c r="K184" s="128">
        <f>H184-F184</f>
        <v>145</v>
      </c>
      <c r="L184" s="129">
        <f>K184/F184</f>
        <v>0.18471337579617833</v>
      </c>
      <c r="M184" s="130" t="s">
        <v>600</v>
      </c>
      <c r="N184" s="131">
        <v>42976</v>
      </c>
      <c r="O184" s="57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204">
        <v>87</v>
      </c>
      <c r="B185" s="110">
        <v>42831</v>
      </c>
      <c r="C185" s="110"/>
      <c r="D185" s="111" t="s">
        <v>769</v>
      </c>
      <c r="E185" s="112" t="s">
        <v>624</v>
      </c>
      <c r="F185" s="113">
        <v>40</v>
      </c>
      <c r="G185" s="113"/>
      <c r="H185" s="114">
        <v>13.1</v>
      </c>
      <c r="I185" s="132">
        <v>60</v>
      </c>
      <c r="J185" s="138" t="s">
        <v>770</v>
      </c>
      <c r="K185" s="134">
        <v>-26.9</v>
      </c>
      <c r="L185" s="135">
        <v>-0.67249999999999999</v>
      </c>
      <c r="M185" s="136" t="s">
        <v>664</v>
      </c>
      <c r="N185" s="137">
        <v>43138</v>
      </c>
      <c r="O185" s="57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3">
        <v>88</v>
      </c>
      <c r="B186" s="106">
        <v>42837</v>
      </c>
      <c r="C186" s="106"/>
      <c r="D186" s="107" t="s">
        <v>88</v>
      </c>
      <c r="E186" s="108" t="s">
        <v>624</v>
      </c>
      <c r="F186" s="109">
        <v>289.5</v>
      </c>
      <c r="G186" s="108"/>
      <c r="H186" s="108">
        <v>354</v>
      </c>
      <c r="I186" s="126">
        <v>360</v>
      </c>
      <c r="J186" s="127" t="s">
        <v>727</v>
      </c>
      <c r="K186" s="128">
        <f t="shared" ref="K186:K194" si="27">H186-F186</f>
        <v>64.5</v>
      </c>
      <c r="L186" s="129">
        <f t="shared" ref="L186:L194" si="28">K186/F186</f>
        <v>0.22279792746113988</v>
      </c>
      <c r="M186" s="130" t="s">
        <v>600</v>
      </c>
      <c r="N186" s="131">
        <v>43040</v>
      </c>
      <c r="O186" s="57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3">
        <v>89</v>
      </c>
      <c r="B187" s="106">
        <v>42845</v>
      </c>
      <c r="C187" s="106"/>
      <c r="D187" s="107" t="s">
        <v>438</v>
      </c>
      <c r="E187" s="108" t="s">
        <v>624</v>
      </c>
      <c r="F187" s="109">
        <v>700</v>
      </c>
      <c r="G187" s="108"/>
      <c r="H187" s="108">
        <v>840</v>
      </c>
      <c r="I187" s="126">
        <v>840</v>
      </c>
      <c r="J187" s="127" t="s">
        <v>728</v>
      </c>
      <c r="K187" s="128">
        <f t="shared" si="27"/>
        <v>140</v>
      </c>
      <c r="L187" s="129">
        <f t="shared" si="28"/>
        <v>0.2</v>
      </c>
      <c r="M187" s="130" t="s">
        <v>600</v>
      </c>
      <c r="N187" s="131">
        <v>42893</v>
      </c>
      <c r="O187" s="57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3">
        <v>90</v>
      </c>
      <c r="B188" s="106">
        <v>42887</v>
      </c>
      <c r="C188" s="106"/>
      <c r="D188" s="148" t="s">
        <v>363</v>
      </c>
      <c r="E188" s="108" t="s">
        <v>624</v>
      </c>
      <c r="F188" s="109">
        <v>130</v>
      </c>
      <c r="G188" s="108"/>
      <c r="H188" s="108">
        <v>144.25</v>
      </c>
      <c r="I188" s="126">
        <v>170</v>
      </c>
      <c r="J188" s="127" t="s">
        <v>729</v>
      </c>
      <c r="K188" s="128">
        <f t="shared" si="27"/>
        <v>14.25</v>
      </c>
      <c r="L188" s="129">
        <f t="shared" si="28"/>
        <v>0.10961538461538461</v>
      </c>
      <c r="M188" s="130" t="s">
        <v>600</v>
      </c>
      <c r="N188" s="131">
        <v>43675</v>
      </c>
      <c r="O188" s="57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3">
        <v>91</v>
      </c>
      <c r="B189" s="106">
        <v>42901</v>
      </c>
      <c r="C189" s="106"/>
      <c r="D189" s="148" t="s">
        <v>730</v>
      </c>
      <c r="E189" s="108" t="s">
        <v>624</v>
      </c>
      <c r="F189" s="109">
        <v>214.5</v>
      </c>
      <c r="G189" s="108"/>
      <c r="H189" s="108">
        <v>262</v>
      </c>
      <c r="I189" s="126">
        <v>262</v>
      </c>
      <c r="J189" s="127" t="s">
        <v>731</v>
      </c>
      <c r="K189" s="128">
        <f t="shared" si="27"/>
        <v>47.5</v>
      </c>
      <c r="L189" s="129">
        <f t="shared" si="28"/>
        <v>0.22144522144522144</v>
      </c>
      <c r="M189" s="130" t="s">
        <v>600</v>
      </c>
      <c r="N189" s="131">
        <v>42977</v>
      </c>
      <c r="O189" s="57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5">
        <v>92</v>
      </c>
      <c r="B190" s="154">
        <v>42933</v>
      </c>
      <c r="C190" s="154"/>
      <c r="D190" s="155" t="s">
        <v>732</v>
      </c>
      <c r="E190" s="156" t="s">
        <v>624</v>
      </c>
      <c r="F190" s="157">
        <v>370</v>
      </c>
      <c r="G190" s="156"/>
      <c r="H190" s="156">
        <v>447.5</v>
      </c>
      <c r="I190" s="178">
        <v>450</v>
      </c>
      <c r="J190" s="231" t="s">
        <v>683</v>
      </c>
      <c r="K190" s="128">
        <f t="shared" si="27"/>
        <v>77.5</v>
      </c>
      <c r="L190" s="180">
        <f t="shared" si="28"/>
        <v>0.20945945945945946</v>
      </c>
      <c r="M190" s="181" t="s">
        <v>600</v>
      </c>
      <c r="N190" s="182">
        <v>43035</v>
      </c>
      <c r="O190" s="57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5">
        <v>93</v>
      </c>
      <c r="B191" s="154">
        <v>42943</v>
      </c>
      <c r="C191" s="154"/>
      <c r="D191" s="155" t="s">
        <v>167</v>
      </c>
      <c r="E191" s="156" t="s">
        <v>624</v>
      </c>
      <c r="F191" s="157">
        <v>657.5</v>
      </c>
      <c r="G191" s="156"/>
      <c r="H191" s="156">
        <v>825</v>
      </c>
      <c r="I191" s="178">
        <v>820</v>
      </c>
      <c r="J191" s="231" t="s">
        <v>683</v>
      </c>
      <c r="K191" s="128">
        <f t="shared" si="27"/>
        <v>167.5</v>
      </c>
      <c r="L191" s="180">
        <f t="shared" si="28"/>
        <v>0.25475285171102663</v>
      </c>
      <c r="M191" s="181" t="s">
        <v>600</v>
      </c>
      <c r="N191" s="182">
        <v>43090</v>
      </c>
      <c r="O191" s="57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03">
        <v>94</v>
      </c>
      <c r="B192" s="106">
        <v>42964</v>
      </c>
      <c r="C192" s="106"/>
      <c r="D192" s="107" t="s">
        <v>368</v>
      </c>
      <c r="E192" s="108" t="s">
        <v>624</v>
      </c>
      <c r="F192" s="109">
        <v>605</v>
      </c>
      <c r="G192" s="108"/>
      <c r="H192" s="108">
        <v>750</v>
      </c>
      <c r="I192" s="126">
        <v>750</v>
      </c>
      <c r="J192" s="127" t="s">
        <v>726</v>
      </c>
      <c r="K192" s="128">
        <f t="shared" si="27"/>
        <v>145</v>
      </c>
      <c r="L192" s="129">
        <f t="shared" si="28"/>
        <v>0.23966942148760331</v>
      </c>
      <c r="M192" s="130" t="s">
        <v>600</v>
      </c>
      <c r="N192" s="131">
        <v>43027</v>
      </c>
      <c r="O192" s="57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367">
        <v>95</v>
      </c>
      <c r="B193" s="149">
        <v>42979</v>
      </c>
      <c r="C193" s="149"/>
      <c r="D193" s="150" t="s">
        <v>509</v>
      </c>
      <c r="E193" s="151" t="s">
        <v>624</v>
      </c>
      <c r="F193" s="152">
        <v>255</v>
      </c>
      <c r="G193" s="153"/>
      <c r="H193" s="153">
        <v>217.25</v>
      </c>
      <c r="I193" s="153">
        <v>320</v>
      </c>
      <c r="J193" s="175" t="s">
        <v>733</v>
      </c>
      <c r="K193" s="134">
        <f t="shared" si="27"/>
        <v>-37.75</v>
      </c>
      <c r="L193" s="176">
        <f t="shared" si="28"/>
        <v>-0.14803921568627451</v>
      </c>
      <c r="M193" s="136" t="s">
        <v>664</v>
      </c>
      <c r="N193" s="177">
        <v>43661</v>
      </c>
      <c r="O193" s="57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3">
        <v>96</v>
      </c>
      <c r="B194" s="106">
        <v>42997</v>
      </c>
      <c r="C194" s="106"/>
      <c r="D194" s="107" t="s">
        <v>734</v>
      </c>
      <c r="E194" s="108" t="s">
        <v>624</v>
      </c>
      <c r="F194" s="109">
        <v>215</v>
      </c>
      <c r="G194" s="108"/>
      <c r="H194" s="108">
        <v>258</v>
      </c>
      <c r="I194" s="126">
        <v>258</v>
      </c>
      <c r="J194" s="127" t="s">
        <v>683</v>
      </c>
      <c r="K194" s="128">
        <f t="shared" si="27"/>
        <v>43</v>
      </c>
      <c r="L194" s="129">
        <f t="shared" si="28"/>
        <v>0.2</v>
      </c>
      <c r="M194" s="130" t="s">
        <v>600</v>
      </c>
      <c r="N194" s="131">
        <v>43040</v>
      </c>
      <c r="O194" s="57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03">
        <v>97</v>
      </c>
      <c r="B195" s="106">
        <v>42997</v>
      </c>
      <c r="C195" s="106"/>
      <c r="D195" s="107" t="s">
        <v>734</v>
      </c>
      <c r="E195" s="108" t="s">
        <v>624</v>
      </c>
      <c r="F195" s="109">
        <v>215</v>
      </c>
      <c r="G195" s="108"/>
      <c r="H195" s="108">
        <v>258</v>
      </c>
      <c r="I195" s="126">
        <v>258</v>
      </c>
      <c r="J195" s="231" t="s">
        <v>683</v>
      </c>
      <c r="K195" s="128">
        <v>43</v>
      </c>
      <c r="L195" s="129">
        <v>0.2</v>
      </c>
      <c r="M195" s="130" t="s">
        <v>600</v>
      </c>
      <c r="N195" s="131">
        <v>43040</v>
      </c>
      <c r="O195" s="57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6">
        <v>98</v>
      </c>
      <c r="B196" s="207">
        <v>42998</v>
      </c>
      <c r="C196" s="207"/>
      <c r="D196" s="376" t="s">
        <v>2980</v>
      </c>
      <c r="E196" s="208" t="s">
        <v>624</v>
      </c>
      <c r="F196" s="209">
        <v>75</v>
      </c>
      <c r="G196" s="208"/>
      <c r="H196" s="208">
        <v>90</v>
      </c>
      <c r="I196" s="232">
        <v>90</v>
      </c>
      <c r="J196" s="127" t="s">
        <v>735</v>
      </c>
      <c r="K196" s="128">
        <f t="shared" ref="K196:K201" si="29">H196-F196</f>
        <v>15</v>
      </c>
      <c r="L196" s="129">
        <f t="shared" ref="L196:L201" si="30">K196/F196</f>
        <v>0.2</v>
      </c>
      <c r="M196" s="130" t="s">
        <v>600</v>
      </c>
      <c r="N196" s="131">
        <v>43019</v>
      </c>
      <c r="O196" s="57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205">
        <v>99</v>
      </c>
      <c r="B197" s="154">
        <v>43011</v>
      </c>
      <c r="C197" s="154"/>
      <c r="D197" s="155" t="s">
        <v>736</v>
      </c>
      <c r="E197" s="156" t="s">
        <v>624</v>
      </c>
      <c r="F197" s="157">
        <v>315</v>
      </c>
      <c r="G197" s="156"/>
      <c r="H197" s="156">
        <v>392</v>
      </c>
      <c r="I197" s="178">
        <v>384</v>
      </c>
      <c r="J197" s="231" t="s">
        <v>737</v>
      </c>
      <c r="K197" s="128">
        <f t="shared" si="29"/>
        <v>77</v>
      </c>
      <c r="L197" s="180">
        <f t="shared" si="30"/>
        <v>0.24444444444444444</v>
      </c>
      <c r="M197" s="181" t="s">
        <v>600</v>
      </c>
      <c r="N197" s="182">
        <v>43017</v>
      </c>
      <c r="O197" s="57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5">
        <v>100</v>
      </c>
      <c r="B198" s="154">
        <v>43013</v>
      </c>
      <c r="C198" s="154"/>
      <c r="D198" s="155" t="s">
        <v>738</v>
      </c>
      <c r="E198" s="156" t="s">
        <v>624</v>
      </c>
      <c r="F198" s="157">
        <v>145</v>
      </c>
      <c r="G198" s="156"/>
      <c r="H198" s="156">
        <v>179</v>
      </c>
      <c r="I198" s="178">
        <v>180</v>
      </c>
      <c r="J198" s="231" t="s">
        <v>614</v>
      </c>
      <c r="K198" s="128">
        <f t="shared" si="29"/>
        <v>34</v>
      </c>
      <c r="L198" s="180">
        <f t="shared" si="30"/>
        <v>0.23448275862068965</v>
      </c>
      <c r="M198" s="181" t="s">
        <v>600</v>
      </c>
      <c r="N198" s="182">
        <v>43025</v>
      </c>
      <c r="O198" s="57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5">
        <v>101</v>
      </c>
      <c r="B199" s="154">
        <v>43014</v>
      </c>
      <c r="C199" s="154"/>
      <c r="D199" s="155" t="s">
        <v>339</v>
      </c>
      <c r="E199" s="156" t="s">
        <v>624</v>
      </c>
      <c r="F199" s="157">
        <v>256</v>
      </c>
      <c r="G199" s="156"/>
      <c r="H199" s="156">
        <v>323</v>
      </c>
      <c r="I199" s="178">
        <v>320</v>
      </c>
      <c r="J199" s="231" t="s">
        <v>683</v>
      </c>
      <c r="K199" s="128">
        <f t="shared" si="29"/>
        <v>67</v>
      </c>
      <c r="L199" s="180">
        <f t="shared" si="30"/>
        <v>0.26171875</v>
      </c>
      <c r="M199" s="181" t="s">
        <v>600</v>
      </c>
      <c r="N199" s="182">
        <v>43067</v>
      </c>
      <c r="O199" s="57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5">
        <v>102</v>
      </c>
      <c r="B200" s="154">
        <v>43017</v>
      </c>
      <c r="C200" s="154"/>
      <c r="D200" s="155" t="s">
        <v>360</v>
      </c>
      <c r="E200" s="156" t="s">
        <v>624</v>
      </c>
      <c r="F200" s="157">
        <v>137.5</v>
      </c>
      <c r="G200" s="156"/>
      <c r="H200" s="156">
        <v>184</v>
      </c>
      <c r="I200" s="178">
        <v>183</v>
      </c>
      <c r="J200" s="179" t="s">
        <v>739</v>
      </c>
      <c r="K200" s="128">
        <f t="shared" si="29"/>
        <v>46.5</v>
      </c>
      <c r="L200" s="180">
        <f t="shared" si="30"/>
        <v>0.33818181818181819</v>
      </c>
      <c r="M200" s="181" t="s">
        <v>600</v>
      </c>
      <c r="N200" s="182">
        <v>43108</v>
      </c>
      <c r="O200" s="57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5">
        <v>103</v>
      </c>
      <c r="B201" s="154">
        <v>43018</v>
      </c>
      <c r="C201" s="154"/>
      <c r="D201" s="155" t="s">
        <v>740</v>
      </c>
      <c r="E201" s="156" t="s">
        <v>624</v>
      </c>
      <c r="F201" s="157">
        <v>125.5</v>
      </c>
      <c r="G201" s="156"/>
      <c r="H201" s="156">
        <v>158</v>
      </c>
      <c r="I201" s="178">
        <v>155</v>
      </c>
      <c r="J201" s="179" t="s">
        <v>741</v>
      </c>
      <c r="K201" s="128">
        <f t="shared" si="29"/>
        <v>32.5</v>
      </c>
      <c r="L201" s="180">
        <f t="shared" si="30"/>
        <v>0.25896414342629481</v>
      </c>
      <c r="M201" s="181" t="s">
        <v>600</v>
      </c>
      <c r="N201" s="182">
        <v>43067</v>
      </c>
      <c r="O201" s="57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05">
        <v>104</v>
      </c>
      <c r="B202" s="154">
        <v>43018</v>
      </c>
      <c r="C202" s="154"/>
      <c r="D202" s="155" t="s">
        <v>771</v>
      </c>
      <c r="E202" s="156" t="s">
        <v>624</v>
      </c>
      <c r="F202" s="157">
        <v>895</v>
      </c>
      <c r="G202" s="156"/>
      <c r="H202" s="156">
        <v>1122.5</v>
      </c>
      <c r="I202" s="178">
        <v>1078</v>
      </c>
      <c r="J202" s="179" t="s">
        <v>772</v>
      </c>
      <c r="K202" s="128">
        <v>227.5</v>
      </c>
      <c r="L202" s="180">
        <v>0.25418994413407803</v>
      </c>
      <c r="M202" s="181" t="s">
        <v>600</v>
      </c>
      <c r="N202" s="182">
        <v>43117</v>
      </c>
      <c r="O202" s="57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5">
        <v>105</v>
      </c>
      <c r="B203" s="154">
        <v>43020</v>
      </c>
      <c r="C203" s="154"/>
      <c r="D203" s="155" t="s">
        <v>347</v>
      </c>
      <c r="E203" s="156" t="s">
        <v>624</v>
      </c>
      <c r="F203" s="157">
        <v>525</v>
      </c>
      <c r="G203" s="156"/>
      <c r="H203" s="156">
        <v>629</v>
      </c>
      <c r="I203" s="178">
        <v>629</v>
      </c>
      <c r="J203" s="231" t="s">
        <v>683</v>
      </c>
      <c r="K203" s="128">
        <v>104</v>
      </c>
      <c r="L203" s="180">
        <v>0.19809523809523799</v>
      </c>
      <c r="M203" s="181" t="s">
        <v>600</v>
      </c>
      <c r="N203" s="182">
        <v>43119</v>
      </c>
      <c r="O203" s="57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05">
        <v>106</v>
      </c>
      <c r="B204" s="154">
        <v>43046</v>
      </c>
      <c r="C204" s="154"/>
      <c r="D204" s="155" t="s">
        <v>393</v>
      </c>
      <c r="E204" s="156" t="s">
        <v>624</v>
      </c>
      <c r="F204" s="157">
        <v>740</v>
      </c>
      <c r="G204" s="156"/>
      <c r="H204" s="156">
        <v>892.5</v>
      </c>
      <c r="I204" s="178">
        <v>900</v>
      </c>
      <c r="J204" s="179" t="s">
        <v>742</v>
      </c>
      <c r="K204" s="128">
        <f>H204-F204</f>
        <v>152.5</v>
      </c>
      <c r="L204" s="180">
        <f>K204/F204</f>
        <v>0.20608108108108109</v>
      </c>
      <c r="M204" s="181" t="s">
        <v>600</v>
      </c>
      <c r="N204" s="182">
        <v>43052</v>
      </c>
      <c r="O204" s="57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3">
        <v>107</v>
      </c>
      <c r="B205" s="106">
        <v>43073</v>
      </c>
      <c r="C205" s="106"/>
      <c r="D205" s="107" t="s">
        <v>743</v>
      </c>
      <c r="E205" s="108" t="s">
        <v>624</v>
      </c>
      <c r="F205" s="109">
        <v>118.5</v>
      </c>
      <c r="G205" s="108"/>
      <c r="H205" s="108">
        <v>143.5</v>
      </c>
      <c r="I205" s="126">
        <v>145</v>
      </c>
      <c r="J205" s="141" t="s">
        <v>744</v>
      </c>
      <c r="K205" s="128">
        <f>H205-F205</f>
        <v>25</v>
      </c>
      <c r="L205" s="129">
        <f>K205/F205</f>
        <v>0.2109704641350211</v>
      </c>
      <c r="M205" s="130" t="s">
        <v>600</v>
      </c>
      <c r="N205" s="131">
        <v>43097</v>
      </c>
      <c r="O205" s="57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4">
        <v>108</v>
      </c>
      <c r="B206" s="110">
        <v>43090</v>
      </c>
      <c r="C206" s="110"/>
      <c r="D206" s="158" t="s">
        <v>443</v>
      </c>
      <c r="E206" s="112" t="s">
        <v>624</v>
      </c>
      <c r="F206" s="113">
        <v>715</v>
      </c>
      <c r="G206" s="113"/>
      <c r="H206" s="114">
        <v>500</v>
      </c>
      <c r="I206" s="132">
        <v>872</v>
      </c>
      <c r="J206" s="138" t="s">
        <v>745</v>
      </c>
      <c r="K206" s="134">
        <f>H206-F206</f>
        <v>-215</v>
      </c>
      <c r="L206" s="135">
        <f>K206/F206</f>
        <v>-0.30069930069930068</v>
      </c>
      <c r="M206" s="136" t="s">
        <v>664</v>
      </c>
      <c r="N206" s="137">
        <v>43670</v>
      </c>
      <c r="O206" s="5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3">
        <v>109</v>
      </c>
      <c r="B207" s="106">
        <v>43098</v>
      </c>
      <c r="C207" s="106"/>
      <c r="D207" s="107" t="s">
        <v>736</v>
      </c>
      <c r="E207" s="108" t="s">
        <v>624</v>
      </c>
      <c r="F207" s="109">
        <v>435</v>
      </c>
      <c r="G207" s="108"/>
      <c r="H207" s="108">
        <v>542.5</v>
      </c>
      <c r="I207" s="126">
        <v>539</v>
      </c>
      <c r="J207" s="141" t="s">
        <v>683</v>
      </c>
      <c r="K207" s="128">
        <v>107.5</v>
      </c>
      <c r="L207" s="129">
        <v>0.247126436781609</v>
      </c>
      <c r="M207" s="130" t="s">
        <v>600</v>
      </c>
      <c r="N207" s="131">
        <v>43206</v>
      </c>
      <c r="O207" s="5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3">
        <v>110</v>
      </c>
      <c r="B208" s="106">
        <v>43098</v>
      </c>
      <c r="C208" s="106"/>
      <c r="D208" s="107" t="s">
        <v>571</v>
      </c>
      <c r="E208" s="108" t="s">
        <v>624</v>
      </c>
      <c r="F208" s="109">
        <v>885</v>
      </c>
      <c r="G208" s="108"/>
      <c r="H208" s="108">
        <v>1090</v>
      </c>
      <c r="I208" s="126">
        <v>1084</v>
      </c>
      <c r="J208" s="141" t="s">
        <v>683</v>
      </c>
      <c r="K208" s="128">
        <v>205</v>
      </c>
      <c r="L208" s="129">
        <v>0.23163841807909599</v>
      </c>
      <c r="M208" s="130" t="s">
        <v>600</v>
      </c>
      <c r="N208" s="131">
        <v>43213</v>
      </c>
      <c r="O208" s="5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368">
        <v>111</v>
      </c>
      <c r="B209" s="348">
        <v>43192</v>
      </c>
      <c r="C209" s="348"/>
      <c r="D209" s="116" t="s">
        <v>753</v>
      </c>
      <c r="E209" s="351" t="s">
        <v>624</v>
      </c>
      <c r="F209" s="354">
        <v>478.5</v>
      </c>
      <c r="G209" s="351"/>
      <c r="H209" s="351">
        <v>442</v>
      </c>
      <c r="I209" s="357">
        <v>613</v>
      </c>
      <c r="J209" s="389" t="s">
        <v>3404</v>
      </c>
      <c r="K209" s="134">
        <f>H209-F209</f>
        <v>-36.5</v>
      </c>
      <c r="L209" s="135">
        <f>K209/F209</f>
        <v>-7.6280041797283177E-2</v>
      </c>
      <c r="M209" s="136" t="s">
        <v>664</v>
      </c>
      <c r="N209" s="137">
        <v>43762</v>
      </c>
      <c r="O209" s="5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4">
        <v>112</v>
      </c>
      <c r="B210" s="110">
        <v>43194</v>
      </c>
      <c r="C210" s="110"/>
      <c r="D210" s="375" t="s">
        <v>2979</v>
      </c>
      <c r="E210" s="112" t="s">
        <v>624</v>
      </c>
      <c r="F210" s="113">
        <f>141.5-7.3</f>
        <v>134.19999999999999</v>
      </c>
      <c r="G210" s="113"/>
      <c r="H210" s="114">
        <v>77</v>
      </c>
      <c r="I210" s="132">
        <v>180</v>
      </c>
      <c r="J210" s="389" t="s">
        <v>3403</v>
      </c>
      <c r="K210" s="134">
        <f>H210-F210</f>
        <v>-57.199999999999989</v>
      </c>
      <c r="L210" s="135">
        <f>K210/F210</f>
        <v>-0.42622950819672129</v>
      </c>
      <c r="M210" s="136" t="s">
        <v>664</v>
      </c>
      <c r="N210" s="137">
        <v>43522</v>
      </c>
      <c r="O210" s="5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4">
        <v>113</v>
      </c>
      <c r="B211" s="110">
        <v>43209</v>
      </c>
      <c r="C211" s="110"/>
      <c r="D211" s="111" t="s">
        <v>746</v>
      </c>
      <c r="E211" s="112" t="s">
        <v>624</v>
      </c>
      <c r="F211" s="113">
        <v>430</v>
      </c>
      <c r="G211" s="113"/>
      <c r="H211" s="114">
        <v>220</v>
      </c>
      <c r="I211" s="132">
        <v>537</v>
      </c>
      <c r="J211" s="138" t="s">
        <v>747</v>
      </c>
      <c r="K211" s="134">
        <f>H211-F211</f>
        <v>-210</v>
      </c>
      <c r="L211" s="135">
        <f>K211/F211</f>
        <v>-0.48837209302325579</v>
      </c>
      <c r="M211" s="136" t="s">
        <v>664</v>
      </c>
      <c r="N211" s="137">
        <v>43252</v>
      </c>
      <c r="O211" s="5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369">
        <v>114</v>
      </c>
      <c r="B212" s="159">
        <v>43220</v>
      </c>
      <c r="C212" s="159"/>
      <c r="D212" s="160" t="s">
        <v>394</v>
      </c>
      <c r="E212" s="161" t="s">
        <v>624</v>
      </c>
      <c r="F212" s="163">
        <v>153.5</v>
      </c>
      <c r="G212" s="163"/>
      <c r="H212" s="163">
        <v>196</v>
      </c>
      <c r="I212" s="163">
        <v>196</v>
      </c>
      <c r="J212" s="360" t="s">
        <v>3495</v>
      </c>
      <c r="K212" s="183">
        <f>H212-F212</f>
        <v>42.5</v>
      </c>
      <c r="L212" s="184">
        <f>K212/F212</f>
        <v>0.27687296416938112</v>
      </c>
      <c r="M212" s="162" t="s">
        <v>600</v>
      </c>
      <c r="N212" s="185">
        <v>43605</v>
      </c>
      <c r="O212" s="5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4">
        <v>115</v>
      </c>
      <c r="B213" s="110">
        <v>43306</v>
      </c>
      <c r="C213" s="110"/>
      <c r="D213" s="111" t="s">
        <v>769</v>
      </c>
      <c r="E213" s="112" t="s">
        <v>624</v>
      </c>
      <c r="F213" s="113">
        <v>27.5</v>
      </c>
      <c r="G213" s="113"/>
      <c r="H213" s="114">
        <v>13.1</v>
      </c>
      <c r="I213" s="132">
        <v>60</v>
      </c>
      <c r="J213" s="138" t="s">
        <v>773</v>
      </c>
      <c r="K213" s="134">
        <v>-14.4</v>
      </c>
      <c r="L213" s="135">
        <v>-0.52363636363636401</v>
      </c>
      <c r="M213" s="136" t="s">
        <v>664</v>
      </c>
      <c r="N213" s="137">
        <v>43138</v>
      </c>
      <c r="O213" s="5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368">
        <v>116</v>
      </c>
      <c r="B214" s="348">
        <v>43318</v>
      </c>
      <c r="C214" s="348"/>
      <c r="D214" s="116" t="s">
        <v>748</v>
      </c>
      <c r="E214" s="351" t="s">
        <v>624</v>
      </c>
      <c r="F214" s="351">
        <v>148.5</v>
      </c>
      <c r="G214" s="351"/>
      <c r="H214" s="351">
        <v>102</v>
      </c>
      <c r="I214" s="357">
        <v>182</v>
      </c>
      <c r="J214" s="138" t="s">
        <v>3494</v>
      </c>
      <c r="K214" s="134">
        <f>H214-F214</f>
        <v>-46.5</v>
      </c>
      <c r="L214" s="135">
        <f>K214/F214</f>
        <v>-0.31313131313131315</v>
      </c>
      <c r="M214" s="136" t="s">
        <v>664</v>
      </c>
      <c r="N214" s="137">
        <v>43661</v>
      </c>
      <c r="O214" s="5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3">
        <v>117</v>
      </c>
      <c r="B215" s="106">
        <v>43335</v>
      </c>
      <c r="C215" s="106"/>
      <c r="D215" s="107" t="s">
        <v>774</v>
      </c>
      <c r="E215" s="108" t="s">
        <v>624</v>
      </c>
      <c r="F215" s="156">
        <v>285</v>
      </c>
      <c r="G215" s="108"/>
      <c r="H215" s="108">
        <v>355</v>
      </c>
      <c r="I215" s="126">
        <v>364</v>
      </c>
      <c r="J215" s="141" t="s">
        <v>775</v>
      </c>
      <c r="K215" s="128">
        <v>70</v>
      </c>
      <c r="L215" s="129">
        <v>0.24561403508771901</v>
      </c>
      <c r="M215" s="130" t="s">
        <v>600</v>
      </c>
      <c r="N215" s="131">
        <v>43455</v>
      </c>
      <c r="O215" s="5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3">
        <v>118</v>
      </c>
      <c r="B216" s="106">
        <v>43341</v>
      </c>
      <c r="C216" s="106"/>
      <c r="D216" s="107" t="s">
        <v>384</v>
      </c>
      <c r="E216" s="108" t="s">
        <v>624</v>
      </c>
      <c r="F216" s="156">
        <v>525</v>
      </c>
      <c r="G216" s="108"/>
      <c r="H216" s="108">
        <v>585</v>
      </c>
      <c r="I216" s="126">
        <v>635</v>
      </c>
      <c r="J216" s="141" t="s">
        <v>749</v>
      </c>
      <c r="K216" s="128">
        <f t="shared" ref="K216:K228" si="31">H216-F216</f>
        <v>60</v>
      </c>
      <c r="L216" s="129">
        <f t="shared" ref="L216:L228" si="32">K216/F216</f>
        <v>0.11428571428571428</v>
      </c>
      <c r="M216" s="130" t="s">
        <v>600</v>
      </c>
      <c r="N216" s="131">
        <v>43662</v>
      </c>
      <c r="O216" s="5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3">
        <v>119</v>
      </c>
      <c r="B217" s="106">
        <v>43395</v>
      </c>
      <c r="C217" s="106"/>
      <c r="D217" s="107" t="s">
        <v>368</v>
      </c>
      <c r="E217" s="108" t="s">
        <v>624</v>
      </c>
      <c r="F217" s="156">
        <v>475</v>
      </c>
      <c r="G217" s="108"/>
      <c r="H217" s="108">
        <v>574</v>
      </c>
      <c r="I217" s="126">
        <v>570</v>
      </c>
      <c r="J217" s="141" t="s">
        <v>683</v>
      </c>
      <c r="K217" s="128">
        <f t="shared" si="31"/>
        <v>99</v>
      </c>
      <c r="L217" s="129">
        <f t="shared" si="32"/>
        <v>0.20842105263157895</v>
      </c>
      <c r="M217" s="130" t="s">
        <v>600</v>
      </c>
      <c r="N217" s="131">
        <v>43403</v>
      </c>
      <c r="O217" s="5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5">
        <v>120</v>
      </c>
      <c r="B218" s="154">
        <v>43397</v>
      </c>
      <c r="C218" s="154"/>
      <c r="D218" s="422" t="s">
        <v>391</v>
      </c>
      <c r="E218" s="156" t="s">
        <v>624</v>
      </c>
      <c r="F218" s="156">
        <v>707.5</v>
      </c>
      <c r="G218" s="156"/>
      <c r="H218" s="156">
        <v>872</v>
      </c>
      <c r="I218" s="178">
        <v>872</v>
      </c>
      <c r="J218" s="179" t="s">
        <v>683</v>
      </c>
      <c r="K218" s="128">
        <f t="shared" si="31"/>
        <v>164.5</v>
      </c>
      <c r="L218" s="180">
        <f t="shared" si="32"/>
        <v>0.23250883392226149</v>
      </c>
      <c r="M218" s="181" t="s">
        <v>600</v>
      </c>
      <c r="N218" s="182">
        <v>43482</v>
      </c>
      <c r="O218" s="5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5">
        <v>121</v>
      </c>
      <c r="B219" s="154">
        <v>43398</v>
      </c>
      <c r="C219" s="154"/>
      <c r="D219" s="422" t="s">
        <v>348</v>
      </c>
      <c r="E219" s="156" t="s">
        <v>624</v>
      </c>
      <c r="F219" s="156">
        <v>162</v>
      </c>
      <c r="G219" s="156"/>
      <c r="H219" s="156">
        <v>204</v>
      </c>
      <c r="I219" s="178">
        <v>209</v>
      </c>
      <c r="J219" s="179" t="s">
        <v>3493</v>
      </c>
      <c r="K219" s="128">
        <f t="shared" si="31"/>
        <v>42</v>
      </c>
      <c r="L219" s="180">
        <f t="shared" si="32"/>
        <v>0.25925925925925924</v>
      </c>
      <c r="M219" s="181" t="s">
        <v>600</v>
      </c>
      <c r="N219" s="182">
        <v>43539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6">
        <v>122</v>
      </c>
      <c r="B220" s="207">
        <v>43399</v>
      </c>
      <c r="C220" s="207"/>
      <c r="D220" s="155" t="s">
        <v>495</v>
      </c>
      <c r="E220" s="208" t="s">
        <v>624</v>
      </c>
      <c r="F220" s="208">
        <v>240</v>
      </c>
      <c r="G220" s="208"/>
      <c r="H220" s="208">
        <v>297</v>
      </c>
      <c r="I220" s="232">
        <v>297</v>
      </c>
      <c r="J220" s="179" t="s">
        <v>683</v>
      </c>
      <c r="K220" s="233">
        <f t="shared" si="31"/>
        <v>57</v>
      </c>
      <c r="L220" s="234">
        <f t="shared" si="32"/>
        <v>0.23749999999999999</v>
      </c>
      <c r="M220" s="235" t="s">
        <v>600</v>
      </c>
      <c r="N220" s="236">
        <v>43417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3">
        <v>123</v>
      </c>
      <c r="B221" s="106">
        <v>43439</v>
      </c>
      <c r="C221" s="106"/>
      <c r="D221" s="148" t="s">
        <v>750</v>
      </c>
      <c r="E221" s="108" t="s">
        <v>624</v>
      </c>
      <c r="F221" s="108">
        <v>202.5</v>
      </c>
      <c r="G221" s="108"/>
      <c r="H221" s="108">
        <v>255</v>
      </c>
      <c r="I221" s="126">
        <v>252</v>
      </c>
      <c r="J221" s="141" t="s">
        <v>683</v>
      </c>
      <c r="K221" s="128">
        <f t="shared" si="31"/>
        <v>52.5</v>
      </c>
      <c r="L221" s="129">
        <f t="shared" si="32"/>
        <v>0.25925925925925924</v>
      </c>
      <c r="M221" s="130" t="s">
        <v>600</v>
      </c>
      <c r="N221" s="131">
        <v>43542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6">
        <v>124</v>
      </c>
      <c r="B222" s="207">
        <v>43465</v>
      </c>
      <c r="C222" s="106"/>
      <c r="D222" s="422" t="s">
        <v>423</v>
      </c>
      <c r="E222" s="208" t="s">
        <v>624</v>
      </c>
      <c r="F222" s="208">
        <v>710</v>
      </c>
      <c r="G222" s="208"/>
      <c r="H222" s="208">
        <v>866</v>
      </c>
      <c r="I222" s="232">
        <v>866</v>
      </c>
      <c r="J222" s="179" t="s">
        <v>683</v>
      </c>
      <c r="K222" s="128">
        <f t="shared" si="31"/>
        <v>156</v>
      </c>
      <c r="L222" s="129">
        <f t="shared" si="32"/>
        <v>0.21971830985915494</v>
      </c>
      <c r="M222" s="130" t="s">
        <v>600</v>
      </c>
      <c r="N222" s="363">
        <v>43553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6">
        <v>125</v>
      </c>
      <c r="B223" s="207">
        <v>43522</v>
      </c>
      <c r="C223" s="207"/>
      <c r="D223" s="422" t="s">
        <v>141</v>
      </c>
      <c r="E223" s="208" t="s">
        <v>624</v>
      </c>
      <c r="F223" s="208">
        <v>337.25</v>
      </c>
      <c r="G223" s="208"/>
      <c r="H223" s="208">
        <v>398.5</v>
      </c>
      <c r="I223" s="232">
        <v>411</v>
      </c>
      <c r="J223" s="141" t="s">
        <v>3492</v>
      </c>
      <c r="K223" s="128">
        <f t="shared" si="31"/>
        <v>61.25</v>
      </c>
      <c r="L223" s="129">
        <f t="shared" si="32"/>
        <v>0.1816160118606375</v>
      </c>
      <c r="M223" s="130" t="s">
        <v>600</v>
      </c>
      <c r="N223" s="363">
        <v>43760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370">
        <v>126</v>
      </c>
      <c r="B224" s="164">
        <v>43559</v>
      </c>
      <c r="C224" s="164"/>
      <c r="D224" s="165" t="s">
        <v>410</v>
      </c>
      <c r="E224" s="166" t="s">
        <v>624</v>
      </c>
      <c r="F224" s="166">
        <v>130</v>
      </c>
      <c r="G224" s="166"/>
      <c r="H224" s="166">
        <v>65</v>
      </c>
      <c r="I224" s="186">
        <v>158</v>
      </c>
      <c r="J224" s="138" t="s">
        <v>751</v>
      </c>
      <c r="K224" s="134">
        <f t="shared" si="31"/>
        <v>-65</v>
      </c>
      <c r="L224" s="135">
        <f t="shared" si="32"/>
        <v>-0.5</v>
      </c>
      <c r="M224" s="136" t="s">
        <v>664</v>
      </c>
      <c r="N224" s="137">
        <v>43726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371">
        <v>127</v>
      </c>
      <c r="B225" s="187">
        <v>43017</v>
      </c>
      <c r="C225" s="187"/>
      <c r="D225" s="188" t="s">
        <v>169</v>
      </c>
      <c r="E225" s="189" t="s">
        <v>624</v>
      </c>
      <c r="F225" s="190">
        <v>141.5</v>
      </c>
      <c r="G225" s="191"/>
      <c r="H225" s="191">
        <v>183.5</v>
      </c>
      <c r="I225" s="191">
        <v>210</v>
      </c>
      <c r="J225" s="218" t="s">
        <v>3441</v>
      </c>
      <c r="K225" s="219">
        <f t="shared" si="31"/>
        <v>42</v>
      </c>
      <c r="L225" s="220">
        <f t="shared" si="32"/>
        <v>0.29681978798586572</v>
      </c>
      <c r="M225" s="190" t="s">
        <v>600</v>
      </c>
      <c r="N225" s="221">
        <v>43042</v>
      </c>
      <c r="O225" s="57"/>
      <c r="P225" s="16"/>
      <c r="Q225" s="16"/>
      <c r="R225" s="94" t="s">
        <v>752</v>
      </c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370">
        <v>128</v>
      </c>
      <c r="B226" s="164">
        <v>43074</v>
      </c>
      <c r="C226" s="164"/>
      <c r="D226" s="165" t="s">
        <v>303</v>
      </c>
      <c r="E226" s="166" t="s">
        <v>624</v>
      </c>
      <c r="F226" s="167">
        <v>172</v>
      </c>
      <c r="G226" s="166"/>
      <c r="H226" s="166">
        <v>155.25</v>
      </c>
      <c r="I226" s="186">
        <v>230</v>
      </c>
      <c r="J226" s="389" t="s">
        <v>3401</v>
      </c>
      <c r="K226" s="134">
        <f t="shared" ref="K226" si="33">H226-F226</f>
        <v>-16.75</v>
      </c>
      <c r="L226" s="135">
        <f t="shared" ref="L226" si="34">K226/F226</f>
        <v>-9.7383720930232565E-2</v>
      </c>
      <c r="M226" s="136" t="s">
        <v>664</v>
      </c>
      <c r="N226" s="137">
        <v>43787</v>
      </c>
      <c r="O226" s="57"/>
      <c r="P226" s="16"/>
      <c r="Q226" s="16"/>
      <c r="R226" s="17" t="s">
        <v>752</v>
      </c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371">
        <v>129</v>
      </c>
      <c r="B227" s="187">
        <v>43398</v>
      </c>
      <c r="C227" s="187"/>
      <c r="D227" s="188" t="s">
        <v>104</v>
      </c>
      <c r="E227" s="189" t="s">
        <v>624</v>
      </c>
      <c r="F227" s="191">
        <v>698.5</v>
      </c>
      <c r="G227" s="191"/>
      <c r="H227" s="191">
        <v>850</v>
      </c>
      <c r="I227" s="191">
        <v>890</v>
      </c>
      <c r="J227" s="222" t="s">
        <v>3489</v>
      </c>
      <c r="K227" s="219">
        <f t="shared" si="31"/>
        <v>151.5</v>
      </c>
      <c r="L227" s="220">
        <f t="shared" si="32"/>
        <v>0.21689334287759485</v>
      </c>
      <c r="M227" s="190" t="s">
        <v>600</v>
      </c>
      <c r="N227" s="221">
        <v>43453</v>
      </c>
      <c r="O227" s="57"/>
      <c r="P227" s="16"/>
      <c r="Q227" s="16"/>
      <c r="R227" s="94" t="s">
        <v>752</v>
      </c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06">
        <v>130</v>
      </c>
      <c r="B228" s="159">
        <v>42877</v>
      </c>
      <c r="C228" s="159"/>
      <c r="D228" s="160" t="s">
        <v>383</v>
      </c>
      <c r="E228" s="161" t="s">
        <v>624</v>
      </c>
      <c r="F228" s="162">
        <v>127.6</v>
      </c>
      <c r="G228" s="163"/>
      <c r="H228" s="163">
        <v>138</v>
      </c>
      <c r="I228" s="163">
        <v>190</v>
      </c>
      <c r="J228" s="390" t="s">
        <v>3405</v>
      </c>
      <c r="K228" s="183">
        <f t="shared" si="31"/>
        <v>10.400000000000006</v>
      </c>
      <c r="L228" s="184">
        <f t="shared" si="32"/>
        <v>8.1504702194357417E-2</v>
      </c>
      <c r="M228" s="162" t="s">
        <v>600</v>
      </c>
      <c r="N228" s="185">
        <v>43774</v>
      </c>
      <c r="O228" s="57"/>
      <c r="P228" s="16"/>
      <c r="Q228" s="16"/>
      <c r="R228" s="17" t="s">
        <v>754</v>
      </c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72">
        <v>131</v>
      </c>
      <c r="B229" s="195">
        <v>43158</v>
      </c>
      <c r="C229" s="195"/>
      <c r="D229" s="192" t="s">
        <v>755</v>
      </c>
      <c r="E229" s="196" t="s">
        <v>624</v>
      </c>
      <c r="F229" s="197">
        <v>317</v>
      </c>
      <c r="G229" s="196"/>
      <c r="H229" s="196"/>
      <c r="I229" s="225">
        <v>398</v>
      </c>
      <c r="J229" s="224"/>
      <c r="K229" s="194"/>
      <c r="L229" s="193"/>
      <c r="M229" s="224" t="s">
        <v>602</v>
      </c>
      <c r="N229" s="223"/>
      <c r="O229" s="57"/>
      <c r="P229" s="16"/>
      <c r="Q229" s="16"/>
      <c r="R229" s="94" t="s">
        <v>754</v>
      </c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370">
        <v>132</v>
      </c>
      <c r="B230" s="164">
        <v>43164</v>
      </c>
      <c r="C230" s="164"/>
      <c r="D230" s="165" t="s">
        <v>135</v>
      </c>
      <c r="E230" s="166" t="s">
        <v>624</v>
      </c>
      <c r="F230" s="167">
        <f>510-14.4</f>
        <v>495.6</v>
      </c>
      <c r="G230" s="166"/>
      <c r="H230" s="166">
        <v>350</v>
      </c>
      <c r="I230" s="186">
        <v>672</v>
      </c>
      <c r="J230" s="389" t="s">
        <v>3462</v>
      </c>
      <c r="K230" s="134">
        <f t="shared" ref="K230" si="35">H230-F230</f>
        <v>-145.60000000000002</v>
      </c>
      <c r="L230" s="135">
        <f t="shared" ref="L230" si="36">K230/F230</f>
        <v>-0.29378531073446329</v>
      </c>
      <c r="M230" s="136" t="s">
        <v>664</v>
      </c>
      <c r="N230" s="137">
        <v>43887</v>
      </c>
      <c r="O230" s="57"/>
      <c r="P230" s="16"/>
      <c r="Q230" s="16"/>
      <c r="R230" s="17" t="s">
        <v>754</v>
      </c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370">
        <v>133</v>
      </c>
      <c r="B231" s="164">
        <v>43237</v>
      </c>
      <c r="C231" s="164"/>
      <c r="D231" s="165" t="s">
        <v>489</v>
      </c>
      <c r="E231" s="166" t="s">
        <v>624</v>
      </c>
      <c r="F231" s="167">
        <v>230.3</v>
      </c>
      <c r="G231" s="166"/>
      <c r="H231" s="166">
        <v>102.5</v>
      </c>
      <c r="I231" s="186">
        <v>348</v>
      </c>
      <c r="J231" s="389" t="s">
        <v>3483</v>
      </c>
      <c r="K231" s="134">
        <f t="shared" ref="K231" si="37">H231-F231</f>
        <v>-127.80000000000001</v>
      </c>
      <c r="L231" s="135">
        <f t="shared" ref="L231" si="38">K231/F231</f>
        <v>-0.55492835432045162</v>
      </c>
      <c r="M231" s="136" t="s">
        <v>664</v>
      </c>
      <c r="N231" s="137">
        <v>43896</v>
      </c>
      <c r="O231" s="57"/>
      <c r="P231" s="16"/>
      <c r="Q231" s="16"/>
      <c r="R231" s="17" t="s">
        <v>752</v>
      </c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15">
        <v>134</v>
      </c>
      <c r="B232" s="198">
        <v>43258</v>
      </c>
      <c r="C232" s="198"/>
      <c r="D232" s="201" t="s">
        <v>449</v>
      </c>
      <c r="E232" s="199" t="s">
        <v>624</v>
      </c>
      <c r="F232" s="197">
        <f>342.5-5.1</f>
        <v>337.4</v>
      </c>
      <c r="G232" s="199"/>
      <c r="H232" s="199"/>
      <c r="I232" s="226">
        <v>439</v>
      </c>
      <c r="J232" s="227"/>
      <c r="K232" s="228"/>
      <c r="L232" s="229"/>
      <c r="M232" s="227" t="s">
        <v>602</v>
      </c>
      <c r="N232" s="230"/>
      <c r="O232" s="57"/>
      <c r="P232" s="16"/>
      <c r="Q232" s="16"/>
      <c r="R232" s="94" t="s">
        <v>754</v>
      </c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15">
        <v>135</v>
      </c>
      <c r="B233" s="198">
        <v>43285</v>
      </c>
      <c r="C233" s="198"/>
      <c r="D233" s="202" t="s">
        <v>49</v>
      </c>
      <c r="E233" s="199" t="s">
        <v>624</v>
      </c>
      <c r="F233" s="197">
        <f>127.5-5.53</f>
        <v>121.97</v>
      </c>
      <c r="G233" s="199"/>
      <c r="H233" s="199"/>
      <c r="I233" s="226">
        <v>170</v>
      </c>
      <c r="J233" s="227"/>
      <c r="K233" s="228"/>
      <c r="L233" s="229"/>
      <c r="M233" s="227" t="s">
        <v>602</v>
      </c>
      <c r="N233" s="230"/>
      <c r="O233" s="57"/>
      <c r="P233" s="16"/>
      <c r="Q233" s="16"/>
      <c r="R233" s="342" t="s">
        <v>754</v>
      </c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370">
        <v>136</v>
      </c>
      <c r="B234" s="164">
        <v>43294</v>
      </c>
      <c r="C234" s="164"/>
      <c r="D234" s="165" t="s">
        <v>243</v>
      </c>
      <c r="E234" s="166" t="s">
        <v>624</v>
      </c>
      <c r="F234" s="167">
        <v>46.5</v>
      </c>
      <c r="G234" s="166"/>
      <c r="H234" s="166">
        <v>17</v>
      </c>
      <c r="I234" s="186">
        <v>59</v>
      </c>
      <c r="J234" s="389" t="s">
        <v>3461</v>
      </c>
      <c r="K234" s="134">
        <f t="shared" ref="K234" si="39">H234-F234</f>
        <v>-29.5</v>
      </c>
      <c r="L234" s="135">
        <f t="shared" ref="L234" si="40">K234/F234</f>
        <v>-0.63440860215053763</v>
      </c>
      <c r="M234" s="136" t="s">
        <v>664</v>
      </c>
      <c r="N234" s="137">
        <v>43887</v>
      </c>
      <c r="O234" s="57"/>
      <c r="P234" s="16"/>
      <c r="Q234" s="16"/>
      <c r="R234" s="17" t="s">
        <v>752</v>
      </c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372">
        <v>137</v>
      </c>
      <c r="B235" s="195">
        <v>43396</v>
      </c>
      <c r="C235" s="195"/>
      <c r="D235" s="202" t="s">
        <v>425</v>
      </c>
      <c r="E235" s="199" t="s">
        <v>624</v>
      </c>
      <c r="F235" s="200">
        <v>156.5</v>
      </c>
      <c r="G235" s="199"/>
      <c r="H235" s="199"/>
      <c r="I235" s="226">
        <v>191</v>
      </c>
      <c r="J235" s="227"/>
      <c r="K235" s="228"/>
      <c r="L235" s="229"/>
      <c r="M235" s="227" t="s">
        <v>602</v>
      </c>
      <c r="N235" s="230"/>
      <c r="O235" s="57"/>
      <c r="P235" s="16"/>
      <c r="Q235" s="16"/>
      <c r="R235" s="344" t="s">
        <v>752</v>
      </c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372">
        <v>138</v>
      </c>
      <c r="B236" s="195">
        <v>43439</v>
      </c>
      <c r="C236" s="195"/>
      <c r="D236" s="202" t="s">
        <v>330</v>
      </c>
      <c r="E236" s="199" t="s">
        <v>624</v>
      </c>
      <c r="F236" s="200">
        <v>259.5</v>
      </c>
      <c r="G236" s="199"/>
      <c r="H236" s="199"/>
      <c r="I236" s="226">
        <v>321</v>
      </c>
      <c r="J236" s="227"/>
      <c r="K236" s="228"/>
      <c r="L236" s="229"/>
      <c r="M236" s="227" t="s">
        <v>602</v>
      </c>
      <c r="N236" s="230"/>
      <c r="O236" s="16"/>
      <c r="P236" s="16"/>
      <c r="Q236" s="16"/>
      <c r="R236" s="342" t="s">
        <v>754</v>
      </c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370">
        <v>139</v>
      </c>
      <c r="B237" s="164">
        <v>43439</v>
      </c>
      <c r="C237" s="164"/>
      <c r="D237" s="165" t="s">
        <v>776</v>
      </c>
      <c r="E237" s="166" t="s">
        <v>624</v>
      </c>
      <c r="F237" s="166">
        <v>715</v>
      </c>
      <c r="G237" s="166"/>
      <c r="H237" s="166">
        <v>445</v>
      </c>
      <c r="I237" s="186">
        <v>840</v>
      </c>
      <c r="J237" s="138" t="s">
        <v>2995</v>
      </c>
      <c r="K237" s="134">
        <f t="shared" ref="K237:K240" si="41">H237-F237</f>
        <v>-270</v>
      </c>
      <c r="L237" s="135">
        <f t="shared" ref="L237:L240" si="42">K237/F237</f>
        <v>-0.3776223776223776</v>
      </c>
      <c r="M237" s="136" t="s">
        <v>664</v>
      </c>
      <c r="N237" s="137">
        <v>43800</v>
      </c>
      <c r="O237" s="57"/>
      <c r="P237" s="16"/>
      <c r="Q237" s="16"/>
      <c r="R237" s="17" t="s">
        <v>752</v>
      </c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06">
        <v>140</v>
      </c>
      <c r="B238" s="207">
        <v>43469</v>
      </c>
      <c r="C238" s="207"/>
      <c r="D238" s="155" t="s">
        <v>145</v>
      </c>
      <c r="E238" s="208" t="s">
        <v>624</v>
      </c>
      <c r="F238" s="208">
        <v>875</v>
      </c>
      <c r="G238" s="208"/>
      <c r="H238" s="208">
        <v>1165</v>
      </c>
      <c r="I238" s="232">
        <v>1185</v>
      </c>
      <c r="J238" s="141" t="s">
        <v>3490</v>
      </c>
      <c r="K238" s="128">
        <f t="shared" si="41"/>
        <v>290</v>
      </c>
      <c r="L238" s="129">
        <f t="shared" si="42"/>
        <v>0.33142857142857141</v>
      </c>
      <c r="M238" s="130" t="s">
        <v>600</v>
      </c>
      <c r="N238" s="363">
        <v>43847</v>
      </c>
      <c r="O238" s="57"/>
      <c r="P238" s="16"/>
      <c r="Q238" s="16"/>
      <c r="R238" s="17" t="s">
        <v>752</v>
      </c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6">
        <v>141</v>
      </c>
      <c r="B239" s="207">
        <v>43559</v>
      </c>
      <c r="C239" s="207"/>
      <c r="D239" s="422" t="s">
        <v>345</v>
      </c>
      <c r="E239" s="208" t="s">
        <v>624</v>
      </c>
      <c r="F239" s="208">
        <f>387-14.63</f>
        <v>372.37</v>
      </c>
      <c r="G239" s="208"/>
      <c r="H239" s="208">
        <v>490</v>
      </c>
      <c r="I239" s="232">
        <v>490</v>
      </c>
      <c r="J239" s="141" t="s">
        <v>683</v>
      </c>
      <c r="K239" s="128">
        <f t="shared" si="41"/>
        <v>117.63</v>
      </c>
      <c r="L239" s="129">
        <f t="shared" si="42"/>
        <v>0.31589548030185027</v>
      </c>
      <c r="M239" s="130" t="s">
        <v>600</v>
      </c>
      <c r="N239" s="363">
        <v>43850</v>
      </c>
      <c r="O239" s="57"/>
      <c r="P239" s="16"/>
      <c r="Q239" s="16"/>
      <c r="R239" s="17" t="s">
        <v>752</v>
      </c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370">
        <v>142</v>
      </c>
      <c r="B240" s="164">
        <v>43578</v>
      </c>
      <c r="C240" s="164"/>
      <c r="D240" s="165" t="s">
        <v>777</v>
      </c>
      <c r="E240" s="166" t="s">
        <v>601</v>
      </c>
      <c r="F240" s="166">
        <v>220</v>
      </c>
      <c r="G240" s="166"/>
      <c r="H240" s="166">
        <v>127.5</v>
      </c>
      <c r="I240" s="186">
        <v>284</v>
      </c>
      <c r="J240" s="389" t="s">
        <v>3484</v>
      </c>
      <c r="K240" s="134">
        <f t="shared" si="41"/>
        <v>-92.5</v>
      </c>
      <c r="L240" s="135">
        <f t="shared" si="42"/>
        <v>-0.42045454545454547</v>
      </c>
      <c r="M240" s="136" t="s">
        <v>664</v>
      </c>
      <c r="N240" s="137">
        <v>43896</v>
      </c>
      <c r="O240" s="57"/>
      <c r="P240" s="16"/>
      <c r="Q240" s="16"/>
      <c r="R240" s="17" t="s">
        <v>752</v>
      </c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06">
        <v>143</v>
      </c>
      <c r="B241" s="207">
        <v>43622</v>
      </c>
      <c r="C241" s="207"/>
      <c r="D241" s="422" t="s">
        <v>496</v>
      </c>
      <c r="E241" s="208" t="s">
        <v>601</v>
      </c>
      <c r="F241" s="208">
        <v>332.8</v>
      </c>
      <c r="G241" s="208"/>
      <c r="H241" s="208">
        <v>405</v>
      </c>
      <c r="I241" s="232">
        <v>419</v>
      </c>
      <c r="J241" s="141" t="s">
        <v>3491</v>
      </c>
      <c r="K241" s="128">
        <f t="shared" ref="K241" si="43">H241-F241</f>
        <v>72.199999999999989</v>
      </c>
      <c r="L241" s="129">
        <f t="shared" ref="L241" si="44">K241/F241</f>
        <v>0.21694711538461534</v>
      </c>
      <c r="M241" s="130" t="s">
        <v>600</v>
      </c>
      <c r="N241" s="363">
        <v>43860</v>
      </c>
      <c r="O241" s="57"/>
      <c r="P241" s="16"/>
      <c r="Q241" s="16"/>
      <c r="R241" s="17" t="s">
        <v>752</v>
      </c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144">
        <v>144</v>
      </c>
      <c r="B242" s="143">
        <v>43641</v>
      </c>
      <c r="C242" s="143"/>
      <c r="D242" s="144" t="s">
        <v>139</v>
      </c>
      <c r="E242" s="145" t="s">
        <v>624</v>
      </c>
      <c r="F242" s="146">
        <v>386</v>
      </c>
      <c r="G242" s="147"/>
      <c r="H242" s="147">
        <v>395</v>
      </c>
      <c r="I242" s="147">
        <v>452</v>
      </c>
      <c r="J242" s="170" t="s">
        <v>3406</v>
      </c>
      <c r="K242" s="171">
        <f t="shared" ref="K242" si="45">H242-F242</f>
        <v>9</v>
      </c>
      <c r="L242" s="172">
        <f t="shared" ref="L242" si="46">K242/F242</f>
        <v>2.3316062176165803E-2</v>
      </c>
      <c r="M242" s="173" t="s">
        <v>709</v>
      </c>
      <c r="N242" s="174">
        <v>43868</v>
      </c>
      <c r="O242" s="16"/>
      <c r="P242" s="16"/>
      <c r="Q242" s="16"/>
      <c r="R242" s="344" t="s">
        <v>752</v>
      </c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373">
        <v>145</v>
      </c>
      <c r="B243" s="195">
        <v>43707</v>
      </c>
      <c r="C243" s="195"/>
      <c r="D243" s="202" t="s">
        <v>260</v>
      </c>
      <c r="E243" s="199" t="s">
        <v>624</v>
      </c>
      <c r="F243" s="199" t="s">
        <v>756</v>
      </c>
      <c r="G243" s="199"/>
      <c r="H243" s="199"/>
      <c r="I243" s="226">
        <v>190</v>
      </c>
      <c r="J243" s="227"/>
      <c r="K243" s="228"/>
      <c r="L243" s="229"/>
      <c r="M243" s="358" t="s">
        <v>602</v>
      </c>
      <c r="N243" s="230"/>
      <c r="O243" s="16"/>
      <c r="P243" s="16"/>
      <c r="Q243" s="16"/>
      <c r="R243" s="344" t="s">
        <v>752</v>
      </c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06">
        <v>146</v>
      </c>
      <c r="B244" s="207">
        <v>43731</v>
      </c>
      <c r="C244" s="207"/>
      <c r="D244" s="155" t="s">
        <v>440</v>
      </c>
      <c r="E244" s="208" t="s">
        <v>624</v>
      </c>
      <c r="F244" s="208">
        <v>235</v>
      </c>
      <c r="G244" s="208"/>
      <c r="H244" s="208">
        <v>295</v>
      </c>
      <c r="I244" s="232">
        <v>296</v>
      </c>
      <c r="J244" s="141" t="s">
        <v>3148</v>
      </c>
      <c r="K244" s="128">
        <f t="shared" ref="K244" si="47">H244-F244</f>
        <v>60</v>
      </c>
      <c r="L244" s="129">
        <f t="shared" ref="L244" si="48">K244/F244</f>
        <v>0.25531914893617019</v>
      </c>
      <c r="M244" s="130" t="s">
        <v>600</v>
      </c>
      <c r="N244" s="363">
        <v>43844</v>
      </c>
      <c r="O244" s="57"/>
      <c r="P244" s="16"/>
      <c r="Q244" s="16"/>
      <c r="R244" s="17" t="s">
        <v>752</v>
      </c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06">
        <v>147</v>
      </c>
      <c r="B245" s="207">
        <v>43752</v>
      </c>
      <c r="C245" s="207"/>
      <c r="D245" s="155" t="s">
        <v>2978</v>
      </c>
      <c r="E245" s="208" t="s">
        <v>624</v>
      </c>
      <c r="F245" s="208">
        <v>277.5</v>
      </c>
      <c r="G245" s="208"/>
      <c r="H245" s="208">
        <v>333</v>
      </c>
      <c r="I245" s="232">
        <v>333</v>
      </c>
      <c r="J245" s="141" t="s">
        <v>3149</v>
      </c>
      <c r="K245" s="128">
        <f t="shared" ref="K245" si="49">H245-F245</f>
        <v>55.5</v>
      </c>
      <c r="L245" s="129">
        <f t="shared" ref="L245" si="50">K245/F245</f>
        <v>0.2</v>
      </c>
      <c r="M245" s="130" t="s">
        <v>600</v>
      </c>
      <c r="N245" s="363">
        <v>43846</v>
      </c>
      <c r="O245" s="57"/>
      <c r="P245" s="16"/>
      <c r="Q245" s="16"/>
      <c r="R245" s="17" t="s">
        <v>754</v>
      </c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06">
        <v>148</v>
      </c>
      <c r="B246" s="207">
        <v>43752</v>
      </c>
      <c r="C246" s="207"/>
      <c r="D246" s="155" t="s">
        <v>2977</v>
      </c>
      <c r="E246" s="208" t="s">
        <v>624</v>
      </c>
      <c r="F246" s="208">
        <v>930</v>
      </c>
      <c r="G246" s="208"/>
      <c r="H246" s="208">
        <v>1165</v>
      </c>
      <c r="I246" s="232">
        <v>1200</v>
      </c>
      <c r="J246" s="141" t="s">
        <v>3151</v>
      </c>
      <c r="K246" s="128">
        <f t="shared" ref="K246" si="51">H246-F246</f>
        <v>235</v>
      </c>
      <c r="L246" s="129">
        <f t="shared" ref="L246" si="52">K246/F246</f>
        <v>0.25268817204301075</v>
      </c>
      <c r="M246" s="130" t="s">
        <v>600</v>
      </c>
      <c r="N246" s="363">
        <v>43847</v>
      </c>
      <c r="O246" s="57"/>
      <c r="P246" s="16"/>
      <c r="Q246" s="16"/>
      <c r="R246" s="17" t="s">
        <v>754</v>
      </c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372">
        <v>149</v>
      </c>
      <c r="B247" s="347">
        <v>43753</v>
      </c>
      <c r="C247" s="212"/>
      <c r="D247" s="374" t="s">
        <v>2976</v>
      </c>
      <c r="E247" s="350" t="s">
        <v>624</v>
      </c>
      <c r="F247" s="353">
        <v>111</v>
      </c>
      <c r="G247" s="350"/>
      <c r="H247" s="350"/>
      <c r="I247" s="356">
        <v>141</v>
      </c>
      <c r="J247" s="238"/>
      <c r="K247" s="238"/>
      <c r="L247" s="123"/>
      <c r="M247" s="362" t="s">
        <v>602</v>
      </c>
      <c r="N247" s="240"/>
      <c r="O247" s="16"/>
      <c r="P247" s="16"/>
      <c r="Q247" s="16"/>
      <c r="R247" s="344" t="s">
        <v>752</v>
      </c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06">
        <v>150</v>
      </c>
      <c r="B248" s="207">
        <v>43753</v>
      </c>
      <c r="C248" s="207"/>
      <c r="D248" s="155" t="s">
        <v>2975</v>
      </c>
      <c r="E248" s="208" t="s">
        <v>624</v>
      </c>
      <c r="F248" s="209">
        <v>296</v>
      </c>
      <c r="G248" s="208"/>
      <c r="H248" s="208">
        <v>370</v>
      </c>
      <c r="I248" s="232">
        <v>370</v>
      </c>
      <c r="J248" s="141" t="s">
        <v>683</v>
      </c>
      <c r="K248" s="128">
        <f t="shared" ref="K248" si="53">H248-F248</f>
        <v>74</v>
      </c>
      <c r="L248" s="129">
        <f t="shared" ref="L248" si="54">K248/F248</f>
        <v>0.25</v>
      </c>
      <c r="M248" s="130" t="s">
        <v>600</v>
      </c>
      <c r="N248" s="363">
        <v>43853</v>
      </c>
      <c r="O248" s="57"/>
      <c r="P248" s="16"/>
      <c r="Q248" s="16"/>
      <c r="R248" s="17" t="s">
        <v>754</v>
      </c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373">
        <v>151</v>
      </c>
      <c r="B249" s="211">
        <v>43754</v>
      </c>
      <c r="C249" s="211"/>
      <c r="D249" s="192" t="s">
        <v>2974</v>
      </c>
      <c r="E249" s="349" t="s">
        <v>624</v>
      </c>
      <c r="F249" s="352" t="s">
        <v>2940</v>
      </c>
      <c r="G249" s="349"/>
      <c r="H249" s="349"/>
      <c r="I249" s="355">
        <v>344</v>
      </c>
      <c r="J249" s="359"/>
      <c r="K249" s="241"/>
      <c r="L249" s="361"/>
      <c r="M249" s="343" t="s">
        <v>602</v>
      </c>
      <c r="N249" s="364"/>
      <c r="O249" s="16"/>
      <c r="P249" s="16"/>
      <c r="Q249" s="16"/>
      <c r="R249" s="344" t="s">
        <v>752</v>
      </c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346">
        <v>152</v>
      </c>
      <c r="B250" s="212">
        <v>43832</v>
      </c>
      <c r="C250" s="212"/>
      <c r="D250" s="216" t="s">
        <v>2254</v>
      </c>
      <c r="E250" s="213" t="s">
        <v>624</v>
      </c>
      <c r="F250" s="214" t="s">
        <v>3136</v>
      </c>
      <c r="G250" s="213"/>
      <c r="H250" s="213"/>
      <c r="I250" s="237">
        <v>590</v>
      </c>
      <c r="J250" s="238"/>
      <c r="K250" s="238"/>
      <c r="L250" s="123"/>
      <c r="M250" s="343" t="s">
        <v>602</v>
      </c>
      <c r="N250" s="240"/>
      <c r="O250" s="16"/>
      <c r="P250" s="16"/>
      <c r="Q250" s="16"/>
      <c r="R250" s="344" t="s">
        <v>754</v>
      </c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06">
        <v>153</v>
      </c>
      <c r="B251" s="207">
        <v>43966</v>
      </c>
      <c r="C251" s="207"/>
      <c r="D251" s="155" t="s">
        <v>65</v>
      </c>
      <c r="E251" s="208" t="s">
        <v>624</v>
      </c>
      <c r="F251" s="209">
        <v>67.5</v>
      </c>
      <c r="G251" s="208"/>
      <c r="H251" s="208">
        <v>86</v>
      </c>
      <c r="I251" s="232">
        <v>86</v>
      </c>
      <c r="J251" s="141" t="s">
        <v>3644</v>
      </c>
      <c r="K251" s="128">
        <f t="shared" ref="K251" si="55">H251-F251</f>
        <v>18.5</v>
      </c>
      <c r="L251" s="129">
        <f t="shared" ref="L251" si="56">K251/F251</f>
        <v>0.27407407407407408</v>
      </c>
      <c r="M251" s="130" t="s">
        <v>600</v>
      </c>
      <c r="N251" s="363">
        <v>44008</v>
      </c>
      <c r="O251" s="5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10"/>
      <c r="B252" s="200" t="s">
        <v>2981</v>
      </c>
      <c r="C252" s="212"/>
      <c r="D252" s="216"/>
      <c r="E252" s="213"/>
      <c r="F252" s="214"/>
      <c r="G252" s="213"/>
      <c r="H252" s="213"/>
      <c r="I252" s="237"/>
      <c r="J252" s="238"/>
      <c r="K252" s="238"/>
      <c r="L252" s="123"/>
      <c r="M252" s="239"/>
      <c r="N252" s="240"/>
      <c r="O252" s="16"/>
      <c r="P252" s="16"/>
      <c r="Q252" s="16"/>
      <c r="R252" s="344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10"/>
      <c r="B253" s="212"/>
      <c r="C253" s="212"/>
      <c r="D253" s="216"/>
      <c r="E253" s="213"/>
      <c r="F253" s="214"/>
      <c r="G253" s="213"/>
      <c r="H253" s="213"/>
      <c r="I253" s="237"/>
      <c r="J253" s="238"/>
      <c r="K253" s="238"/>
      <c r="L253" s="123"/>
      <c r="M253" s="239"/>
      <c r="N253" s="240"/>
      <c r="O253" s="16"/>
      <c r="P253" s="16"/>
      <c r="Q253" s="16"/>
      <c r="R253" s="344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10"/>
      <c r="B254" s="212"/>
      <c r="C254" s="212"/>
      <c r="D254" s="216"/>
      <c r="E254" s="213"/>
      <c r="F254" s="214"/>
      <c r="G254" s="213"/>
      <c r="H254" s="213"/>
      <c r="I254" s="237"/>
      <c r="J254" s="238"/>
      <c r="K254" s="238"/>
      <c r="L254" s="123"/>
      <c r="M254" s="239"/>
      <c r="N254" s="240"/>
      <c r="O254" s="16"/>
      <c r="P254" s="16"/>
      <c r="Q254" s="16"/>
      <c r="R254" s="344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10"/>
      <c r="B255" s="212"/>
      <c r="C255" s="212"/>
      <c r="D255" s="216"/>
      <c r="E255" s="213"/>
      <c r="F255" s="214"/>
      <c r="G255" s="213"/>
      <c r="H255" s="213"/>
      <c r="I255" s="237"/>
      <c r="J255" s="238"/>
      <c r="K255" s="238"/>
      <c r="L255" s="123"/>
      <c r="M255" s="239"/>
      <c r="N255" s="240"/>
      <c r="O255" s="16"/>
      <c r="P255" s="16"/>
      <c r="Q255" s="16"/>
      <c r="R255" s="344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10"/>
      <c r="B256" s="212"/>
      <c r="C256" s="212"/>
      <c r="D256" s="216"/>
      <c r="E256" s="213"/>
      <c r="F256" s="214"/>
      <c r="G256" s="213"/>
      <c r="H256" s="213"/>
      <c r="I256" s="237"/>
      <c r="J256" s="238"/>
      <c r="K256" s="238"/>
      <c r="L256" s="123"/>
      <c r="M256" s="239"/>
      <c r="N256" s="240"/>
      <c r="O256" s="16"/>
      <c r="P256" s="16"/>
      <c r="Q256" s="16"/>
      <c r="R256" s="344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10"/>
      <c r="B257" s="212"/>
      <c r="C257" s="212"/>
      <c r="D257" s="216"/>
      <c r="E257" s="213"/>
      <c r="F257" s="214"/>
      <c r="G257" s="213"/>
      <c r="H257" s="213"/>
      <c r="I257" s="237"/>
      <c r="J257" s="238"/>
      <c r="K257" s="238"/>
      <c r="L257" s="123"/>
      <c r="M257" s="239"/>
      <c r="N257" s="240"/>
      <c r="O257" s="16"/>
      <c r="P257" s="16"/>
      <c r="Q257" s="16"/>
      <c r="R257" s="344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10"/>
      <c r="B258" s="212"/>
      <c r="C258" s="212"/>
      <c r="D258" s="216"/>
      <c r="E258" s="213"/>
      <c r="F258" s="214"/>
      <c r="G258" s="213"/>
      <c r="H258" s="213"/>
      <c r="I258" s="237"/>
      <c r="J258" s="238"/>
      <c r="K258" s="238"/>
      <c r="L258" s="123"/>
      <c r="M258" s="239"/>
      <c r="N258" s="240"/>
      <c r="O258" s="16"/>
      <c r="P258" s="16"/>
      <c r="Q258" s="16"/>
      <c r="R258" s="344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10"/>
      <c r="B259" s="212"/>
      <c r="C259" s="212"/>
      <c r="D259" s="216"/>
      <c r="E259" s="213"/>
      <c r="F259" s="214"/>
      <c r="G259" s="213"/>
      <c r="H259" s="213"/>
      <c r="I259" s="237"/>
      <c r="J259" s="238"/>
      <c r="K259" s="238"/>
      <c r="L259" s="123"/>
      <c r="M259" s="239"/>
      <c r="N259" s="240"/>
      <c r="O259" s="16"/>
      <c r="P259" s="16"/>
      <c r="Q259" s="16"/>
      <c r="R259" s="344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10"/>
      <c r="B260" s="212"/>
      <c r="C260" s="212"/>
      <c r="D260" s="216"/>
      <c r="E260" s="213"/>
      <c r="F260" s="214"/>
      <c r="G260" s="213"/>
      <c r="H260" s="213"/>
      <c r="I260" s="237"/>
      <c r="J260" s="238"/>
      <c r="K260" s="238"/>
      <c r="L260" s="123"/>
      <c r="M260" s="239"/>
      <c r="N260" s="240"/>
      <c r="O260" s="16"/>
      <c r="P260" s="16"/>
      <c r="R260" s="344"/>
    </row>
    <row r="261" spans="1:26">
      <c r="A261" s="210"/>
      <c r="B261" s="212"/>
      <c r="C261" s="212"/>
      <c r="D261" s="216"/>
      <c r="E261" s="213"/>
      <c r="F261" s="214"/>
      <c r="G261" s="213"/>
      <c r="H261" s="213"/>
      <c r="I261" s="237"/>
      <c r="J261" s="238"/>
      <c r="K261" s="238"/>
      <c r="L261" s="123"/>
      <c r="M261" s="239"/>
      <c r="N261" s="240"/>
      <c r="O261" s="16"/>
      <c r="P261" s="16"/>
      <c r="R261" s="344"/>
    </row>
    <row r="262" spans="1:26">
      <c r="A262" s="210"/>
      <c r="B262" s="212"/>
      <c r="C262" s="212"/>
      <c r="D262" s="216"/>
      <c r="E262" s="213"/>
      <c r="F262" s="214"/>
      <c r="G262" s="213"/>
      <c r="H262" s="213"/>
      <c r="I262" s="237"/>
      <c r="J262" s="238"/>
      <c r="K262" s="238"/>
      <c r="L262" s="123"/>
      <c r="M262" s="239"/>
      <c r="N262" s="240"/>
      <c r="O262" s="16"/>
      <c r="P262" s="16"/>
      <c r="R262" s="344"/>
    </row>
    <row r="263" spans="1:26">
      <c r="A263" s="210"/>
      <c r="B263" s="212"/>
      <c r="C263" s="212"/>
      <c r="D263" s="216"/>
      <c r="E263" s="213"/>
      <c r="F263" s="214"/>
      <c r="G263" s="213"/>
      <c r="H263" s="213"/>
      <c r="I263" s="237"/>
      <c r="J263" s="238"/>
      <c r="K263" s="238"/>
      <c r="L263" s="123"/>
      <c r="M263" s="239"/>
      <c r="N263" s="240"/>
      <c r="O263" s="16"/>
      <c r="P263" s="16"/>
      <c r="R263" s="344"/>
    </row>
    <row r="264" spans="1:26">
      <c r="A264" s="210"/>
      <c r="B264" s="200"/>
      <c r="O264" s="16"/>
      <c r="P264" s="16"/>
      <c r="R264" s="344"/>
    </row>
    <row r="265" spans="1:26">
      <c r="R265" s="242"/>
    </row>
    <row r="266" spans="1:26">
      <c r="R266" s="242"/>
    </row>
    <row r="267" spans="1:26">
      <c r="R267" s="242"/>
    </row>
    <row r="268" spans="1:26">
      <c r="R268" s="242"/>
    </row>
    <row r="269" spans="1:26">
      <c r="R269" s="242"/>
    </row>
    <row r="270" spans="1:26">
      <c r="R270" s="242"/>
    </row>
    <row r="271" spans="1:26">
      <c r="R271" s="242"/>
    </row>
    <row r="272" spans="1:26">
      <c r="R272" s="242"/>
    </row>
    <row r="273" spans="1:18">
      <c r="R273" s="242"/>
    </row>
    <row r="274" spans="1:18">
      <c r="R274" s="242"/>
    </row>
    <row r="275" spans="1:18">
      <c r="R275" s="242"/>
    </row>
    <row r="281" spans="1:18">
      <c r="A281" s="217"/>
    </row>
    <row r="282" spans="1:18">
      <c r="A282" s="217"/>
    </row>
    <row r="283" spans="1:18">
      <c r="A283" s="213"/>
    </row>
  </sheetData>
  <autoFilter ref="R1:R283"/>
  <mergeCells count="37">
    <mergeCell ref="A71:A72"/>
    <mergeCell ref="B71:B72"/>
    <mergeCell ref="A73:A74"/>
    <mergeCell ref="N71:N72"/>
    <mergeCell ref="O71:O72"/>
    <mergeCell ref="B73:B74"/>
    <mergeCell ref="J73:J74"/>
    <mergeCell ref="L73:L74"/>
    <mergeCell ref="M73:M74"/>
    <mergeCell ref="A75:A76"/>
    <mergeCell ref="B75:B76"/>
    <mergeCell ref="J75:J76"/>
    <mergeCell ref="L75:L76"/>
    <mergeCell ref="M75:M76"/>
    <mergeCell ref="A83:A84"/>
    <mergeCell ref="B83:B84"/>
    <mergeCell ref="J83:J84"/>
    <mergeCell ref="L83:L84"/>
    <mergeCell ref="M83:M84"/>
    <mergeCell ref="A69:A70"/>
    <mergeCell ref="B69:B70"/>
    <mergeCell ref="J69:J70"/>
    <mergeCell ref="L69:L70"/>
    <mergeCell ref="M69:M70"/>
    <mergeCell ref="O69:O70"/>
    <mergeCell ref="J71:J72"/>
    <mergeCell ref="L71:L72"/>
    <mergeCell ref="M71:M72"/>
    <mergeCell ref="P69:P70"/>
    <mergeCell ref="N69:N70"/>
    <mergeCell ref="P71:P72"/>
    <mergeCell ref="N83:N84"/>
    <mergeCell ref="O83:O84"/>
    <mergeCell ref="P83:P84"/>
    <mergeCell ref="O73:O74"/>
    <mergeCell ref="N73:N74"/>
    <mergeCell ref="P73:P74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1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778</v>
      </c>
      <c r="B1" t="s">
        <v>779</v>
      </c>
      <c r="C1" t="s">
        <v>780</v>
      </c>
      <c r="D1" t="s">
        <v>30</v>
      </c>
      <c r="E1" t="s">
        <v>31</v>
      </c>
      <c r="F1" t="s">
        <v>781</v>
      </c>
      <c r="G1" t="s">
        <v>782</v>
      </c>
      <c r="H1" t="s">
        <v>783</v>
      </c>
      <c r="I1" t="s">
        <v>784</v>
      </c>
      <c r="J1" t="s">
        <v>785</v>
      </c>
      <c r="K1" t="s">
        <v>786</v>
      </c>
      <c r="L1" t="s">
        <v>787</v>
      </c>
      <c r="M1" t="s">
        <v>788</v>
      </c>
      <c r="N1" s="2" t="s">
        <v>788</v>
      </c>
    </row>
    <row r="2" spans="1:14">
      <c r="A2" t="s">
        <v>789</v>
      </c>
      <c r="B2" t="s">
        <v>790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791</v>
      </c>
      <c r="N2"/>
    </row>
    <row r="3" spans="1:14">
      <c r="A3" t="s">
        <v>3512</v>
      </c>
      <c r="B3" t="s">
        <v>790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3513</v>
      </c>
      <c r="N3"/>
    </row>
    <row r="4" spans="1:14">
      <c r="A4" t="s">
        <v>792</v>
      </c>
      <c r="B4" t="s">
        <v>790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793</v>
      </c>
      <c r="N4"/>
    </row>
    <row r="5" spans="1:14">
      <c r="A5" t="s">
        <v>291</v>
      </c>
      <c r="B5" t="s">
        <v>790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794</v>
      </c>
      <c r="N5"/>
    </row>
    <row r="6" spans="1:14">
      <c r="A6" t="s">
        <v>3163</v>
      </c>
      <c r="B6" t="s">
        <v>790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3164</v>
      </c>
      <c r="N6"/>
    </row>
    <row r="7" spans="1:14">
      <c r="A7" t="s">
        <v>795</v>
      </c>
      <c r="B7" t="s">
        <v>790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796</v>
      </c>
      <c r="N7"/>
    </row>
    <row r="8" spans="1:14">
      <c r="A8" t="s">
        <v>797</v>
      </c>
      <c r="B8" t="s">
        <v>790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798</v>
      </c>
      <c r="N8"/>
    </row>
    <row r="9" spans="1:14">
      <c r="A9" t="s">
        <v>799</v>
      </c>
      <c r="B9" t="s">
        <v>790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800</v>
      </c>
      <c r="N9"/>
    </row>
    <row r="10" spans="1:14">
      <c r="A10" t="s">
        <v>801</v>
      </c>
      <c r="B10" t="s">
        <v>790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802</v>
      </c>
      <c r="N10"/>
    </row>
    <row r="11" spans="1:14" hidden="1">
      <c r="A11" t="s">
        <v>803</v>
      </c>
      <c r="B11" t="s">
        <v>790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804</v>
      </c>
      <c r="N11"/>
    </row>
    <row r="12" spans="1:14">
      <c r="A12" t="s">
        <v>805</v>
      </c>
      <c r="B12" t="s">
        <v>790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806</v>
      </c>
      <c r="N12"/>
    </row>
    <row r="13" spans="1:14">
      <c r="A13" t="s">
        <v>294</v>
      </c>
      <c r="B13" t="s">
        <v>790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807</v>
      </c>
      <c r="N13"/>
    </row>
    <row r="14" spans="1:14">
      <c r="A14" t="s">
        <v>3000</v>
      </c>
      <c r="B14" t="s">
        <v>790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3001</v>
      </c>
      <c r="N14"/>
    </row>
    <row r="15" spans="1:14">
      <c r="A15" t="s">
        <v>3120</v>
      </c>
      <c r="B15" t="s">
        <v>790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3121</v>
      </c>
      <c r="N15"/>
    </row>
    <row r="16" spans="1:14">
      <c r="A16" t="s">
        <v>295</v>
      </c>
      <c r="B16" t="s">
        <v>790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809</v>
      </c>
      <c r="N16"/>
    </row>
    <row r="17" spans="1:14">
      <c r="A17" t="s">
        <v>227</v>
      </c>
      <c r="B17" t="s">
        <v>790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810</v>
      </c>
      <c r="N17"/>
    </row>
    <row r="18" spans="1:14">
      <c r="A18" t="s">
        <v>228</v>
      </c>
      <c r="B18" t="s">
        <v>790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811</v>
      </c>
      <c r="N18"/>
    </row>
    <row r="19" spans="1:14">
      <c r="A19" t="s">
        <v>3419</v>
      </c>
      <c r="B19" t="s">
        <v>790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3420</v>
      </c>
      <c r="N19"/>
    </row>
    <row r="20" spans="1:14">
      <c r="A20" t="s">
        <v>38</v>
      </c>
      <c r="B20" t="s">
        <v>790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812</v>
      </c>
      <c r="N20"/>
    </row>
    <row r="21" spans="1:14" hidden="1">
      <c r="A21" t="s">
        <v>813</v>
      </c>
      <c r="B21" t="s">
        <v>790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814</v>
      </c>
      <c r="N21"/>
    </row>
    <row r="22" spans="1:14">
      <c r="A22" t="s">
        <v>815</v>
      </c>
      <c r="B22" t="s">
        <v>790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816</v>
      </c>
      <c r="N22"/>
    </row>
    <row r="23" spans="1:14" hidden="1">
      <c r="A23" t="s">
        <v>40</v>
      </c>
      <c r="B23" t="s">
        <v>790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817</v>
      </c>
      <c r="N23"/>
    </row>
    <row r="24" spans="1:14">
      <c r="A24" t="s">
        <v>296</v>
      </c>
      <c r="B24" t="s">
        <v>790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818</v>
      </c>
      <c r="N24"/>
    </row>
    <row r="25" spans="1:14">
      <c r="A25" t="s">
        <v>297</v>
      </c>
      <c r="B25" t="s">
        <v>790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819</v>
      </c>
      <c r="N25"/>
    </row>
    <row r="26" spans="1:14" hidden="1">
      <c r="A26" t="s">
        <v>41</v>
      </c>
      <c r="B26" t="s">
        <v>790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820</v>
      </c>
      <c r="N26"/>
    </row>
    <row r="27" spans="1:14">
      <c r="A27" t="s">
        <v>43</v>
      </c>
      <c r="B27" t="s">
        <v>790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821</v>
      </c>
      <c r="N27"/>
    </row>
    <row r="28" spans="1:14">
      <c r="A28" t="s">
        <v>298</v>
      </c>
      <c r="B28" t="s">
        <v>790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822</v>
      </c>
      <c r="N28"/>
    </row>
    <row r="29" spans="1:14">
      <c r="A29" t="s">
        <v>823</v>
      </c>
      <c r="B29" t="s">
        <v>790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824</v>
      </c>
      <c r="N29"/>
    </row>
    <row r="30" spans="1:14">
      <c r="A30" t="s">
        <v>825</v>
      </c>
      <c r="B30" t="s">
        <v>790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826</v>
      </c>
      <c r="N30"/>
    </row>
    <row r="31" spans="1:14">
      <c r="A31" t="s">
        <v>3188</v>
      </c>
      <c r="B31" t="s">
        <v>790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3189</v>
      </c>
      <c r="N31"/>
    </row>
    <row r="32" spans="1:14">
      <c r="A32" t="s">
        <v>827</v>
      </c>
      <c r="B32" t="s">
        <v>790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828</v>
      </c>
      <c r="N32"/>
    </row>
    <row r="33" spans="1:14">
      <c r="A33" t="s">
        <v>3516</v>
      </c>
      <c r="B33" t="s">
        <v>790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3517</v>
      </c>
      <c r="N33"/>
    </row>
    <row r="34" spans="1:14">
      <c r="A34" t="s">
        <v>3190</v>
      </c>
      <c r="B34" t="s">
        <v>790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3191</v>
      </c>
      <c r="N34"/>
    </row>
    <row r="35" spans="1:14">
      <c r="A35" t="s">
        <v>829</v>
      </c>
      <c r="B35" t="s">
        <v>790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830</v>
      </c>
      <c r="N35"/>
    </row>
    <row r="36" spans="1:14">
      <c r="A36" t="s">
        <v>299</v>
      </c>
      <c r="B36" t="s">
        <v>790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831</v>
      </c>
      <c r="N36"/>
    </row>
    <row r="37" spans="1:14">
      <c r="A37" t="s">
        <v>300</v>
      </c>
      <c r="B37" t="s">
        <v>790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832</v>
      </c>
      <c r="N37"/>
    </row>
    <row r="38" spans="1:14">
      <c r="A38" t="s">
        <v>833</v>
      </c>
      <c r="B38" t="s">
        <v>808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834</v>
      </c>
      <c r="N38"/>
    </row>
    <row r="39" spans="1:14">
      <c r="A39" t="s">
        <v>835</v>
      </c>
      <c r="B39" t="s">
        <v>790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836</v>
      </c>
      <c r="N39"/>
    </row>
    <row r="40" spans="1:14">
      <c r="A40" t="s">
        <v>3002</v>
      </c>
      <c r="B40" t="s">
        <v>808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3003</v>
      </c>
      <c r="N40"/>
    </row>
    <row r="41" spans="1:14">
      <c r="A41" t="s">
        <v>837</v>
      </c>
      <c r="B41" t="s">
        <v>790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838</v>
      </c>
      <c r="N41"/>
    </row>
    <row r="42" spans="1:14">
      <c r="A42" t="s">
        <v>839</v>
      </c>
      <c r="B42" t="s">
        <v>790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840</v>
      </c>
      <c r="N42"/>
    </row>
    <row r="43" spans="1:14">
      <c r="A43" t="s">
        <v>841</v>
      </c>
      <c r="B43" t="s">
        <v>790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842</v>
      </c>
      <c r="N43"/>
    </row>
    <row r="44" spans="1:14">
      <c r="A44" t="s">
        <v>843</v>
      </c>
      <c r="B44" t="s">
        <v>790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844</v>
      </c>
      <c r="N44"/>
    </row>
    <row r="45" spans="1:14">
      <c r="A45" t="s">
        <v>845</v>
      </c>
      <c r="B45" t="s">
        <v>790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846</v>
      </c>
      <c r="N45"/>
    </row>
    <row r="46" spans="1:14">
      <c r="A46" t="s">
        <v>292</v>
      </c>
      <c r="B46" t="s">
        <v>790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847</v>
      </c>
      <c r="N46"/>
    </row>
    <row r="47" spans="1:14">
      <c r="A47" t="s">
        <v>848</v>
      </c>
      <c r="B47" t="s">
        <v>790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849</v>
      </c>
      <c r="N47"/>
    </row>
    <row r="48" spans="1:14">
      <c r="A48" t="s">
        <v>850</v>
      </c>
      <c r="B48" t="s">
        <v>790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851</v>
      </c>
      <c r="N48"/>
    </row>
    <row r="49" spans="1:14">
      <c r="A49" t="s">
        <v>229</v>
      </c>
      <c r="B49" t="s">
        <v>790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852</v>
      </c>
      <c r="N49"/>
    </row>
    <row r="50" spans="1:14">
      <c r="A50" t="s">
        <v>853</v>
      </c>
      <c r="B50" t="s">
        <v>790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854</v>
      </c>
      <c r="N50"/>
    </row>
    <row r="51" spans="1:14">
      <c r="A51" t="s">
        <v>3609</v>
      </c>
      <c r="B51" t="s">
        <v>808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3610</v>
      </c>
      <c r="N51"/>
    </row>
    <row r="52" spans="1:14">
      <c r="A52" t="s">
        <v>855</v>
      </c>
      <c r="B52" t="s">
        <v>790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856</v>
      </c>
      <c r="N52"/>
    </row>
    <row r="53" spans="1:14">
      <c r="A53" t="s">
        <v>857</v>
      </c>
      <c r="B53" t="s">
        <v>790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858</v>
      </c>
      <c r="N53"/>
    </row>
    <row r="54" spans="1:14">
      <c r="A54" t="s">
        <v>301</v>
      </c>
      <c r="B54" t="s">
        <v>790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859</v>
      </c>
      <c r="N54"/>
    </row>
    <row r="55" spans="1:14" hidden="1">
      <c r="A55" t="s">
        <v>860</v>
      </c>
      <c r="B55" t="s">
        <v>790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861</v>
      </c>
      <c r="N55"/>
    </row>
    <row r="56" spans="1:14">
      <c r="A56" t="s">
        <v>862</v>
      </c>
      <c r="B56" t="s">
        <v>790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863</v>
      </c>
      <c r="N56"/>
    </row>
    <row r="57" spans="1:14">
      <c r="A57" t="s">
        <v>3192</v>
      </c>
      <c r="B57" t="s">
        <v>808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3193</v>
      </c>
      <c r="N57"/>
    </row>
    <row r="58" spans="1:14" hidden="1">
      <c r="A58" t="s">
        <v>864</v>
      </c>
      <c r="B58" t="s">
        <v>790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865</v>
      </c>
      <c r="N58"/>
    </row>
    <row r="59" spans="1:14" hidden="1">
      <c r="A59" t="s">
        <v>866</v>
      </c>
      <c r="B59" t="s">
        <v>790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867</v>
      </c>
      <c r="N59"/>
    </row>
    <row r="60" spans="1:14">
      <c r="A60" t="s">
        <v>868</v>
      </c>
      <c r="B60" t="s">
        <v>790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869</v>
      </c>
      <c r="N60"/>
    </row>
    <row r="61" spans="1:14">
      <c r="A61" t="s">
        <v>230</v>
      </c>
      <c r="B61" t="s">
        <v>790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870</v>
      </c>
      <c r="N61"/>
    </row>
    <row r="62" spans="1:14">
      <c r="A62" t="s">
        <v>871</v>
      </c>
      <c r="B62" t="s">
        <v>790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872</v>
      </c>
      <c r="N62"/>
    </row>
    <row r="63" spans="1:14">
      <c r="A63" t="s">
        <v>303</v>
      </c>
      <c r="B63" t="s">
        <v>790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873</v>
      </c>
      <c r="N63"/>
    </row>
    <row r="64" spans="1:14">
      <c r="A64" t="s">
        <v>874</v>
      </c>
      <c r="B64" t="s">
        <v>790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875</v>
      </c>
      <c r="N64"/>
    </row>
    <row r="65" spans="1:14">
      <c r="A65" t="s">
        <v>3435</v>
      </c>
      <c r="B65" t="s">
        <v>790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3436</v>
      </c>
      <c r="N65"/>
    </row>
    <row r="66" spans="1:14">
      <c r="A66" t="s">
        <v>876</v>
      </c>
      <c r="B66" t="s">
        <v>790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877</v>
      </c>
      <c r="N66"/>
    </row>
    <row r="67" spans="1:14">
      <c r="A67" t="s">
        <v>878</v>
      </c>
      <c r="B67" t="s">
        <v>790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879</v>
      </c>
      <c r="N67"/>
    </row>
    <row r="68" spans="1:14">
      <c r="A68" t="s">
        <v>3194</v>
      </c>
      <c r="B68" t="s">
        <v>790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3195</v>
      </c>
      <c r="N68"/>
    </row>
    <row r="69" spans="1:14">
      <c r="A69" t="s">
        <v>45</v>
      </c>
      <c r="B69" t="s">
        <v>790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880</v>
      </c>
      <c r="N69"/>
    </row>
    <row r="70" spans="1:14">
      <c r="A70" t="s">
        <v>304</v>
      </c>
      <c r="B70" t="s">
        <v>790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881</v>
      </c>
      <c r="N70"/>
    </row>
    <row r="71" spans="1:14">
      <c r="A71" t="s">
        <v>882</v>
      </c>
      <c r="B71" t="s">
        <v>790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883</v>
      </c>
      <c r="N71"/>
    </row>
    <row r="72" spans="1:14">
      <c r="A72" t="s">
        <v>46</v>
      </c>
      <c r="B72" t="s">
        <v>790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884</v>
      </c>
      <c r="N72"/>
    </row>
    <row r="73" spans="1:14">
      <c r="A73" t="s">
        <v>885</v>
      </c>
      <c r="B73" t="s">
        <v>790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886</v>
      </c>
      <c r="N73"/>
    </row>
    <row r="74" spans="1:14">
      <c r="A74" t="s">
        <v>887</v>
      </c>
      <c r="B74" t="s">
        <v>790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888</v>
      </c>
      <c r="N74"/>
    </row>
    <row r="75" spans="1:14">
      <c r="A75" t="s">
        <v>889</v>
      </c>
      <c r="B75" t="s">
        <v>790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890</v>
      </c>
      <c r="N75"/>
    </row>
    <row r="76" spans="1:14">
      <c r="A76" t="s">
        <v>891</v>
      </c>
      <c r="B76" t="s">
        <v>790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892</v>
      </c>
      <c r="N76"/>
    </row>
    <row r="77" spans="1:14">
      <c r="A77" t="s">
        <v>3004</v>
      </c>
      <c r="B77" t="s">
        <v>790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3005</v>
      </c>
      <c r="N77"/>
    </row>
    <row r="78" spans="1:14">
      <c r="A78" t="s">
        <v>3478</v>
      </c>
      <c r="B78" t="s">
        <v>790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1664</v>
      </c>
      <c r="N78"/>
    </row>
    <row r="79" spans="1:14">
      <c r="A79" t="s">
        <v>893</v>
      </c>
      <c r="B79" t="s">
        <v>790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894</v>
      </c>
      <c r="N79"/>
    </row>
    <row r="80" spans="1:14">
      <c r="A80" t="s">
        <v>3196</v>
      </c>
      <c r="B80" t="s">
        <v>790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3197</v>
      </c>
      <c r="N80"/>
    </row>
    <row r="81" spans="1:14">
      <c r="A81" t="s">
        <v>3198</v>
      </c>
      <c r="B81" t="s">
        <v>790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3199</v>
      </c>
      <c r="N81"/>
    </row>
    <row r="82" spans="1:14">
      <c r="A82" t="s">
        <v>895</v>
      </c>
      <c r="B82" t="s">
        <v>790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896</v>
      </c>
      <c r="N82"/>
    </row>
    <row r="83" spans="1:14">
      <c r="A83" t="s">
        <v>3200</v>
      </c>
      <c r="B83" t="s">
        <v>790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3201</v>
      </c>
      <c r="N83"/>
    </row>
    <row r="84" spans="1:14">
      <c r="A84" t="s">
        <v>897</v>
      </c>
      <c r="B84" t="s">
        <v>790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898</v>
      </c>
      <c r="N84"/>
    </row>
    <row r="85" spans="1:14" hidden="1">
      <c r="A85" t="s">
        <v>899</v>
      </c>
      <c r="B85" t="s">
        <v>790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900</v>
      </c>
      <c r="N85"/>
    </row>
    <row r="86" spans="1:14">
      <c r="A86" t="s">
        <v>901</v>
      </c>
      <c r="B86" t="s">
        <v>790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902</v>
      </c>
      <c r="N86"/>
    </row>
    <row r="87" spans="1:14">
      <c r="A87" t="s">
        <v>903</v>
      </c>
      <c r="B87" t="s">
        <v>790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904</v>
      </c>
      <c r="N87"/>
    </row>
    <row r="88" spans="1:14">
      <c r="A88" t="s">
        <v>905</v>
      </c>
      <c r="B88" t="s">
        <v>790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906</v>
      </c>
      <c r="N88"/>
    </row>
    <row r="89" spans="1:14">
      <c r="A89" t="s">
        <v>293</v>
      </c>
      <c r="B89" t="s">
        <v>790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907</v>
      </c>
      <c r="N89"/>
    </row>
    <row r="90" spans="1:14">
      <c r="A90" t="s">
        <v>302</v>
      </c>
      <c r="B90" t="s">
        <v>790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908</v>
      </c>
      <c r="N90"/>
    </row>
    <row r="91" spans="1:14">
      <c r="A91" t="s">
        <v>909</v>
      </c>
      <c r="B91" t="s">
        <v>790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910</v>
      </c>
      <c r="N91"/>
    </row>
    <row r="92" spans="1:14">
      <c r="A92" t="s">
        <v>47</v>
      </c>
      <c r="B92" t="s">
        <v>790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911</v>
      </c>
      <c r="N92"/>
    </row>
    <row r="93" spans="1:14">
      <c r="A93" t="s">
        <v>2984</v>
      </c>
      <c r="B93" t="s">
        <v>790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2985</v>
      </c>
      <c r="N93"/>
    </row>
    <row r="94" spans="1:14">
      <c r="A94" t="s">
        <v>48</v>
      </c>
      <c r="B94" t="s">
        <v>790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912</v>
      </c>
      <c r="N94"/>
    </row>
    <row r="95" spans="1:14">
      <c r="A95" t="s">
        <v>913</v>
      </c>
      <c r="B95" t="s">
        <v>790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914</v>
      </c>
      <c r="N95"/>
    </row>
    <row r="96" spans="1:14">
      <c r="A96" t="s">
        <v>915</v>
      </c>
      <c r="B96" t="s">
        <v>790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916</v>
      </c>
      <c r="N96"/>
    </row>
    <row r="97" spans="1:14">
      <c r="A97" t="s">
        <v>917</v>
      </c>
      <c r="B97" t="s">
        <v>790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918</v>
      </c>
      <c r="N97"/>
    </row>
    <row r="98" spans="1:14">
      <c r="A98" t="s">
        <v>3006</v>
      </c>
      <c r="B98" t="s">
        <v>790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3007</v>
      </c>
      <c r="N98"/>
    </row>
    <row r="99" spans="1:14">
      <c r="A99" t="s">
        <v>3202</v>
      </c>
      <c r="B99" t="s">
        <v>790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3203</v>
      </c>
      <c r="N99"/>
    </row>
    <row r="100" spans="1:14">
      <c r="A100" t="s">
        <v>3591</v>
      </c>
      <c r="B100" t="s">
        <v>790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3592</v>
      </c>
      <c r="N100"/>
    </row>
    <row r="101" spans="1:14">
      <c r="A101" t="s">
        <v>919</v>
      </c>
      <c r="B101" t="s">
        <v>790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920</v>
      </c>
      <c r="N101"/>
    </row>
    <row r="102" spans="1:14">
      <c r="A102" t="s">
        <v>921</v>
      </c>
      <c r="B102" t="s">
        <v>790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922</v>
      </c>
      <c r="N102"/>
    </row>
    <row r="103" spans="1:14">
      <c r="A103" t="s">
        <v>3008</v>
      </c>
      <c r="B103" t="s">
        <v>790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3009</v>
      </c>
      <c r="N103"/>
    </row>
    <row r="104" spans="1:14">
      <c r="A104" t="s">
        <v>923</v>
      </c>
      <c r="B104" t="s">
        <v>790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924</v>
      </c>
      <c r="N104"/>
    </row>
    <row r="105" spans="1:14">
      <c r="A105" t="s">
        <v>925</v>
      </c>
      <c r="B105" t="s">
        <v>790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926</v>
      </c>
      <c r="N105"/>
    </row>
    <row r="106" spans="1:14">
      <c r="A106" t="s">
        <v>927</v>
      </c>
      <c r="B106" t="s">
        <v>808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928</v>
      </c>
      <c r="N106"/>
    </row>
    <row r="107" spans="1:14">
      <c r="A107" t="s">
        <v>929</v>
      </c>
      <c r="B107" t="s">
        <v>790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930</v>
      </c>
      <c r="N107"/>
    </row>
    <row r="108" spans="1:14">
      <c r="A108" t="s">
        <v>931</v>
      </c>
      <c r="B108" t="s">
        <v>790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932</v>
      </c>
      <c r="N108"/>
    </row>
    <row r="109" spans="1:14">
      <c r="A109" t="s">
        <v>3204</v>
      </c>
      <c r="B109" t="s">
        <v>790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3205</v>
      </c>
      <c r="N109"/>
    </row>
    <row r="110" spans="1:14">
      <c r="A110" t="s">
        <v>933</v>
      </c>
      <c r="B110" t="s">
        <v>790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934</v>
      </c>
      <c r="N110"/>
    </row>
    <row r="111" spans="1:14">
      <c r="A111" t="s">
        <v>305</v>
      </c>
      <c r="B111" t="s">
        <v>790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935</v>
      </c>
      <c r="N111"/>
    </row>
    <row r="112" spans="1:14">
      <c r="A112" t="s">
        <v>936</v>
      </c>
      <c r="B112" t="s">
        <v>790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937</v>
      </c>
      <c r="N112"/>
    </row>
    <row r="113" spans="1:14">
      <c r="A113" t="s">
        <v>938</v>
      </c>
      <c r="B113" t="s">
        <v>790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939</v>
      </c>
      <c r="N113"/>
    </row>
    <row r="114" spans="1:14">
      <c r="A114" t="s">
        <v>940</v>
      </c>
      <c r="B114" t="s">
        <v>790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941</v>
      </c>
      <c r="N114"/>
    </row>
    <row r="115" spans="1:14">
      <c r="A115" t="s">
        <v>942</v>
      </c>
      <c r="B115" t="s">
        <v>790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943</v>
      </c>
      <c r="N115"/>
    </row>
    <row r="116" spans="1:14">
      <c r="A116" t="s">
        <v>3415</v>
      </c>
      <c r="B116" t="s">
        <v>790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3416</v>
      </c>
      <c r="N116"/>
    </row>
    <row r="117" spans="1:14">
      <c r="A117" t="s">
        <v>3010</v>
      </c>
      <c r="B117" t="s">
        <v>790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3011</v>
      </c>
      <c r="N117"/>
    </row>
    <row r="118" spans="1:14">
      <c r="A118" t="s">
        <v>944</v>
      </c>
      <c r="B118" t="s">
        <v>790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945</v>
      </c>
      <c r="N118"/>
    </row>
    <row r="119" spans="1:14">
      <c r="A119" t="s">
        <v>946</v>
      </c>
      <c r="B119" t="s">
        <v>790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947</v>
      </c>
      <c r="N119"/>
    </row>
    <row r="120" spans="1:14" hidden="1">
      <c r="A120" t="s">
        <v>306</v>
      </c>
      <c r="B120" t="s">
        <v>790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948</v>
      </c>
      <c r="N120"/>
    </row>
    <row r="121" spans="1:14">
      <c r="A121" t="s">
        <v>49</v>
      </c>
      <c r="B121" t="s">
        <v>790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949</v>
      </c>
      <c r="N121"/>
    </row>
    <row r="122" spans="1:14">
      <c r="A122" t="s">
        <v>2944</v>
      </c>
      <c r="B122" t="s">
        <v>790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2945</v>
      </c>
      <c r="N122"/>
    </row>
    <row r="123" spans="1:14">
      <c r="A123" t="s">
        <v>51</v>
      </c>
      <c r="B123" t="s">
        <v>790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950</v>
      </c>
      <c r="N123"/>
    </row>
    <row r="124" spans="1:14">
      <c r="A124" t="s">
        <v>719</v>
      </c>
      <c r="B124" t="s">
        <v>790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951</v>
      </c>
      <c r="N124"/>
    </row>
    <row r="125" spans="1:14">
      <c r="A125" t="s">
        <v>952</v>
      </c>
      <c r="B125" t="s">
        <v>790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953</v>
      </c>
      <c r="N125"/>
    </row>
    <row r="126" spans="1:14">
      <c r="A126" t="s">
        <v>954</v>
      </c>
      <c r="B126" t="s">
        <v>790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955</v>
      </c>
      <c r="N126"/>
    </row>
    <row r="127" spans="1:14">
      <c r="A127" t="s">
        <v>307</v>
      </c>
      <c r="B127" t="s">
        <v>790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956</v>
      </c>
      <c r="N127"/>
    </row>
    <row r="128" spans="1:14">
      <c r="A128" t="s">
        <v>309</v>
      </c>
      <c r="B128" t="s">
        <v>790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957</v>
      </c>
      <c r="N128"/>
    </row>
    <row r="129" spans="1:14">
      <c r="A129" t="s">
        <v>958</v>
      </c>
      <c r="B129" t="s">
        <v>790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959</v>
      </c>
      <c r="N129"/>
    </row>
    <row r="130" spans="1:14">
      <c r="A130" t="s">
        <v>308</v>
      </c>
      <c r="B130" t="s">
        <v>790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960</v>
      </c>
      <c r="N130"/>
    </row>
    <row r="131" spans="1:14">
      <c r="A131" t="s">
        <v>961</v>
      </c>
      <c r="B131" t="s">
        <v>790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962</v>
      </c>
      <c r="N131"/>
    </row>
    <row r="132" spans="1:14">
      <c r="A132" t="s">
        <v>963</v>
      </c>
      <c r="B132" t="s">
        <v>790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964</v>
      </c>
      <c r="N132"/>
    </row>
    <row r="133" spans="1:14">
      <c r="A133" t="s">
        <v>3012</v>
      </c>
      <c r="B133" t="s">
        <v>790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3013</v>
      </c>
      <c r="N133"/>
    </row>
    <row r="134" spans="1:14">
      <c r="A134" t="s">
        <v>3206</v>
      </c>
      <c r="B134" t="s">
        <v>808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3207</v>
      </c>
      <c r="N134"/>
    </row>
    <row r="135" spans="1:14">
      <c r="A135" t="s">
        <v>3496</v>
      </c>
      <c r="B135" t="s">
        <v>808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3497</v>
      </c>
      <c r="N135"/>
    </row>
    <row r="136" spans="1:14">
      <c r="A136" t="s">
        <v>310</v>
      </c>
      <c r="B136" t="s">
        <v>790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965</v>
      </c>
      <c r="N136"/>
    </row>
    <row r="137" spans="1:14">
      <c r="A137" t="s">
        <v>966</v>
      </c>
      <c r="B137" t="s">
        <v>790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967</v>
      </c>
      <c r="N137"/>
    </row>
    <row r="138" spans="1:14">
      <c r="A138" t="s">
        <v>226</v>
      </c>
      <c r="B138" t="s">
        <v>790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968</v>
      </c>
      <c r="N138"/>
    </row>
    <row r="139" spans="1:14">
      <c r="A139" t="s">
        <v>969</v>
      </c>
      <c r="B139" t="s">
        <v>790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970</v>
      </c>
      <c r="N139"/>
    </row>
    <row r="140" spans="1:14">
      <c r="A140" t="s">
        <v>53</v>
      </c>
      <c r="B140" t="s">
        <v>790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971</v>
      </c>
      <c r="N140"/>
    </row>
    <row r="141" spans="1:14">
      <c r="A141" t="s">
        <v>3208</v>
      </c>
      <c r="B141" t="s">
        <v>790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3209</v>
      </c>
      <c r="N141"/>
    </row>
    <row r="142" spans="1:14">
      <c r="A142" t="s">
        <v>972</v>
      </c>
      <c r="B142" t="s">
        <v>790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973</v>
      </c>
      <c r="N142"/>
    </row>
    <row r="143" spans="1:14">
      <c r="A143" t="s">
        <v>3210</v>
      </c>
      <c r="B143" t="s">
        <v>790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3211</v>
      </c>
      <c r="N143"/>
    </row>
    <row r="144" spans="1:14">
      <c r="A144" t="s">
        <v>974</v>
      </c>
      <c r="B144" t="s">
        <v>790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975</v>
      </c>
      <c r="N144"/>
    </row>
    <row r="145" spans="1:14">
      <c r="A145" t="s">
        <v>976</v>
      </c>
      <c r="B145" t="s">
        <v>790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977</v>
      </c>
      <c r="N145"/>
    </row>
    <row r="146" spans="1:14">
      <c r="A146" t="s">
        <v>311</v>
      </c>
      <c r="B146" t="s">
        <v>790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978</v>
      </c>
      <c r="N146"/>
    </row>
    <row r="147" spans="1:14">
      <c r="A147" t="s">
        <v>979</v>
      </c>
      <c r="B147" t="s">
        <v>790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980</v>
      </c>
      <c r="N147"/>
    </row>
    <row r="148" spans="1:14">
      <c r="A148" t="s">
        <v>55</v>
      </c>
      <c r="B148" t="s">
        <v>790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981</v>
      </c>
      <c r="N148"/>
    </row>
    <row r="149" spans="1:14">
      <c r="A149" t="s">
        <v>3212</v>
      </c>
      <c r="B149" t="s">
        <v>790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3213</v>
      </c>
      <c r="N149"/>
    </row>
    <row r="150" spans="1:14">
      <c r="A150" t="s">
        <v>982</v>
      </c>
      <c r="B150" t="s">
        <v>790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983</v>
      </c>
      <c r="N150"/>
    </row>
    <row r="151" spans="1:14">
      <c r="A151" t="s">
        <v>984</v>
      </c>
      <c r="B151" t="s">
        <v>790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985</v>
      </c>
      <c r="N151"/>
    </row>
    <row r="152" spans="1:14">
      <c r="A152" t="s">
        <v>986</v>
      </c>
      <c r="B152" t="s">
        <v>790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987</v>
      </c>
      <c r="N152"/>
    </row>
    <row r="153" spans="1:14">
      <c r="A153" t="s">
        <v>3472</v>
      </c>
      <c r="B153" t="s">
        <v>790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3473</v>
      </c>
      <c r="N153"/>
    </row>
    <row r="154" spans="1:14">
      <c r="A154" t="s">
        <v>3214</v>
      </c>
      <c r="B154" t="s">
        <v>808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3215</v>
      </c>
      <c r="N154"/>
    </row>
    <row r="155" spans="1:14">
      <c r="A155" t="s">
        <v>56</v>
      </c>
      <c r="B155" t="s">
        <v>790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988</v>
      </c>
      <c r="N155"/>
    </row>
    <row r="156" spans="1:14">
      <c r="A156" t="s">
        <v>315</v>
      </c>
      <c r="B156" t="s">
        <v>790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989</v>
      </c>
      <c r="N156"/>
    </row>
    <row r="157" spans="1:14">
      <c r="A157" t="s">
        <v>316</v>
      </c>
      <c r="B157" t="s">
        <v>790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990</v>
      </c>
      <c r="N157"/>
    </row>
    <row r="158" spans="1:14">
      <c r="A158" t="s">
        <v>58</v>
      </c>
      <c r="B158" t="s">
        <v>790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991</v>
      </c>
      <c r="N158"/>
    </row>
    <row r="159" spans="1:14">
      <c r="A159" t="s">
        <v>992</v>
      </c>
      <c r="B159" t="s">
        <v>790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993</v>
      </c>
      <c r="N159"/>
    </row>
    <row r="160" spans="1:14">
      <c r="A160" t="s">
        <v>232</v>
      </c>
      <c r="B160" t="s">
        <v>790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994</v>
      </c>
      <c r="N160"/>
    </row>
    <row r="161" spans="1:14">
      <c r="A161" t="s">
        <v>59</v>
      </c>
      <c r="B161" t="s">
        <v>790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995</v>
      </c>
      <c r="N161"/>
    </row>
    <row r="162" spans="1:14">
      <c r="A162" t="s">
        <v>996</v>
      </c>
      <c r="B162" t="s">
        <v>790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997</v>
      </c>
      <c r="N162"/>
    </row>
    <row r="163" spans="1:14" hidden="1">
      <c r="A163" t="s">
        <v>998</v>
      </c>
      <c r="B163" t="s">
        <v>790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999</v>
      </c>
      <c r="N163"/>
    </row>
    <row r="164" spans="1:14">
      <c r="A164" t="s">
        <v>1000</v>
      </c>
      <c r="B164" t="s">
        <v>808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1001</v>
      </c>
      <c r="N164"/>
    </row>
    <row r="165" spans="1:14">
      <c r="A165" t="s">
        <v>3216</v>
      </c>
      <c r="B165" t="s">
        <v>790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3217</v>
      </c>
      <c r="N165"/>
    </row>
    <row r="166" spans="1:14">
      <c r="A166" t="s">
        <v>60</v>
      </c>
      <c r="B166" t="s">
        <v>790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1002</v>
      </c>
      <c r="N166"/>
    </row>
    <row r="167" spans="1:14">
      <c r="A167" t="s">
        <v>3218</v>
      </c>
      <c r="B167" t="s">
        <v>790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3219</v>
      </c>
      <c r="N167"/>
    </row>
    <row r="168" spans="1:14">
      <c r="A168" t="s">
        <v>317</v>
      </c>
      <c r="B168" t="s">
        <v>790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1003</v>
      </c>
      <c r="N168"/>
    </row>
    <row r="169" spans="1:14">
      <c r="A169" t="s">
        <v>1004</v>
      </c>
      <c r="B169" t="s">
        <v>790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1005</v>
      </c>
      <c r="N169"/>
    </row>
    <row r="170" spans="1:14">
      <c r="A170" t="s">
        <v>318</v>
      </c>
      <c r="B170" t="s">
        <v>790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1006</v>
      </c>
      <c r="N170"/>
    </row>
    <row r="171" spans="1:14">
      <c r="A171" t="s">
        <v>1007</v>
      </c>
      <c r="B171" t="s">
        <v>790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1008</v>
      </c>
      <c r="N171"/>
    </row>
    <row r="172" spans="1:14">
      <c r="A172" t="s">
        <v>1009</v>
      </c>
      <c r="B172" t="s">
        <v>790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1010</v>
      </c>
      <c r="N172"/>
    </row>
    <row r="173" spans="1:14">
      <c r="A173" t="s">
        <v>1011</v>
      </c>
      <c r="B173" t="s">
        <v>790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1012</v>
      </c>
      <c r="N173"/>
    </row>
    <row r="174" spans="1:14">
      <c r="A174" t="s">
        <v>233</v>
      </c>
      <c r="B174" t="s">
        <v>790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1013</v>
      </c>
      <c r="N174"/>
    </row>
    <row r="175" spans="1:14">
      <c r="A175" t="s">
        <v>1014</v>
      </c>
      <c r="B175" t="s">
        <v>790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1015</v>
      </c>
      <c r="N175"/>
    </row>
    <row r="176" spans="1:14">
      <c r="A176" t="s">
        <v>61</v>
      </c>
      <c r="B176" t="s">
        <v>790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1016</v>
      </c>
      <c r="N176"/>
    </row>
    <row r="177" spans="1:14">
      <c r="A177" t="s">
        <v>1017</v>
      </c>
      <c r="B177" t="s">
        <v>790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3108</v>
      </c>
      <c r="N177"/>
    </row>
    <row r="178" spans="1:14">
      <c r="A178" t="s">
        <v>62</v>
      </c>
      <c r="B178" t="s">
        <v>790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1018</v>
      </c>
      <c r="N178"/>
    </row>
    <row r="179" spans="1:14">
      <c r="A179" t="s">
        <v>3220</v>
      </c>
      <c r="B179" t="s">
        <v>790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3221</v>
      </c>
      <c r="N179"/>
    </row>
    <row r="180" spans="1:14">
      <c r="A180" t="s">
        <v>312</v>
      </c>
      <c r="B180" t="s">
        <v>790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1019</v>
      </c>
      <c r="N180"/>
    </row>
    <row r="181" spans="1:14">
      <c r="A181" t="s">
        <v>1020</v>
      </c>
      <c r="B181" t="s">
        <v>790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1021</v>
      </c>
      <c r="N181"/>
    </row>
    <row r="182" spans="1:14">
      <c r="A182" t="s">
        <v>63</v>
      </c>
      <c r="B182" t="s">
        <v>790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1022</v>
      </c>
      <c r="N182"/>
    </row>
    <row r="183" spans="1:14">
      <c r="A183" t="s">
        <v>320</v>
      </c>
      <c r="B183" t="s">
        <v>790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1023</v>
      </c>
      <c r="N183"/>
    </row>
    <row r="184" spans="1:14">
      <c r="A184" t="s">
        <v>1024</v>
      </c>
      <c r="B184" t="s">
        <v>790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1025</v>
      </c>
      <c r="N184"/>
    </row>
    <row r="185" spans="1:14">
      <c r="A185" t="s">
        <v>234</v>
      </c>
      <c r="B185" t="s">
        <v>790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1026</v>
      </c>
      <c r="N185"/>
    </row>
    <row r="186" spans="1:14">
      <c r="A186" t="s">
        <v>3222</v>
      </c>
      <c r="B186" t="s">
        <v>790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3223</v>
      </c>
      <c r="N186"/>
    </row>
    <row r="187" spans="1:14">
      <c r="A187" t="s">
        <v>3224</v>
      </c>
      <c r="B187" t="s">
        <v>790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3225</v>
      </c>
      <c r="N187"/>
    </row>
    <row r="188" spans="1:14">
      <c r="A188" t="s">
        <v>321</v>
      </c>
      <c r="B188" t="s">
        <v>790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1027</v>
      </c>
      <c r="N188"/>
    </row>
    <row r="189" spans="1:14">
      <c r="A189" t="s">
        <v>3518</v>
      </c>
      <c r="B189" t="s">
        <v>790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3519</v>
      </c>
      <c r="N189"/>
    </row>
    <row r="190" spans="1:14" hidden="1">
      <c r="A190" t="s">
        <v>3226</v>
      </c>
      <c r="B190" t="s">
        <v>790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3227</v>
      </c>
      <c r="N190"/>
    </row>
    <row r="191" spans="1:14">
      <c r="A191" t="s">
        <v>65</v>
      </c>
      <c r="B191" t="s">
        <v>790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1028</v>
      </c>
      <c r="N191"/>
    </row>
    <row r="192" spans="1:14">
      <c r="A192" t="s">
        <v>313</v>
      </c>
      <c r="B192" t="s">
        <v>790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1029</v>
      </c>
      <c r="N192"/>
    </row>
    <row r="193" spans="1:14">
      <c r="A193" t="s">
        <v>1030</v>
      </c>
      <c r="B193" t="s">
        <v>790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1031</v>
      </c>
      <c r="N193"/>
    </row>
    <row r="194" spans="1:14">
      <c r="A194" t="s">
        <v>66</v>
      </c>
      <c r="B194" t="s">
        <v>790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1032</v>
      </c>
      <c r="N194"/>
    </row>
    <row r="195" spans="1:14">
      <c r="A195" t="s">
        <v>1033</v>
      </c>
      <c r="B195" t="s">
        <v>790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1034</v>
      </c>
      <c r="N195"/>
    </row>
    <row r="196" spans="1:14">
      <c r="A196" t="s">
        <v>1035</v>
      </c>
      <c r="B196" t="s">
        <v>790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1036</v>
      </c>
      <c r="N196"/>
    </row>
    <row r="197" spans="1:14">
      <c r="A197" t="s">
        <v>1037</v>
      </c>
      <c r="B197" t="s">
        <v>790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1038</v>
      </c>
      <c r="N197"/>
    </row>
    <row r="198" spans="1:14">
      <c r="A198" t="s">
        <v>1039</v>
      </c>
      <c r="B198" t="s">
        <v>790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1040</v>
      </c>
      <c r="N198"/>
    </row>
    <row r="199" spans="1:14" hidden="1">
      <c r="A199" t="s">
        <v>1041</v>
      </c>
      <c r="B199" t="s">
        <v>790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1042</v>
      </c>
      <c r="N199"/>
    </row>
    <row r="200" spans="1:14">
      <c r="A200" t="s">
        <v>3101</v>
      </c>
      <c r="B200" t="s">
        <v>790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3102</v>
      </c>
      <c r="N200"/>
    </row>
    <row r="201" spans="1:14">
      <c r="A201" t="s">
        <v>1043</v>
      </c>
      <c r="B201" t="s">
        <v>790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1044</v>
      </c>
      <c r="N201"/>
    </row>
    <row r="202" spans="1:14">
      <c r="A202" t="s">
        <v>67</v>
      </c>
      <c r="B202" t="s">
        <v>790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1045</v>
      </c>
      <c r="N202"/>
    </row>
    <row r="203" spans="1:14">
      <c r="A203" t="s">
        <v>3228</v>
      </c>
      <c r="B203" t="s">
        <v>790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3229</v>
      </c>
      <c r="N203"/>
    </row>
    <row r="204" spans="1:14">
      <c r="A204" t="s">
        <v>1046</v>
      </c>
      <c r="B204" t="s">
        <v>790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1047</v>
      </c>
      <c r="N204"/>
    </row>
    <row r="205" spans="1:14">
      <c r="A205" t="s">
        <v>1048</v>
      </c>
      <c r="B205" t="s">
        <v>790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1049</v>
      </c>
      <c r="N205"/>
    </row>
    <row r="206" spans="1:14">
      <c r="A206" t="s">
        <v>69</v>
      </c>
      <c r="B206" t="s">
        <v>790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1050</v>
      </c>
      <c r="N206"/>
    </row>
    <row r="207" spans="1:14">
      <c r="A207" t="s">
        <v>70</v>
      </c>
      <c r="B207" t="s">
        <v>790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1051</v>
      </c>
      <c r="N207"/>
    </row>
    <row r="208" spans="1:14" hidden="1">
      <c r="A208" t="s">
        <v>3230</v>
      </c>
      <c r="B208" t="s">
        <v>790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3231</v>
      </c>
      <c r="N208"/>
    </row>
    <row r="209" spans="1:14">
      <c r="A209" t="s">
        <v>1052</v>
      </c>
      <c r="B209" t="s">
        <v>790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1053</v>
      </c>
      <c r="N209"/>
    </row>
    <row r="210" spans="1:14">
      <c r="A210" t="s">
        <v>1054</v>
      </c>
      <c r="B210" t="s">
        <v>790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1055</v>
      </c>
      <c r="N210"/>
    </row>
    <row r="211" spans="1:14">
      <c r="A211" t="s">
        <v>1056</v>
      </c>
      <c r="B211" t="s">
        <v>790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1057</v>
      </c>
      <c r="N211"/>
    </row>
    <row r="212" spans="1:14">
      <c r="A212" t="s">
        <v>71</v>
      </c>
      <c r="B212" t="s">
        <v>790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1058</v>
      </c>
      <c r="N212"/>
    </row>
    <row r="213" spans="1:14">
      <c r="A213" t="s">
        <v>3232</v>
      </c>
      <c r="B213" t="s">
        <v>790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3233</v>
      </c>
      <c r="N213"/>
    </row>
    <row r="214" spans="1:14">
      <c r="A214" t="s">
        <v>1059</v>
      </c>
      <c r="B214" t="s">
        <v>790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1060</v>
      </c>
      <c r="N214"/>
    </row>
    <row r="215" spans="1:14">
      <c r="A215" t="s">
        <v>322</v>
      </c>
      <c r="B215" t="s">
        <v>790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1061</v>
      </c>
      <c r="N215"/>
    </row>
    <row r="216" spans="1:14">
      <c r="A216" t="s">
        <v>1062</v>
      </c>
      <c r="B216" t="s">
        <v>790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1063</v>
      </c>
      <c r="N216"/>
    </row>
    <row r="217" spans="1:14">
      <c r="A217" t="s">
        <v>3413</v>
      </c>
      <c r="B217" t="s">
        <v>790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3414</v>
      </c>
      <c r="N217"/>
    </row>
    <row r="218" spans="1:14">
      <c r="A218" t="s">
        <v>3498</v>
      </c>
      <c r="B218" t="s">
        <v>808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3499</v>
      </c>
      <c r="N218"/>
    </row>
    <row r="219" spans="1:14">
      <c r="A219" t="s">
        <v>1064</v>
      </c>
      <c r="B219" t="s">
        <v>790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1065</v>
      </c>
      <c r="N219"/>
    </row>
    <row r="220" spans="1:14">
      <c r="A220" t="s">
        <v>324</v>
      </c>
      <c r="B220" t="s">
        <v>790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1066</v>
      </c>
      <c r="N220"/>
    </row>
    <row r="221" spans="1:14">
      <c r="A221" t="s">
        <v>1067</v>
      </c>
      <c r="B221" t="s">
        <v>790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1068</v>
      </c>
      <c r="N221"/>
    </row>
    <row r="222" spans="1:14">
      <c r="A222" t="s">
        <v>1069</v>
      </c>
      <c r="B222" t="s">
        <v>790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1070</v>
      </c>
      <c r="N222"/>
    </row>
    <row r="223" spans="1:14">
      <c r="A223" t="s">
        <v>3593</v>
      </c>
      <c r="B223" t="s">
        <v>808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3594</v>
      </c>
      <c r="N223"/>
    </row>
    <row r="224" spans="1:14">
      <c r="A224" t="s">
        <v>325</v>
      </c>
      <c r="B224" t="s">
        <v>790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1071</v>
      </c>
      <c r="N224"/>
    </row>
    <row r="225" spans="1:14">
      <c r="A225" t="s">
        <v>326</v>
      </c>
      <c r="B225" t="s">
        <v>790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1072</v>
      </c>
      <c r="N225"/>
    </row>
    <row r="226" spans="1:14" hidden="1">
      <c r="A226" t="s">
        <v>1073</v>
      </c>
      <c r="B226" t="s">
        <v>790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1074</v>
      </c>
      <c r="N226"/>
    </row>
    <row r="227" spans="1:14">
      <c r="A227" t="s">
        <v>327</v>
      </c>
      <c r="B227" t="s">
        <v>790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1075</v>
      </c>
      <c r="N227"/>
    </row>
    <row r="228" spans="1:14">
      <c r="A228" t="s">
        <v>3442</v>
      </c>
      <c r="B228" t="s">
        <v>790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1076</v>
      </c>
      <c r="N228"/>
    </row>
    <row r="229" spans="1:14">
      <c r="A229" t="s">
        <v>72</v>
      </c>
      <c r="B229" t="s">
        <v>790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1077</v>
      </c>
      <c r="N229"/>
    </row>
    <row r="230" spans="1:14">
      <c r="A230" t="s">
        <v>74</v>
      </c>
      <c r="B230" t="s">
        <v>790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1078</v>
      </c>
      <c r="N230"/>
    </row>
    <row r="231" spans="1:14">
      <c r="A231" t="s">
        <v>1079</v>
      </c>
      <c r="B231" t="s">
        <v>790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1080</v>
      </c>
      <c r="N231"/>
    </row>
    <row r="232" spans="1:14">
      <c r="A232" t="s">
        <v>3165</v>
      </c>
      <c r="B232" t="s">
        <v>790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3166</v>
      </c>
      <c r="N232"/>
    </row>
    <row r="233" spans="1:14">
      <c r="A233" t="s">
        <v>328</v>
      </c>
      <c r="B233" t="s">
        <v>790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1081</v>
      </c>
      <c r="N233"/>
    </row>
    <row r="234" spans="1:14">
      <c r="A234" t="s">
        <v>75</v>
      </c>
      <c r="B234" t="s">
        <v>790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1082</v>
      </c>
      <c r="N234"/>
    </row>
    <row r="235" spans="1:14">
      <c r="A235" t="s">
        <v>1083</v>
      </c>
      <c r="B235" t="s">
        <v>790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1084</v>
      </c>
      <c r="N235"/>
    </row>
    <row r="236" spans="1:14">
      <c r="A236" t="s">
        <v>1085</v>
      </c>
      <c r="B236" t="s">
        <v>790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1086</v>
      </c>
      <c r="N236"/>
    </row>
    <row r="237" spans="1:14">
      <c r="A237" t="s">
        <v>314</v>
      </c>
      <c r="B237" t="s">
        <v>790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1087</v>
      </c>
      <c r="N237"/>
    </row>
    <row r="238" spans="1:14">
      <c r="A238" t="s">
        <v>3535</v>
      </c>
      <c r="B238" t="s">
        <v>790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3536</v>
      </c>
      <c r="N238"/>
    </row>
    <row r="239" spans="1:14">
      <c r="A239" t="s">
        <v>1088</v>
      </c>
      <c r="B239" t="s">
        <v>790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1089</v>
      </c>
      <c r="N239"/>
    </row>
    <row r="240" spans="1:14" hidden="1">
      <c r="A240" t="s">
        <v>2946</v>
      </c>
      <c r="B240" t="s">
        <v>790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2947</v>
      </c>
      <c r="N240"/>
    </row>
    <row r="241" spans="1:14">
      <c r="A241" t="s">
        <v>3443</v>
      </c>
      <c r="B241" t="s">
        <v>790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3444</v>
      </c>
      <c r="N241"/>
    </row>
    <row r="242" spans="1:14">
      <c r="A242" t="s">
        <v>323</v>
      </c>
      <c r="B242" t="s">
        <v>790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1090</v>
      </c>
      <c r="N242"/>
    </row>
    <row r="243" spans="1:14" hidden="1">
      <c r="A243" t="s">
        <v>3014</v>
      </c>
      <c r="B243" t="s">
        <v>790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3015</v>
      </c>
      <c r="N243"/>
    </row>
    <row r="244" spans="1:14">
      <c r="A244" t="s">
        <v>1091</v>
      </c>
      <c r="B244" t="s">
        <v>790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1092</v>
      </c>
      <c r="N244"/>
    </row>
    <row r="245" spans="1:14">
      <c r="A245" t="s">
        <v>3575</v>
      </c>
      <c r="B245" t="s">
        <v>808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3576</v>
      </c>
      <c r="N245"/>
    </row>
    <row r="246" spans="1:14">
      <c r="A246" t="s">
        <v>1093</v>
      </c>
      <c r="B246" t="s">
        <v>790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1094</v>
      </c>
      <c r="N246"/>
    </row>
    <row r="247" spans="1:14">
      <c r="A247" t="s">
        <v>76</v>
      </c>
      <c r="B247" t="s">
        <v>790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1095</v>
      </c>
      <c r="N247"/>
    </row>
    <row r="248" spans="1:14">
      <c r="A248" t="s">
        <v>3016</v>
      </c>
      <c r="B248" t="s">
        <v>790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3017</v>
      </c>
      <c r="N248"/>
    </row>
    <row r="249" spans="1:14">
      <c r="A249" t="s">
        <v>714</v>
      </c>
      <c r="B249" t="s">
        <v>790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1096</v>
      </c>
      <c r="N249"/>
    </row>
    <row r="250" spans="1:14">
      <c r="A250" t="s">
        <v>77</v>
      </c>
      <c r="B250" t="s">
        <v>790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1097</v>
      </c>
      <c r="N250"/>
    </row>
    <row r="251" spans="1:14" hidden="1">
      <c r="A251" t="s">
        <v>332</v>
      </c>
      <c r="B251" t="s">
        <v>790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1098</v>
      </c>
      <c r="N251"/>
    </row>
    <row r="252" spans="1:14">
      <c r="A252" t="s">
        <v>1099</v>
      </c>
      <c r="B252" t="s">
        <v>790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1100</v>
      </c>
      <c r="N252"/>
    </row>
    <row r="253" spans="1:14">
      <c r="A253" t="s">
        <v>1101</v>
      </c>
      <c r="B253" t="s">
        <v>790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1102</v>
      </c>
      <c r="N253"/>
    </row>
    <row r="254" spans="1:14">
      <c r="A254" t="s">
        <v>333</v>
      </c>
      <c r="B254" t="s">
        <v>790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1103</v>
      </c>
      <c r="N254"/>
    </row>
    <row r="255" spans="1:14">
      <c r="A255" t="s">
        <v>3018</v>
      </c>
      <c r="B255" t="s">
        <v>790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3019</v>
      </c>
      <c r="N255"/>
    </row>
    <row r="256" spans="1:14">
      <c r="A256" t="s">
        <v>335</v>
      </c>
      <c r="B256" t="s">
        <v>790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1104</v>
      </c>
      <c r="N256"/>
    </row>
    <row r="257" spans="1:14" hidden="1">
      <c r="A257" t="s">
        <v>1105</v>
      </c>
      <c r="B257" t="s">
        <v>790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1106</v>
      </c>
      <c r="N257"/>
    </row>
    <row r="258" spans="1:14">
      <c r="A258" t="s">
        <v>329</v>
      </c>
      <c r="B258" t="s">
        <v>790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1107</v>
      </c>
      <c r="N258"/>
    </row>
    <row r="259" spans="1:14">
      <c r="A259" t="s">
        <v>3234</v>
      </c>
      <c r="B259" t="s">
        <v>808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3235</v>
      </c>
      <c r="N259"/>
    </row>
    <row r="260" spans="1:14">
      <c r="A260" t="s">
        <v>78</v>
      </c>
      <c r="B260" t="s">
        <v>790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1108</v>
      </c>
      <c r="N260"/>
    </row>
    <row r="261" spans="1:14">
      <c r="A261" t="s">
        <v>3474</v>
      </c>
      <c r="B261" t="s">
        <v>808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3475</v>
      </c>
      <c r="N261"/>
    </row>
    <row r="262" spans="1:14">
      <c r="A262" t="s">
        <v>3236</v>
      </c>
      <c r="B262" t="s">
        <v>790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3237</v>
      </c>
      <c r="N262"/>
    </row>
    <row r="263" spans="1:14">
      <c r="A263" t="s">
        <v>330</v>
      </c>
      <c r="B263" t="s">
        <v>790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1109</v>
      </c>
      <c r="N263"/>
    </row>
    <row r="264" spans="1:14">
      <c r="A264" t="s">
        <v>338</v>
      </c>
      <c r="B264" t="s">
        <v>790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1110</v>
      </c>
      <c r="N264"/>
    </row>
    <row r="265" spans="1:14">
      <c r="A265" t="s">
        <v>336</v>
      </c>
      <c r="B265" t="s">
        <v>790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1111</v>
      </c>
      <c r="N265"/>
    </row>
    <row r="266" spans="1:14">
      <c r="A266" t="s">
        <v>1112</v>
      </c>
      <c r="B266" t="s">
        <v>790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1113</v>
      </c>
      <c r="N266"/>
    </row>
    <row r="267" spans="1:14">
      <c r="A267" t="s">
        <v>1114</v>
      </c>
      <c r="B267" t="s">
        <v>790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1115</v>
      </c>
      <c r="N267"/>
    </row>
    <row r="268" spans="1:14">
      <c r="A268" t="s">
        <v>1116</v>
      </c>
      <c r="B268" t="s">
        <v>790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1117</v>
      </c>
      <c r="N268"/>
    </row>
    <row r="269" spans="1:14">
      <c r="A269" t="s">
        <v>1118</v>
      </c>
      <c r="B269" t="s">
        <v>790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1119</v>
      </c>
      <c r="N269"/>
    </row>
    <row r="270" spans="1:14" hidden="1">
      <c r="A270" t="s">
        <v>337</v>
      </c>
      <c r="B270" t="s">
        <v>790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1120</v>
      </c>
      <c r="N270"/>
    </row>
    <row r="271" spans="1:14">
      <c r="A271" t="s">
        <v>1121</v>
      </c>
      <c r="B271" t="s">
        <v>790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1122</v>
      </c>
      <c r="N271"/>
    </row>
    <row r="272" spans="1:14">
      <c r="A272" t="s">
        <v>1123</v>
      </c>
      <c r="B272" t="s">
        <v>790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1124</v>
      </c>
      <c r="N272"/>
    </row>
    <row r="273" spans="1:14">
      <c r="A273" t="s">
        <v>339</v>
      </c>
      <c r="B273" t="s">
        <v>790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1125</v>
      </c>
      <c r="N273"/>
    </row>
    <row r="274" spans="1:14">
      <c r="A274" t="s">
        <v>80</v>
      </c>
      <c r="B274" t="s">
        <v>790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1126</v>
      </c>
      <c r="N274"/>
    </row>
    <row r="275" spans="1:14">
      <c r="A275" t="s">
        <v>340</v>
      </c>
      <c r="B275" t="s">
        <v>790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1127</v>
      </c>
      <c r="N275"/>
    </row>
    <row r="276" spans="1:14">
      <c r="A276" t="s">
        <v>3238</v>
      </c>
      <c r="B276" t="s">
        <v>808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3239</v>
      </c>
      <c r="N276"/>
    </row>
    <row r="277" spans="1:14">
      <c r="A277" t="s">
        <v>81</v>
      </c>
      <c r="B277" t="s">
        <v>790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1128</v>
      </c>
      <c r="N277"/>
    </row>
    <row r="278" spans="1:14">
      <c r="A278" t="s">
        <v>1129</v>
      </c>
      <c r="B278" t="s">
        <v>790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1130</v>
      </c>
      <c r="N278"/>
    </row>
    <row r="279" spans="1:14">
      <c r="A279" t="s">
        <v>334</v>
      </c>
      <c r="B279" t="s">
        <v>790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1131</v>
      </c>
      <c r="N279"/>
    </row>
    <row r="280" spans="1:14">
      <c r="A280" t="s">
        <v>3421</v>
      </c>
      <c r="B280" t="s">
        <v>790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3422</v>
      </c>
      <c r="N280"/>
    </row>
    <row r="281" spans="1:14">
      <c r="A281" t="s">
        <v>341</v>
      </c>
      <c r="B281" t="s">
        <v>790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1132</v>
      </c>
      <c r="N281"/>
    </row>
    <row r="282" spans="1:14">
      <c r="A282" t="s">
        <v>342</v>
      </c>
      <c r="B282" t="s">
        <v>790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1133</v>
      </c>
      <c r="N282"/>
    </row>
    <row r="283" spans="1:14">
      <c r="A283" t="s">
        <v>2993</v>
      </c>
      <c r="B283" t="s">
        <v>790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2994</v>
      </c>
      <c r="N283"/>
    </row>
    <row r="284" spans="1:14">
      <c r="A284" t="s">
        <v>1134</v>
      </c>
      <c r="B284" t="s">
        <v>790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1135</v>
      </c>
      <c r="N284"/>
    </row>
    <row r="285" spans="1:14">
      <c r="A285" t="s">
        <v>343</v>
      </c>
      <c r="B285" t="s">
        <v>790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1136</v>
      </c>
      <c r="N285"/>
    </row>
    <row r="286" spans="1:14">
      <c r="A286" t="s">
        <v>82</v>
      </c>
      <c r="B286" t="s">
        <v>790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1137</v>
      </c>
      <c r="N286"/>
    </row>
    <row r="287" spans="1:14">
      <c r="A287" t="s">
        <v>344</v>
      </c>
      <c r="B287" t="s">
        <v>790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1138</v>
      </c>
      <c r="N287"/>
    </row>
    <row r="288" spans="1:14">
      <c r="A288" t="s">
        <v>3134</v>
      </c>
      <c r="B288" t="s">
        <v>790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3135</v>
      </c>
      <c r="N288"/>
    </row>
    <row r="289" spans="1:14">
      <c r="A289" t="s">
        <v>1139</v>
      </c>
      <c r="B289" t="s">
        <v>790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1140</v>
      </c>
      <c r="N289"/>
    </row>
    <row r="290" spans="1:14">
      <c r="A290" t="s">
        <v>1141</v>
      </c>
      <c r="B290" t="s">
        <v>790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1142</v>
      </c>
      <c r="N290"/>
    </row>
    <row r="291" spans="1:14">
      <c r="A291" t="s">
        <v>1143</v>
      </c>
      <c r="B291" t="s">
        <v>790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1144</v>
      </c>
      <c r="N291"/>
    </row>
    <row r="292" spans="1:14">
      <c r="A292" t="s">
        <v>3020</v>
      </c>
      <c r="B292" t="s">
        <v>790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3021</v>
      </c>
      <c r="N292"/>
    </row>
    <row r="293" spans="1:14">
      <c r="A293" t="s">
        <v>83</v>
      </c>
      <c r="B293" t="s">
        <v>790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1145</v>
      </c>
      <c r="N293"/>
    </row>
    <row r="294" spans="1:14">
      <c r="A294" t="s">
        <v>1146</v>
      </c>
      <c r="B294" t="s">
        <v>790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1147</v>
      </c>
      <c r="N294"/>
    </row>
    <row r="295" spans="1:14">
      <c r="A295" t="s">
        <v>1148</v>
      </c>
      <c r="B295" t="s">
        <v>790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1149</v>
      </c>
      <c r="N295"/>
    </row>
    <row r="296" spans="1:14">
      <c r="A296" t="s">
        <v>1150</v>
      </c>
      <c r="B296" t="s">
        <v>790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1151</v>
      </c>
      <c r="N296"/>
    </row>
    <row r="297" spans="1:14" hidden="1">
      <c r="A297" t="s">
        <v>3595</v>
      </c>
      <c r="B297" t="s">
        <v>808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3596</v>
      </c>
      <c r="N297"/>
    </row>
    <row r="298" spans="1:14">
      <c r="A298" t="s">
        <v>84</v>
      </c>
      <c r="B298" t="s">
        <v>790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1152</v>
      </c>
      <c r="N298"/>
    </row>
    <row r="299" spans="1:14">
      <c r="A299" t="s">
        <v>345</v>
      </c>
      <c r="B299" t="s">
        <v>790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1153</v>
      </c>
      <c r="N299"/>
    </row>
    <row r="300" spans="1:14">
      <c r="A300" t="s">
        <v>85</v>
      </c>
      <c r="B300" t="s">
        <v>790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1154</v>
      </c>
      <c r="N300"/>
    </row>
    <row r="301" spans="1:14">
      <c r="A301" t="s">
        <v>1155</v>
      </c>
      <c r="B301" t="s">
        <v>790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1156</v>
      </c>
      <c r="N301"/>
    </row>
    <row r="302" spans="1:14">
      <c r="A302" t="s">
        <v>1157</v>
      </c>
      <c r="B302" t="s">
        <v>790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1158</v>
      </c>
      <c r="N302"/>
    </row>
    <row r="303" spans="1:14">
      <c r="A303" t="s">
        <v>86</v>
      </c>
      <c r="B303" t="s">
        <v>790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1159</v>
      </c>
      <c r="N303"/>
    </row>
    <row r="304" spans="1:14">
      <c r="A304" t="s">
        <v>1160</v>
      </c>
      <c r="B304" t="s">
        <v>790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1161</v>
      </c>
      <c r="N304"/>
    </row>
    <row r="305" spans="1:14">
      <c r="A305" t="s">
        <v>3479</v>
      </c>
      <c r="B305" t="s">
        <v>790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3480</v>
      </c>
      <c r="N305"/>
    </row>
    <row r="306" spans="1:14">
      <c r="A306" t="s">
        <v>1162</v>
      </c>
      <c r="B306" t="s">
        <v>790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1163</v>
      </c>
      <c r="N306"/>
    </row>
    <row r="307" spans="1:14">
      <c r="A307" t="s">
        <v>1164</v>
      </c>
      <c r="B307" t="s">
        <v>790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1165</v>
      </c>
      <c r="N307"/>
    </row>
    <row r="308" spans="1:14">
      <c r="A308" t="s">
        <v>1166</v>
      </c>
      <c r="B308" t="s">
        <v>790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1167</v>
      </c>
      <c r="N308"/>
    </row>
    <row r="309" spans="1:14">
      <c r="A309" t="s">
        <v>236</v>
      </c>
      <c r="B309" t="s">
        <v>790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1168</v>
      </c>
      <c r="N309"/>
    </row>
    <row r="310" spans="1:14">
      <c r="A310" t="s">
        <v>1169</v>
      </c>
      <c r="B310" t="s">
        <v>790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1170</v>
      </c>
      <c r="N310"/>
    </row>
    <row r="311" spans="1:14">
      <c r="A311" t="s">
        <v>3506</v>
      </c>
      <c r="B311" t="s">
        <v>790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3507</v>
      </c>
      <c r="N311"/>
    </row>
    <row r="312" spans="1:14">
      <c r="A312" t="s">
        <v>1171</v>
      </c>
      <c r="B312" t="s">
        <v>790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1172</v>
      </c>
      <c r="N312"/>
    </row>
    <row r="313" spans="1:14">
      <c r="A313" t="s">
        <v>3240</v>
      </c>
      <c r="B313" t="s">
        <v>790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3241</v>
      </c>
      <c r="N313"/>
    </row>
    <row r="314" spans="1:14">
      <c r="A314" t="s">
        <v>3611</v>
      </c>
      <c r="B314" t="s">
        <v>790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3612</v>
      </c>
      <c r="N314"/>
    </row>
    <row r="315" spans="1:14">
      <c r="A315" t="s">
        <v>346</v>
      </c>
      <c r="B315" t="s">
        <v>790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1173</v>
      </c>
      <c r="N315"/>
    </row>
    <row r="316" spans="1:14">
      <c r="A316" t="s">
        <v>1174</v>
      </c>
      <c r="B316" t="s">
        <v>790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1175</v>
      </c>
      <c r="N316"/>
    </row>
    <row r="317" spans="1:14">
      <c r="A317" t="s">
        <v>331</v>
      </c>
      <c r="B317" t="s">
        <v>790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1176</v>
      </c>
      <c r="N317"/>
    </row>
    <row r="318" spans="1:14">
      <c r="A318" t="s">
        <v>237</v>
      </c>
      <c r="B318" t="s">
        <v>790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1177</v>
      </c>
      <c r="N318"/>
    </row>
    <row r="319" spans="1:14">
      <c r="A319" t="s">
        <v>2996</v>
      </c>
      <c r="B319" t="s">
        <v>790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2997</v>
      </c>
      <c r="N319"/>
    </row>
    <row r="320" spans="1:14">
      <c r="A320" t="s">
        <v>1178</v>
      </c>
      <c r="B320" t="s">
        <v>790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1179</v>
      </c>
      <c r="N320"/>
    </row>
    <row r="321" spans="1:14">
      <c r="A321" t="s">
        <v>235</v>
      </c>
      <c r="B321" t="s">
        <v>790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1180</v>
      </c>
      <c r="N321"/>
    </row>
    <row r="322" spans="1:14">
      <c r="A322" t="s">
        <v>3394</v>
      </c>
      <c r="B322" t="s">
        <v>808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3395</v>
      </c>
      <c r="N322"/>
    </row>
    <row r="323" spans="1:14">
      <c r="A323" t="s">
        <v>87</v>
      </c>
      <c r="B323" t="s">
        <v>790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1181</v>
      </c>
      <c r="N323"/>
    </row>
    <row r="324" spans="1:14">
      <c r="A324" t="s">
        <v>1182</v>
      </c>
      <c r="B324" t="s">
        <v>790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1183</v>
      </c>
      <c r="N324"/>
    </row>
    <row r="325" spans="1:14">
      <c r="A325" t="s">
        <v>1184</v>
      </c>
      <c r="B325" t="s">
        <v>790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1185</v>
      </c>
      <c r="N325"/>
    </row>
    <row r="326" spans="1:14">
      <c r="A326" t="s">
        <v>347</v>
      </c>
      <c r="B326" t="s">
        <v>790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1186</v>
      </c>
      <c r="N326"/>
    </row>
    <row r="327" spans="1:14">
      <c r="A327" t="s">
        <v>1187</v>
      </c>
      <c r="B327" t="s">
        <v>790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1188</v>
      </c>
      <c r="N327"/>
    </row>
    <row r="328" spans="1:14">
      <c r="A328" t="s">
        <v>88</v>
      </c>
      <c r="B328" t="s">
        <v>790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1189</v>
      </c>
      <c r="N328"/>
    </row>
    <row r="329" spans="1:14">
      <c r="A329" t="s">
        <v>238</v>
      </c>
      <c r="B329" t="s">
        <v>790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1190</v>
      </c>
      <c r="N329"/>
    </row>
    <row r="330" spans="1:14">
      <c r="A330" t="s">
        <v>1191</v>
      </c>
      <c r="B330" t="s">
        <v>790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1192</v>
      </c>
      <c r="N330"/>
    </row>
    <row r="331" spans="1:14">
      <c r="A331" t="s">
        <v>1193</v>
      </c>
      <c r="B331" t="s">
        <v>790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1194</v>
      </c>
      <c r="N331"/>
    </row>
    <row r="332" spans="1:14">
      <c r="A332" t="s">
        <v>1195</v>
      </c>
      <c r="B332" t="s">
        <v>790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1196</v>
      </c>
      <c r="N332"/>
    </row>
    <row r="333" spans="1:14">
      <c r="A333" t="s">
        <v>348</v>
      </c>
      <c r="B333" t="s">
        <v>790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1197</v>
      </c>
      <c r="N333"/>
    </row>
    <row r="334" spans="1:14">
      <c r="A334" t="s">
        <v>355</v>
      </c>
      <c r="B334" t="s">
        <v>790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1198</v>
      </c>
      <c r="N334"/>
    </row>
    <row r="335" spans="1:14">
      <c r="A335" t="s">
        <v>3242</v>
      </c>
      <c r="B335" t="s">
        <v>790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3243</v>
      </c>
      <c r="N335"/>
    </row>
    <row r="336" spans="1:14">
      <c r="A336" t="s">
        <v>3537</v>
      </c>
      <c r="B336" t="s">
        <v>790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3538</v>
      </c>
      <c r="N336"/>
    </row>
    <row r="337" spans="1:14">
      <c r="A337" t="s">
        <v>356</v>
      </c>
      <c r="B337" t="s">
        <v>790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1199</v>
      </c>
      <c r="N337"/>
    </row>
    <row r="338" spans="1:14">
      <c r="A338" t="s">
        <v>349</v>
      </c>
      <c r="B338" t="s">
        <v>790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1200</v>
      </c>
      <c r="N338"/>
    </row>
    <row r="339" spans="1:14">
      <c r="A339" t="s">
        <v>3022</v>
      </c>
      <c r="B339" t="s">
        <v>790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3023</v>
      </c>
      <c r="N339"/>
    </row>
    <row r="340" spans="1:14">
      <c r="A340" t="s">
        <v>1201</v>
      </c>
      <c r="B340" t="s">
        <v>790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1202</v>
      </c>
      <c r="N340"/>
    </row>
    <row r="341" spans="1:14">
      <c r="A341" t="s">
        <v>350</v>
      </c>
      <c r="B341" t="s">
        <v>790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1203</v>
      </c>
      <c r="N341"/>
    </row>
    <row r="342" spans="1:14">
      <c r="A342" t="s">
        <v>1204</v>
      </c>
      <c r="B342" t="s">
        <v>790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1205</v>
      </c>
      <c r="N342"/>
    </row>
    <row r="343" spans="1:14">
      <c r="A343" t="s">
        <v>1206</v>
      </c>
      <c r="B343" t="s">
        <v>790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1207</v>
      </c>
      <c r="N343"/>
    </row>
    <row r="344" spans="1:14">
      <c r="A344" t="s">
        <v>1208</v>
      </c>
      <c r="B344" t="s">
        <v>790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1209</v>
      </c>
      <c r="N344"/>
    </row>
    <row r="345" spans="1:14">
      <c r="A345" t="s">
        <v>351</v>
      </c>
      <c r="B345" t="s">
        <v>790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1210</v>
      </c>
      <c r="N345"/>
    </row>
    <row r="346" spans="1:14">
      <c r="A346" t="s">
        <v>720</v>
      </c>
      <c r="B346" t="s">
        <v>790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1211</v>
      </c>
      <c r="N346"/>
    </row>
    <row r="347" spans="1:14">
      <c r="A347" t="s">
        <v>352</v>
      </c>
      <c r="B347" t="s">
        <v>790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1212</v>
      </c>
      <c r="N347"/>
    </row>
    <row r="348" spans="1:14">
      <c r="A348" t="s">
        <v>2998</v>
      </c>
      <c r="B348" t="s">
        <v>790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2999</v>
      </c>
      <c r="N348"/>
    </row>
    <row r="349" spans="1:14">
      <c r="A349" t="s">
        <v>353</v>
      </c>
      <c r="B349" t="s">
        <v>790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3024</v>
      </c>
      <c r="N349"/>
    </row>
    <row r="350" spans="1:14">
      <c r="A350" t="s">
        <v>1213</v>
      </c>
      <c r="B350" t="s">
        <v>790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1214</v>
      </c>
      <c r="N350"/>
    </row>
    <row r="351" spans="1:14">
      <c r="A351" t="s">
        <v>1215</v>
      </c>
      <c r="B351" t="s">
        <v>790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1216</v>
      </c>
      <c r="N351"/>
    </row>
    <row r="352" spans="1:14">
      <c r="A352" t="s">
        <v>3244</v>
      </c>
      <c r="B352" t="s">
        <v>790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3245</v>
      </c>
      <c r="N352"/>
    </row>
    <row r="353" spans="1:14">
      <c r="A353" t="s">
        <v>1217</v>
      </c>
      <c r="B353" t="s">
        <v>790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1218</v>
      </c>
      <c r="N353"/>
    </row>
    <row r="354" spans="1:14">
      <c r="A354" t="s">
        <v>1219</v>
      </c>
      <c r="B354" t="s">
        <v>790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1220</v>
      </c>
      <c r="N354"/>
    </row>
    <row r="355" spans="1:14">
      <c r="A355" t="s">
        <v>1221</v>
      </c>
      <c r="B355" t="s">
        <v>790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1222</v>
      </c>
      <c r="N355"/>
    </row>
    <row r="356" spans="1:14">
      <c r="A356" t="s">
        <v>3025</v>
      </c>
      <c r="B356" t="s">
        <v>808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3026</v>
      </c>
      <c r="N356"/>
    </row>
    <row r="357" spans="1:14">
      <c r="A357" t="s">
        <v>354</v>
      </c>
      <c r="B357" t="s">
        <v>790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1223</v>
      </c>
      <c r="N357"/>
    </row>
    <row r="358" spans="1:14">
      <c r="A358" t="s">
        <v>1224</v>
      </c>
      <c r="B358" t="s">
        <v>790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1225</v>
      </c>
      <c r="N358"/>
    </row>
    <row r="359" spans="1:14">
      <c r="A359" t="s">
        <v>1226</v>
      </c>
      <c r="B359" t="s">
        <v>790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1227</v>
      </c>
      <c r="N359"/>
    </row>
    <row r="360" spans="1:14">
      <c r="A360" t="s">
        <v>1228</v>
      </c>
      <c r="B360" t="s">
        <v>790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1229</v>
      </c>
      <c r="N360"/>
    </row>
    <row r="361" spans="1:14">
      <c r="A361" t="s">
        <v>1230</v>
      </c>
      <c r="B361" t="s">
        <v>790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1231</v>
      </c>
      <c r="N361"/>
    </row>
    <row r="362" spans="1:14">
      <c r="A362" t="s">
        <v>90</v>
      </c>
      <c r="B362" t="s">
        <v>790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1232</v>
      </c>
      <c r="N362"/>
    </row>
    <row r="363" spans="1:14">
      <c r="A363" t="s">
        <v>91</v>
      </c>
      <c r="B363" t="s">
        <v>790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1233</v>
      </c>
      <c r="N363"/>
    </row>
    <row r="364" spans="1:14">
      <c r="A364" t="s">
        <v>357</v>
      </c>
      <c r="B364" t="s">
        <v>790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1234</v>
      </c>
      <c r="N364"/>
    </row>
    <row r="365" spans="1:14">
      <c r="A365" t="s">
        <v>93</v>
      </c>
      <c r="B365" t="s">
        <v>790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1235</v>
      </c>
      <c r="N365"/>
    </row>
    <row r="366" spans="1:14">
      <c r="A366" t="s">
        <v>1236</v>
      </c>
      <c r="B366" t="s">
        <v>790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1237</v>
      </c>
      <c r="N366"/>
    </row>
    <row r="367" spans="1:14">
      <c r="A367" t="s">
        <v>231</v>
      </c>
      <c r="B367" t="s">
        <v>808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1238</v>
      </c>
      <c r="N367"/>
    </row>
    <row r="368" spans="1:14">
      <c r="A368" t="s">
        <v>3246</v>
      </c>
      <c r="B368" t="s">
        <v>790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3247</v>
      </c>
      <c r="N368"/>
    </row>
    <row r="369" spans="1:14">
      <c r="A369" t="s">
        <v>1239</v>
      </c>
      <c r="B369" t="s">
        <v>790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1240</v>
      </c>
      <c r="N369"/>
    </row>
    <row r="370" spans="1:14">
      <c r="A370" t="s">
        <v>1241</v>
      </c>
      <c r="B370" t="s">
        <v>790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1242</v>
      </c>
      <c r="N370"/>
    </row>
    <row r="371" spans="1:14">
      <c r="A371" t="s">
        <v>1243</v>
      </c>
      <c r="B371" t="s">
        <v>790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1244</v>
      </c>
      <c r="N371"/>
    </row>
    <row r="372" spans="1:14" hidden="1">
      <c r="A372" t="s">
        <v>1245</v>
      </c>
      <c r="B372" t="s">
        <v>790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1246</v>
      </c>
      <c r="N372"/>
    </row>
    <row r="373" spans="1:14">
      <c r="A373" t="s">
        <v>3453</v>
      </c>
      <c r="B373" t="s">
        <v>790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3454</v>
      </c>
      <c r="N373"/>
    </row>
    <row r="374" spans="1:14">
      <c r="A374" t="s">
        <v>3122</v>
      </c>
      <c r="B374" t="s">
        <v>808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3123</v>
      </c>
      <c r="N374"/>
    </row>
    <row r="375" spans="1:14">
      <c r="A375" t="s">
        <v>1247</v>
      </c>
      <c r="B375" t="s">
        <v>790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1248</v>
      </c>
      <c r="N375"/>
    </row>
    <row r="376" spans="1:14">
      <c r="A376" t="s">
        <v>94</v>
      </c>
      <c r="B376" t="s">
        <v>790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1249</v>
      </c>
      <c r="N376"/>
    </row>
    <row r="377" spans="1:14">
      <c r="A377" t="s">
        <v>1250</v>
      </c>
      <c r="B377" t="s">
        <v>790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1251</v>
      </c>
      <c r="N377"/>
    </row>
    <row r="378" spans="1:14">
      <c r="A378" t="s">
        <v>1252</v>
      </c>
      <c r="B378" t="s">
        <v>790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1253</v>
      </c>
      <c r="N378"/>
    </row>
    <row r="379" spans="1:14">
      <c r="A379" t="s">
        <v>1254</v>
      </c>
      <c r="B379" t="s">
        <v>808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1255</v>
      </c>
      <c r="N379"/>
    </row>
    <row r="380" spans="1:14" hidden="1">
      <c r="A380" t="s">
        <v>1256</v>
      </c>
      <c r="B380" t="s">
        <v>790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1257</v>
      </c>
      <c r="N380"/>
    </row>
    <row r="381" spans="1:14" hidden="1">
      <c r="A381" t="s">
        <v>1258</v>
      </c>
      <c r="B381" t="s">
        <v>790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1259</v>
      </c>
      <c r="N381"/>
    </row>
    <row r="382" spans="1:14" hidden="1">
      <c r="A382" t="s">
        <v>1260</v>
      </c>
      <c r="B382" t="s">
        <v>790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1261</v>
      </c>
      <c r="N382"/>
    </row>
    <row r="383" spans="1:14" hidden="1">
      <c r="A383" t="s">
        <v>1262</v>
      </c>
      <c r="B383" t="s">
        <v>790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1263</v>
      </c>
      <c r="N383"/>
    </row>
    <row r="384" spans="1:14" hidden="1">
      <c r="A384" t="s">
        <v>3248</v>
      </c>
      <c r="B384" t="s">
        <v>790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3249</v>
      </c>
      <c r="N384"/>
    </row>
    <row r="385" spans="1:14" hidden="1">
      <c r="A385" t="s">
        <v>3137</v>
      </c>
      <c r="B385" t="s">
        <v>790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3138</v>
      </c>
      <c r="N385"/>
    </row>
    <row r="386" spans="1:14" hidden="1">
      <c r="A386" t="s">
        <v>3139</v>
      </c>
      <c r="B386" t="s">
        <v>790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3140</v>
      </c>
      <c r="N386"/>
    </row>
    <row r="387" spans="1:14" hidden="1">
      <c r="A387" t="s">
        <v>1264</v>
      </c>
      <c r="B387" t="s">
        <v>790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1265</v>
      </c>
      <c r="N387"/>
    </row>
    <row r="388" spans="1:14" hidden="1">
      <c r="A388" t="s">
        <v>239</v>
      </c>
      <c r="B388" t="s">
        <v>790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1266</v>
      </c>
      <c r="N388"/>
    </row>
    <row r="389" spans="1:14" hidden="1">
      <c r="A389" t="s">
        <v>95</v>
      </c>
      <c r="B389" t="s">
        <v>790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1267</v>
      </c>
      <c r="N389"/>
    </row>
    <row r="390" spans="1:14" hidden="1">
      <c r="A390" t="s">
        <v>359</v>
      </c>
      <c r="B390" t="s">
        <v>790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1268</v>
      </c>
      <c r="N390"/>
    </row>
    <row r="391" spans="1:14" hidden="1">
      <c r="A391" t="s">
        <v>1269</v>
      </c>
      <c r="B391" t="s">
        <v>790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1270</v>
      </c>
      <c r="N391"/>
    </row>
    <row r="392" spans="1:14" hidden="1">
      <c r="A392" t="s">
        <v>360</v>
      </c>
      <c r="B392" t="s">
        <v>790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1271</v>
      </c>
      <c r="N392"/>
    </row>
    <row r="393" spans="1:14" hidden="1">
      <c r="A393" t="s">
        <v>1272</v>
      </c>
      <c r="B393" t="s">
        <v>790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1273</v>
      </c>
      <c r="N393"/>
    </row>
    <row r="394" spans="1:14" hidden="1">
      <c r="A394" t="s">
        <v>1274</v>
      </c>
      <c r="B394" t="s">
        <v>790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1275</v>
      </c>
      <c r="N394"/>
    </row>
    <row r="395" spans="1:14" hidden="1">
      <c r="A395" t="s">
        <v>1276</v>
      </c>
      <c r="B395" t="s">
        <v>790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1277</v>
      </c>
      <c r="N395"/>
    </row>
    <row r="396" spans="1:14" hidden="1">
      <c r="A396" t="s">
        <v>1278</v>
      </c>
      <c r="B396" t="s">
        <v>790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1279</v>
      </c>
      <c r="N396"/>
    </row>
    <row r="397" spans="1:14">
      <c r="A397" t="s">
        <v>1280</v>
      </c>
      <c r="B397" t="s">
        <v>790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1281</v>
      </c>
      <c r="N397"/>
    </row>
    <row r="398" spans="1:14">
      <c r="A398" t="s">
        <v>361</v>
      </c>
      <c r="B398" t="s">
        <v>790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1282</v>
      </c>
      <c r="N398"/>
    </row>
    <row r="399" spans="1:14" hidden="1">
      <c r="A399" t="s">
        <v>1283</v>
      </c>
      <c r="B399" t="s">
        <v>790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1284</v>
      </c>
      <c r="N399"/>
    </row>
    <row r="400" spans="1:14">
      <c r="A400" t="s">
        <v>240</v>
      </c>
      <c r="B400" t="s">
        <v>790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1285</v>
      </c>
      <c r="N400"/>
    </row>
    <row r="401" spans="1:14">
      <c r="A401" t="s">
        <v>1286</v>
      </c>
      <c r="B401" t="s">
        <v>790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1287</v>
      </c>
      <c r="N401"/>
    </row>
    <row r="402" spans="1:14">
      <c r="A402" t="s">
        <v>3250</v>
      </c>
      <c r="B402" t="s">
        <v>790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3251</v>
      </c>
      <c r="N402"/>
    </row>
    <row r="403" spans="1:14">
      <c r="A403" t="s">
        <v>1288</v>
      </c>
      <c r="B403" t="s">
        <v>790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1289</v>
      </c>
      <c r="N403"/>
    </row>
    <row r="404" spans="1:14">
      <c r="A404" t="s">
        <v>1290</v>
      </c>
      <c r="B404" t="s">
        <v>790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1291</v>
      </c>
      <c r="N404"/>
    </row>
    <row r="405" spans="1:14">
      <c r="A405" t="s">
        <v>241</v>
      </c>
      <c r="B405" t="s">
        <v>790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1292</v>
      </c>
      <c r="N405"/>
    </row>
    <row r="406" spans="1:14">
      <c r="A406" t="s">
        <v>3027</v>
      </c>
      <c r="B406" t="s">
        <v>790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3028</v>
      </c>
      <c r="N406"/>
    </row>
    <row r="407" spans="1:14">
      <c r="A407" t="s">
        <v>242</v>
      </c>
      <c r="B407" t="s">
        <v>790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1293</v>
      </c>
      <c r="N407"/>
    </row>
    <row r="408" spans="1:14">
      <c r="A408" t="s">
        <v>1294</v>
      </c>
      <c r="B408" t="s">
        <v>790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1295</v>
      </c>
      <c r="N408"/>
    </row>
    <row r="409" spans="1:14">
      <c r="A409" t="s">
        <v>96</v>
      </c>
      <c r="B409" t="s">
        <v>790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1296</v>
      </c>
      <c r="N409"/>
    </row>
    <row r="410" spans="1:14">
      <c r="A410" t="s">
        <v>362</v>
      </c>
      <c r="B410" t="s">
        <v>790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1297</v>
      </c>
      <c r="N410"/>
    </row>
    <row r="411" spans="1:14">
      <c r="A411" t="s">
        <v>3029</v>
      </c>
      <c r="B411" t="s">
        <v>790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3030</v>
      </c>
      <c r="N411"/>
    </row>
    <row r="412" spans="1:14" hidden="1">
      <c r="A412" t="s">
        <v>1298</v>
      </c>
      <c r="B412" t="s">
        <v>790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1299</v>
      </c>
      <c r="N412"/>
    </row>
    <row r="413" spans="1:14">
      <c r="A413" t="s">
        <v>97</v>
      </c>
      <c r="B413" t="s">
        <v>790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1300</v>
      </c>
      <c r="N413"/>
    </row>
    <row r="414" spans="1:14" hidden="1">
      <c r="A414" t="s">
        <v>3031</v>
      </c>
      <c r="B414" t="s">
        <v>790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3032</v>
      </c>
      <c r="N414"/>
    </row>
    <row r="415" spans="1:14">
      <c r="A415" t="s">
        <v>363</v>
      </c>
      <c r="B415" t="s">
        <v>790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1301</v>
      </c>
      <c r="N415"/>
    </row>
    <row r="416" spans="1:14">
      <c r="A416" t="s">
        <v>3033</v>
      </c>
      <c r="B416" t="s">
        <v>790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3034</v>
      </c>
      <c r="N416"/>
    </row>
    <row r="417" spans="1:14">
      <c r="A417" t="s">
        <v>3423</v>
      </c>
      <c r="B417" t="s">
        <v>790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3424</v>
      </c>
      <c r="N417"/>
    </row>
    <row r="418" spans="1:14">
      <c r="A418" t="s">
        <v>3429</v>
      </c>
      <c r="B418" t="s">
        <v>790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3430</v>
      </c>
      <c r="N418"/>
    </row>
    <row r="419" spans="1:14">
      <c r="A419" t="s">
        <v>761</v>
      </c>
      <c r="B419" t="s">
        <v>808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1302</v>
      </c>
      <c r="N419"/>
    </row>
    <row r="420" spans="1:14">
      <c r="A420" t="s">
        <v>753</v>
      </c>
      <c r="B420" t="s">
        <v>790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1303</v>
      </c>
      <c r="N420"/>
    </row>
    <row r="421" spans="1:14">
      <c r="A421" t="s">
        <v>3252</v>
      </c>
      <c r="B421" t="s">
        <v>790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3253</v>
      </c>
      <c r="N421"/>
    </row>
    <row r="422" spans="1:14">
      <c r="A422" t="s">
        <v>1304</v>
      </c>
      <c r="B422" t="s">
        <v>790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1305</v>
      </c>
      <c r="N422"/>
    </row>
    <row r="423" spans="1:14">
      <c r="A423" t="s">
        <v>98</v>
      </c>
      <c r="B423" t="s">
        <v>790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1306</v>
      </c>
      <c r="N423"/>
    </row>
    <row r="424" spans="1:14">
      <c r="A424" t="s">
        <v>1307</v>
      </c>
      <c r="B424" t="s">
        <v>790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1308</v>
      </c>
      <c r="N424"/>
    </row>
    <row r="425" spans="1:14">
      <c r="A425" t="s">
        <v>1309</v>
      </c>
      <c r="B425" t="s">
        <v>790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1310</v>
      </c>
      <c r="N425"/>
    </row>
    <row r="426" spans="1:14">
      <c r="A426" t="s">
        <v>1311</v>
      </c>
      <c r="B426" t="s">
        <v>790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1312</v>
      </c>
      <c r="N426"/>
    </row>
    <row r="427" spans="1:14">
      <c r="A427" t="s">
        <v>1313</v>
      </c>
      <c r="B427" t="s">
        <v>790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1314</v>
      </c>
      <c r="N427"/>
    </row>
    <row r="428" spans="1:14" hidden="1">
      <c r="A428" t="s">
        <v>243</v>
      </c>
      <c r="B428" t="s">
        <v>790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1315</v>
      </c>
      <c r="N428"/>
    </row>
    <row r="429" spans="1:14" hidden="1">
      <c r="A429" t="s">
        <v>1316</v>
      </c>
      <c r="B429" t="s">
        <v>790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1317</v>
      </c>
      <c r="N429"/>
    </row>
    <row r="430" spans="1:14" hidden="1">
      <c r="A430" t="s">
        <v>364</v>
      </c>
      <c r="B430" t="s">
        <v>790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1318</v>
      </c>
      <c r="N430"/>
    </row>
    <row r="431" spans="1:14" hidden="1">
      <c r="A431" t="s">
        <v>99</v>
      </c>
      <c r="B431" t="s">
        <v>790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1319</v>
      </c>
      <c r="N431"/>
    </row>
    <row r="432" spans="1:14" hidden="1">
      <c r="A432" t="s">
        <v>1320</v>
      </c>
      <c r="B432" t="s">
        <v>790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1321</v>
      </c>
      <c r="N432"/>
    </row>
    <row r="433" spans="1:14" hidden="1">
      <c r="A433" t="s">
        <v>1322</v>
      </c>
      <c r="B433" t="s">
        <v>790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1323</v>
      </c>
      <c r="N433"/>
    </row>
    <row r="434" spans="1:14" hidden="1">
      <c r="A434" t="s">
        <v>763</v>
      </c>
      <c r="B434" t="s">
        <v>790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1324</v>
      </c>
      <c r="N434"/>
    </row>
    <row r="435" spans="1:14" hidden="1">
      <c r="A435" t="s">
        <v>1325</v>
      </c>
      <c r="B435" t="s">
        <v>790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1326</v>
      </c>
      <c r="N435"/>
    </row>
    <row r="436" spans="1:14" hidden="1">
      <c r="A436" t="s">
        <v>367</v>
      </c>
      <c r="B436" t="s">
        <v>790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1327</v>
      </c>
      <c r="N436"/>
    </row>
    <row r="437" spans="1:14" hidden="1">
      <c r="A437" t="s">
        <v>366</v>
      </c>
      <c r="B437" t="s">
        <v>790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1328</v>
      </c>
      <c r="N437"/>
    </row>
    <row r="438" spans="1:14">
      <c r="A438" t="s">
        <v>368</v>
      </c>
      <c r="B438" t="s">
        <v>790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1329</v>
      </c>
      <c r="N438"/>
    </row>
    <row r="439" spans="1:14" hidden="1">
      <c r="A439" t="s">
        <v>3254</v>
      </c>
      <c r="B439" t="s">
        <v>790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3255</v>
      </c>
      <c r="N439"/>
    </row>
    <row r="440" spans="1:14" hidden="1">
      <c r="A440" t="s">
        <v>371</v>
      </c>
      <c r="B440" t="s">
        <v>790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1330</v>
      </c>
      <c r="N440"/>
    </row>
    <row r="441" spans="1:14">
      <c r="A441" t="s">
        <v>2941</v>
      </c>
      <c r="B441" t="s">
        <v>790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2942</v>
      </c>
      <c r="N441"/>
    </row>
    <row r="442" spans="1:14">
      <c r="A442" t="s">
        <v>365</v>
      </c>
      <c r="B442" t="s">
        <v>790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1331</v>
      </c>
      <c r="N442"/>
    </row>
    <row r="443" spans="1:14" hidden="1">
      <c r="A443" t="s">
        <v>1332</v>
      </c>
      <c r="B443" t="s">
        <v>790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1333</v>
      </c>
      <c r="N443"/>
    </row>
    <row r="444" spans="1:14">
      <c r="A444" t="s">
        <v>1334</v>
      </c>
      <c r="B444" t="s">
        <v>790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1335</v>
      </c>
      <c r="N444"/>
    </row>
    <row r="445" spans="1:14">
      <c r="A445" t="s">
        <v>370</v>
      </c>
      <c r="B445" t="s">
        <v>790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1336</v>
      </c>
      <c r="N445"/>
    </row>
    <row r="446" spans="1:14">
      <c r="A446" t="s">
        <v>1337</v>
      </c>
      <c r="B446" t="s">
        <v>790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1338</v>
      </c>
      <c r="N446"/>
    </row>
    <row r="447" spans="1:14">
      <c r="A447" t="s">
        <v>244</v>
      </c>
      <c r="B447" t="s">
        <v>790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1339</v>
      </c>
      <c r="N447"/>
    </row>
    <row r="448" spans="1:14">
      <c r="A448" t="s">
        <v>1340</v>
      </c>
      <c r="B448" t="s">
        <v>790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1341</v>
      </c>
      <c r="N448"/>
    </row>
    <row r="449" spans="1:14">
      <c r="A449" t="s">
        <v>369</v>
      </c>
      <c r="B449" t="s">
        <v>790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1342</v>
      </c>
      <c r="N449"/>
    </row>
    <row r="450" spans="1:14">
      <c r="A450" t="s">
        <v>748</v>
      </c>
      <c r="B450" t="s">
        <v>790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1343</v>
      </c>
      <c r="N450"/>
    </row>
    <row r="451" spans="1:14">
      <c r="A451" t="s">
        <v>1344</v>
      </c>
      <c r="B451" t="s">
        <v>790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1345</v>
      </c>
      <c r="N451"/>
    </row>
    <row r="452" spans="1:14">
      <c r="A452" t="s">
        <v>100</v>
      </c>
      <c r="B452" t="s">
        <v>790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1346</v>
      </c>
      <c r="N452"/>
    </row>
    <row r="453" spans="1:14">
      <c r="A453" t="s">
        <v>1347</v>
      </c>
      <c r="B453" t="s">
        <v>790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1348</v>
      </c>
      <c r="N453"/>
    </row>
    <row r="454" spans="1:14">
      <c r="A454" t="s">
        <v>375</v>
      </c>
      <c r="B454" t="s">
        <v>790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1349</v>
      </c>
      <c r="N454"/>
    </row>
    <row r="455" spans="1:14">
      <c r="A455" t="s">
        <v>1350</v>
      </c>
      <c r="B455" t="s">
        <v>790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1351</v>
      </c>
      <c r="N455"/>
    </row>
    <row r="456" spans="1:14">
      <c r="A456" t="s">
        <v>1352</v>
      </c>
      <c r="B456" t="s">
        <v>790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1353</v>
      </c>
      <c r="N456"/>
    </row>
    <row r="457" spans="1:14" hidden="1">
      <c r="A457" t="s">
        <v>3256</v>
      </c>
      <c r="B457" t="s">
        <v>790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3257</v>
      </c>
      <c r="N457"/>
    </row>
    <row r="458" spans="1:14">
      <c r="A458" t="s">
        <v>1354</v>
      </c>
      <c r="B458" t="s">
        <v>790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1355</v>
      </c>
      <c r="N458"/>
    </row>
    <row r="459" spans="1:14">
      <c r="A459" t="s">
        <v>722</v>
      </c>
      <c r="B459" t="s">
        <v>790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1356</v>
      </c>
      <c r="N459"/>
    </row>
    <row r="460" spans="1:14">
      <c r="A460" t="s">
        <v>3258</v>
      </c>
      <c r="B460" t="s">
        <v>790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3259</v>
      </c>
      <c r="N460"/>
    </row>
    <row r="461" spans="1:14" hidden="1">
      <c r="A461" t="s">
        <v>3577</v>
      </c>
      <c r="B461" t="s">
        <v>790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3578</v>
      </c>
      <c r="N461"/>
    </row>
    <row r="462" spans="1:14" hidden="1">
      <c r="A462" t="s">
        <v>376</v>
      </c>
      <c r="B462" t="s">
        <v>790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1357</v>
      </c>
      <c r="N462"/>
    </row>
    <row r="463" spans="1:14">
      <c r="A463" t="s">
        <v>1358</v>
      </c>
      <c r="B463" t="s">
        <v>790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1359</v>
      </c>
      <c r="N463"/>
    </row>
    <row r="464" spans="1:14">
      <c r="A464" t="s">
        <v>3260</v>
      </c>
      <c r="B464" t="s">
        <v>790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3261</v>
      </c>
      <c r="N464"/>
    </row>
    <row r="465" spans="1:14">
      <c r="A465" t="s">
        <v>377</v>
      </c>
      <c r="B465" t="s">
        <v>790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1360</v>
      </c>
      <c r="N465"/>
    </row>
    <row r="466" spans="1:14">
      <c r="A466" t="s">
        <v>3508</v>
      </c>
      <c r="B466" t="s">
        <v>790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3509</v>
      </c>
      <c r="N466"/>
    </row>
    <row r="467" spans="1:14">
      <c r="A467" t="s">
        <v>657</v>
      </c>
      <c r="B467" t="s">
        <v>790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1361</v>
      </c>
      <c r="N467"/>
    </row>
    <row r="468" spans="1:14">
      <c r="A468" t="s">
        <v>1362</v>
      </c>
      <c r="B468" t="s">
        <v>790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1363</v>
      </c>
      <c r="N468"/>
    </row>
    <row r="469" spans="1:14">
      <c r="A469" t="s">
        <v>3485</v>
      </c>
      <c r="B469" t="s">
        <v>790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3486</v>
      </c>
      <c r="N469"/>
    </row>
    <row r="470" spans="1:14" hidden="1">
      <c r="A470" t="s">
        <v>1364</v>
      </c>
      <c r="B470" t="s">
        <v>790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1365</v>
      </c>
      <c r="N470"/>
    </row>
    <row r="471" spans="1:14">
      <c r="A471" t="s">
        <v>1366</v>
      </c>
      <c r="B471" t="s">
        <v>790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1367</v>
      </c>
      <c r="N471"/>
    </row>
    <row r="472" spans="1:14">
      <c r="A472" t="s">
        <v>1368</v>
      </c>
      <c r="B472" t="s">
        <v>790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1369</v>
      </c>
      <c r="N472"/>
    </row>
    <row r="473" spans="1:14">
      <c r="A473" t="s">
        <v>1370</v>
      </c>
      <c r="B473" t="s">
        <v>790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1371</v>
      </c>
      <c r="N473"/>
    </row>
    <row r="474" spans="1:14">
      <c r="A474" t="s">
        <v>372</v>
      </c>
      <c r="B474" t="s">
        <v>790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1372</v>
      </c>
      <c r="N474"/>
    </row>
    <row r="475" spans="1:14">
      <c r="A475" t="s">
        <v>382</v>
      </c>
      <c r="B475" t="s">
        <v>790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1373</v>
      </c>
      <c r="N475"/>
    </row>
    <row r="476" spans="1:14">
      <c r="A476" t="s">
        <v>373</v>
      </c>
      <c r="B476" t="s">
        <v>790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1374</v>
      </c>
      <c r="N476"/>
    </row>
    <row r="477" spans="1:14">
      <c r="A477" t="s">
        <v>1375</v>
      </c>
      <c r="B477" t="s">
        <v>790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1376</v>
      </c>
      <c r="N477"/>
    </row>
    <row r="478" spans="1:14">
      <c r="A478" t="s">
        <v>3539</v>
      </c>
      <c r="B478" t="s">
        <v>808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3540</v>
      </c>
      <c r="N478"/>
    </row>
    <row r="479" spans="1:14">
      <c r="A479" t="s">
        <v>374</v>
      </c>
      <c r="B479" t="s">
        <v>790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1377</v>
      </c>
      <c r="N479"/>
    </row>
    <row r="480" spans="1:14">
      <c r="A480" t="s">
        <v>1378</v>
      </c>
      <c r="B480" t="s">
        <v>790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1379</v>
      </c>
      <c r="N480"/>
    </row>
    <row r="481" spans="1:14">
      <c r="A481" t="s">
        <v>245</v>
      </c>
      <c r="B481" t="s">
        <v>790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1380</v>
      </c>
      <c r="N481"/>
    </row>
    <row r="482" spans="1:14">
      <c r="A482" t="s">
        <v>2954</v>
      </c>
      <c r="B482" t="s">
        <v>790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2955</v>
      </c>
      <c r="N482"/>
    </row>
    <row r="483" spans="1:14">
      <c r="A483" t="s">
        <v>378</v>
      </c>
      <c r="B483" t="s">
        <v>790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1381</v>
      </c>
      <c r="N483"/>
    </row>
    <row r="484" spans="1:14">
      <c r="A484" t="s">
        <v>1382</v>
      </c>
      <c r="B484" t="s">
        <v>790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1383</v>
      </c>
      <c r="N484"/>
    </row>
    <row r="485" spans="1:14">
      <c r="A485" t="s">
        <v>1384</v>
      </c>
      <c r="B485" t="s">
        <v>790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1385</v>
      </c>
      <c r="N485"/>
    </row>
    <row r="486" spans="1:14">
      <c r="A486" t="s">
        <v>1386</v>
      </c>
      <c r="B486" t="s">
        <v>790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1387</v>
      </c>
      <c r="N486"/>
    </row>
    <row r="487" spans="1:14">
      <c r="A487" t="s">
        <v>379</v>
      </c>
      <c r="B487" t="s">
        <v>790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1388</v>
      </c>
      <c r="N487"/>
    </row>
    <row r="488" spans="1:14">
      <c r="A488" t="s">
        <v>101</v>
      </c>
      <c r="B488" t="s">
        <v>790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1389</v>
      </c>
      <c r="N488"/>
    </row>
    <row r="489" spans="1:14">
      <c r="A489" t="s">
        <v>3262</v>
      </c>
      <c r="B489" t="s">
        <v>808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3263</v>
      </c>
      <c r="N489"/>
    </row>
    <row r="490" spans="1:14">
      <c r="A490" t="s">
        <v>1390</v>
      </c>
      <c r="B490" t="s">
        <v>790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1391</v>
      </c>
      <c r="N490"/>
    </row>
    <row r="491" spans="1:14">
      <c r="A491" t="s">
        <v>3035</v>
      </c>
      <c r="B491" t="s">
        <v>790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3036</v>
      </c>
      <c r="N491"/>
    </row>
    <row r="492" spans="1:14">
      <c r="A492" t="s">
        <v>1392</v>
      </c>
      <c r="B492" t="s">
        <v>790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1393</v>
      </c>
      <c r="N492"/>
    </row>
    <row r="493" spans="1:14">
      <c r="A493" t="s">
        <v>1394</v>
      </c>
      <c r="B493" t="s">
        <v>790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1395</v>
      </c>
      <c r="N493"/>
    </row>
    <row r="494" spans="1:14">
      <c r="A494" t="s">
        <v>387</v>
      </c>
      <c r="B494" t="s">
        <v>790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1396</v>
      </c>
      <c r="N494"/>
    </row>
    <row r="495" spans="1:14">
      <c r="A495" t="s">
        <v>1397</v>
      </c>
      <c r="B495" t="s">
        <v>790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1398</v>
      </c>
      <c r="N495"/>
    </row>
    <row r="496" spans="1:14">
      <c r="A496" t="s">
        <v>103</v>
      </c>
      <c r="B496" t="s">
        <v>790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1399</v>
      </c>
      <c r="N496"/>
    </row>
    <row r="497" spans="1:14">
      <c r="A497" t="s">
        <v>736</v>
      </c>
      <c r="B497" t="s">
        <v>790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1400</v>
      </c>
      <c r="N497"/>
    </row>
    <row r="498" spans="1:14">
      <c r="A498" t="s">
        <v>388</v>
      </c>
      <c r="B498" t="s">
        <v>790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1401</v>
      </c>
      <c r="N498"/>
    </row>
    <row r="499" spans="1:14">
      <c r="A499" t="s">
        <v>3264</v>
      </c>
      <c r="B499" t="s">
        <v>790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3265</v>
      </c>
      <c r="N499"/>
    </row>
    <row r="500" spans="1:14">
      <c r="A500" t="s">
        <v>1402</v>
      </c>
      <c r="B500" t="s">
        <v>790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1403</v>
      </c>
      <c r="N500"/>
    </row>
    <row r="501" spans="1:14">
      <c r="A501" t="s">
        <v>380</v>
      </c>
      <c r="B501" t="s">
        <v>790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1404</v>
      </c>
      <c r="N501"/>
    </row>
    <row r="502" spans="1:14">
      <c r="A502" t="s">
        <v>246</v>
      </c>
      <c r="B502" t="s">
        <v>790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1405</v>
      </c>
      <c r="N502"/>
    </row>
    <row r="503" spans="1:14">
      <c r="A503" t="s">
        <v>104</v>
      </c>
      <c r="B503" t="s">
        <v>790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1406</v>
      </c>
      <c r="N503"/>
    </row>
    <row r="504" spans="1:14" hidden="1">
      <c r="A504" t="s">
        <v>247</v>
      </c>
      <c r="B504" t="s">
        <v>790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1407</v>
      </c>
      <c r="N504"/>
    </row>
    <row r="505" spans="1:14">
      <c r="A505" t="s">
        <v>248</v>
      </c>
      <c r="B505" t="s">
        <v>790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1408</v>
      </c>
      <c r="N505"/>
    </row>
    <row r="506" spans="1:14">
      <c r="A506" t="s">
        <v>1409</v>
      </c>
      <c r="B506" t="s">
        <v>790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1410</v>
      </c>
      <c r="N506"/>
    </row>
    <row r="507" spans="1:14">
      <c r="A507" t="s">
        <v>1411</v>
      </c>
      <c r="B507" t="s">
        <v>790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1412</v>
      </c>
      <c r="N507"/>
    </row>
    <row r="508" spans="1:14">
      <c r="A508" t="s">
        <v>1413</v>
      </c>
      <c r="B508" t="s">
        <v>790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1414</v>
      </c>
      <c r="N508"/>
    </row>
    <row r="509" spans="1:14">
      <c r="A509" t="s">
        <v>1415</v>
      </c>
      <c r="B509" t="s">
        <v>790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3109</v>
      </c>
      <c r="N509"/>
    </row>
    <row r="510" spans="1:14">
      <c r="A510" t="s">
        <v>3037</v>
      </c>
      <c r="B510" t="s">
        <v>790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3038</v>
      </c>
      <c r="N510"/>
    </row>
    <row r="511" spans="1:14">
      <c r="A511" t="s">
        <v>1416</v>
      </c>
      <c r="B511" t="s">
        <v>790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1417</v>
      </c>
      <c r="N511"/>
    </row>
    <row r="512" spans="1:14">
      <c r="A512" t="s">
        <v>1418</v>
      </c>
      <c r="B512" t="s">
        <v>790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1419</v>
      </c>
      <c r="N512"/>
    </row>
    <row r="513" spans="1:14">
      <c r="A513" t="s">
        <v>1420</v>
      </c>
      <c r="B513" t="s">
        <v>790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1421</v>
      </c>
      <c r="N513"/>
    </row>
    <row r="514" spans="1:14">
      <c r="A514" t="s">
        <v>1422</v>
      </c>
      <c r="B514" t="s">
        <v>790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1423</v>
      </c>
      <c r="N514"/>
    </row>
    <row r="515" spans="1:14">
      <c r="A515" t="s">
        <v>1424</v>
      </c>
      <c r="B515" t="s">
        <v>790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1425</v>
      </c>
      <c r="N515"/>
    </row>
    <row r="516" spans="1:14">
      <c r="A516" t="s">
        <v>389</v>
      </c>
      <c r="B516" t="s">
        <v>790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1426</v>
      </c>
      <c r="N516"/>
    </row>
    <row r="517" spans="1:14">
      <c r="A517" t="s">
        <v>1427</v>
      </c>
      <c r="B517" t="s">
        <v>790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1428</v>
      </c>
      <c r="N517"/>
    </row>
    <row r="518" spans="1:14">
      <c r="A518" t="s">
        <v>381</v>
      </c>
      <c r="B518" t="s">
        <v>790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1429</v>
      </c>
      <c r="N518"/>
    </row>
    <row r="519" spans="1:14">
      <c r="A519" t="s">
        <v>249</v>
      </c>
      <c r="B519" t="s">
        <v>790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1430</v>
      </c>
      <c r="N519"/>
    </row>
    <row r="520" spans="1:14">
      <c r="A520" t="s">
        <v>105</v>
      </c>
      <c r="B520" t="s">
        <v>790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1431</v>
      </c>
      <c r="N520"/>
    </row>
    <row r="521" spans="1:14">
      <c r="A521" t="s">
        <v>1432</v>
      </c>
      <c r="B521" t="s">
        <v>790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1433</v>
      </c>
      <c r="N521"/>
    </row>
    <row r="522" spans="1:14" hidden="1">
      <c r="A522" t="s">
        <v>383</v>
      </c>
      <c r="B522" t="s">
        <v>790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1434</v>
      </c>
      <c r="N522"/>
    </row>
    <row r="523" spans="1:14">
      <c r="A523" t="s">
        <v>1435</v>
      </c>
      <c r="B523" t="s">
        <v>790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1436</v>
      </c>
      <c r="N523"/>
    </row>
    <row r="524" spans="1:14">
      <c r="A524" t="s">
        <v>2949</v>
      </c>
      <c r="B524" t="s">
        <v>790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2950</v>
      </c>
      <c r="N524"/>
    </row>
    <row r="525" spans="1:14">
      <c r="A525" t="s">
        <v>1437</v>
      </c>
      <c r="B525" t="s">
        <v>790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1438</v>
      </c>
      <c r="N525"/>
    </row>
    <row r="526" spans="1:14">
      <c r="A526" t="s">
        <v>3266</v>
      </c>
      <c r="B526" t="s">
        <v>790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3267</v>
      </c>
      <c r="N526"/>
    </row>
    <row r="527" spans="1:14">
      <c r="A527" t="s">
        <v>384</v>
      </c>
      <c r="B527" t="s">
        <v>790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1439</v>
      </c>
      <c r="N527"/>
    </row>
    <row r="528" spans="1:14">
      <c r="A528" t="s">
        <v>3268</v>
      </c>
      <c r="B528" t="s">
        <v>790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3269</v>
      </c>
      <c r="N528"/>
    </row>
    <row r="529" spans="1:14">
      <c r="A529" t="s">
        <v>3116</v>
      </c>
      <c r="B529" t="s">
        <v>790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3117</v>
      </c>
      <c r="N529"/>
    </row>
    <row r="530" spans="1:14">
      <c r="A530" t="s">
        <v>1440</v>
      </c>
      <c r="B530" t="s">
        <v>790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1441</v>
      </c>
      <c r="N530"/>
    </row>
    <row r="531" spans="1:14">
      <c r="A531" t="s">
        <v>1442</v>
      </c>
      <c r="B531" t="s">
        <v>790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1443</v>
      </c>
      <c r="N531"/>
    </row>
    <row r="532" spans="1:14">
      <c r="A532" t="s">
        <v>390</v>
      </c>
      <c r="B532" t="s">
        <v>790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1444</v>
      </c>
      <c r="N532"/>
    </row>
    <row r="533" spans="1:14">
      <c r="A533" t="s">
        <v>1445</v>
      </c>
      <c r="B533" t="s">
        <v>790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1446</v>
      </c>
      <c r="N533"/>
    </row>
    <row r="534" spans="1:14">
      <c r="A534" t="s">
        <v>250</v>
      </c>
      <c r="B534" t="s">
        <v>790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1447</v>
      </c>
      <c r="N534"/>
    </row>
    <row r="535" spans="1:14">
      <c r="A535" t="s">
        <v>585</v>
      </c>
      <c r="B535" t="s">
        <v>790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1448</v>
      </c>
      <c r="N535"/>
    </row>
    <row r="536" spans="1:14">
      <c r="A536" t="s">
        <v>1449</v>
      </c>
      <c r="B536" t="s">
        <v>790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1450</v>
      </c>
      <c r="N536"/>
    </row>
    <row r="537" spans="1:14">
      <c r="A537" t="s">
        <v>1451</v>
      </c>
      <c r="B537" t="s">
        <v>790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1452</v>
      </c>
      <c r="N537"/>
    </row>
    <row r="538" spans="1:14">
      <c r="A538" t="s">
        <v>3463</v>
      </c>
      <c r="B538" t="s">
        <v>790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3464</v>
      </c>
      <c r="N538"/>
    </row>
    <row r="539" spans="1:14" hidden="1">
      <c r="A539" t="s">
        <v>3553</v>
      </c>
      <c r="B539" t="s">
        <v>808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3554</v>
      </c>
      <c r="N539"/>
    </row>
    <row r="540" spans="1:14">
      <c r="A540" t="s">
        <v>1453</v>
      </c>
      <c r="B540" t="s">
        <v>790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1454</v>
      </c>
      <c r="N540"/>
    </row>
    <row r="541" spans="1:14">
      <c r="A541" t="s">
        <v>1455</v>
      </c>
      <c r="B541" t="s">
        <v>790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1456</v>
      </c>
      <c r="N541"/>
    </row>
    <row r="542" spans="1:14">
      <c r="A542" t="s">
        <v>385</v>
      </c>
      <c r="B542" t="s">
        <v>790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1457</v>
      </c>
      <c r="N542"/>
    </row>
    <row r="543" spans="1:14">
      <c r="A543" t="s">
        <v>1458</v>
      </c>
      <c r="B543" t="s">
        <v>790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1459</v>
      </c>
      <c r="N543"/>
    </row>
    <row r="544" spans="1:14">
      <c r="A544" t="s">
        <v>386</v>
      </c>
      <c r="B544" t="s">
        <v>790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1460</v>
      </c>
      <c r="N544"/>
    </row>
    <row r="545" spans="1:14">
      <c r="A545" t="s">
        <v>3597</v>
      </c>
      <c r="B545" t="s">
        <v>808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3598</v>
      </c>
      <c r="N545"/>
    </row>
    <row r="546" spans="1:14">
      <c r="A546" t="s">
        <v>391</v>
      </c>
      <c r="B546" t="s">
        <v>790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1461</v>
      </c>
      <c r="N546"/>
    </row>
    <row r="547" spans="1:14">
      <c r="A547" t="s">
        <v>1462</v>
      </c>
      <c r="B547" t="s">
        <v>790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1463</v>
      </c>
      <c r="N547"/>
    </row>
    <row r="548" spans="1:14" hidden="1">
      <c r="A548" t="s">
        <v>3039</v>
      </c>
      <c r="B548" t="s">
        <v>790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3040</v>
      </c>
      <c r="N548"/>
    </row>
    <row r="549" spans="1:14">
      <c r="A549" t="s">
        <v>1464</v>
      </c>
      <c r="B549" t="s">
        <v>790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1465</v>
      </c>
      <c r="N549"/>
    </row>
    <row r="550" spans="1:14">
      <c r="A550" t="s">
        <v>399</v>
      </c>
      <c r="B550" t="s">
        <v>790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1466</v>
      </c>
      <c r="N550"/>
    </row>
    <row r="551" spans="1:14">
      <c r="A551" t="s">
        <v>1467</v>
      </c>
      <c r="B551" t="s">
        <v>790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1468</v>
      </c>
      <c r="N551"/>
    </row>
    <row r="552" spans="1:14">
      <c r="A552" t="s">
        <v>1469</v>
      </c>
      <c r="B552" t="s">
        <v>790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1470</v>
      </c>
      <c r="N552"/>
    </row>
    <row r="553" spans="1:14">
      <c r="A553" t="s">
        <v>392</v>
      </c>
      <c r="B553" t="s">
        <v>790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1471</v>
      </c>
      <c r="N553"/>
    </row>
    <row r="554" spans="1:14">
      <c r="A554" t="s">
        <v>393</v>
      </c>
      <c r="B554" t="s">
        <v>790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1472</v>
      </c>
      <c r="N554"/>
    </row>
    <row r="555" spans="1:14">
      <c r="A555" t="s">
        <v>106</v>
      </c>
      <c r="B555" t="s">
        <v>790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1473</v>
      </c>
      <c r="N555"/>
    </row>
    <row r="556" spans="1:14">
      <c r="A556" t="s">
        <v>3455</v>
      </c>
      <c r="B556" t="s">
        <v>808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3456</v>
      </c>
      <c r="N556"/>
    </row>
    <row r="557" spans="1:14">
      <c r="A557" t="s">
        <v>1474</v>
      </c>
      <c r="B557" t="s">
        <v>790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1475</v>
      </c>
      <c r="N557"/>
    </row>
    <row r="558" spans="1:14">
      <c r="A558" t="s">
        <v>1476</v>
      </c>
      <c r="B558" t="s">
        <v>790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1477</v>
      </c>
      <c r="N558"/>
    </row>
    <row r="559" spans="1:14">
      <c r="A559" t="s">
        <v>1478</v>
      </c>
      <c r="B559" t="s">
        <v>790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1479</v>
      </c>
      <c r="N559"/>
    </row>
    <row r="560" spans="1:14">
      <c r="A560" t="s">
        <v>1480</v>
      </c>
      <c r="B560" t="s">
        <v>790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1481</v>
      </c>
      <c r="N560"/>
    </row>
    <row r="561" spans="1:14" hidden="1">
      <c r="A561" t="s">
        <v>108</v>
      </c>
      <c r="B561" t="s">
        <v>790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1482</v>
      </c>
      <c r="N561"/>
    </row>
    <row r="562" spans="1:14">
      <c r="A562" t="s">
        <v>109</v>
      </c>
      <c r="B562" t="s">
        <v>790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1483</v>
      </c>
      <c r="N562"/>
    </row>
    <row r="563" spans="1:14">
      <c r="A563" t="s">
        <v>252</v>
      </c>
      <c r="B563" t="s">
        <v>790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1484</v>
      </c>
      <c r="N563"/>
    </row>
    <row r="564" spans="1:14">
      <c r="A564" t="s">
        <v>110</v>
      </c>
      <c r="B564" t="s">
        <v>790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1485</v>
      </c>
      <c r="N564"/>
    </row>
    <row r="565" spans="1:14">
      <c r="A565" t="s">
        <v>253</v>
      </c>
      <c r="B565" t="s">
        <v>790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1486</v>
      </c>
      <c r="N565"/>
    </row>
    <row r="566" spans="1:14" hidden="1">
      <c r="A566" t="s">
        <v>1487</v>
      </c>
      <c r="B566" t="s">
        <v>790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1488</v>
      </c>
      <c r="N566"/>
    </row>
    <row r="567" spans="1:14">
      <c r="A567" t="s">
        <v>1489</v>
      </c>
      <c r="B567" t="s">
        <v>790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1490</v>
      </c>
      <c r="N567"/>
    </row>
    <row r="568" spans="1:14">
      <c r="A568" t="s">
        <v>1491</v>
      </c>
      <c r="B568" t="s">
        <v>790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1492</v>
      </c>
      <c r="N568"/>
    </row>
    <row r="569" spans="1:14">
      <c r="A569" t="s">
        <v>251</v>
      </c>
      <c r="B569" t="s">
        <v>790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1493</v>
      </c>
      <c r="N569"/>
    </row>
    <row r="570" spans="1:14">
      <c r="A570" t="s">
        <v>394</v>
      </c>
      <c r="B570" t="s">
        <v>790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1494</v>
      </c>
      <c r="N570"/>
    </row>
    <row r="571" spans="1:14">
      <c r="A571" t="s">
        <v>1495</v>
      </c>
      <c r="B571" t="s">
        <v>790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1496</v>
      </c>
      <c r="N571"/>
    </row>
    <row r="572" spans="1:14">
      <c r="A572" t="s">
        <v>395</v>
      </c>
      <c r="B572" t="s">
        <v>790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1497</v>
      </c>
      <c r="N572"/>
    </row>
    <row r="573" spans="1:14">
      <c r="A573" t="s">
        <v>111</v>
      </c>
      <c r="B573" t="s">
        <v>790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1498</v>
      </c>
      <c r="N573"/>
    </row>
    <row r="574" spans="1:14">
      <c r="A574" t="s">
        <v>1499</v>
      </c>
      <c r="B574" t="s">
        <v>790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1500</v>
      </c>
      <c r="N574"/>
    </row>
    <row r="575" spans="1:14">
      <c r="A575" t="s">
        <v>3270</v>
      </c>
      <c r="B575" t="s">
        <v>808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3271</v>
      </c>
      <c r="N575"/>
    </row>
    <row r="576" spans="1:14">
      <c r="A576" t="s">
        <v>112</v>
      </c>
      <c r="B576" t="s">
        <v>790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1501</v>
      </c>
      <c r="N576"/>
    </row>
    <row r="577" spans="1:14">
      <c r="A577" t="s">
        <v>396</v>
      </c>
      <c r="B577" t="s">
        <v>790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1502</v>
      </c>
      <c r="N577"/>
    </row>
    <row r="578" spans="1:14">
      <c r="A578" t="s">
        <v>1503</v>
      </c>
      <c r="B578" t="s">
        <v>790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1504</v>
      </c>
      <c r="N578"/>
    </row>
    <row r="579" spans="1:14">
      <c r="A579" t="s">
        <v>1505</v>
      </c>
      <c r="B579" t="s">
        <v>790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1506</v>
      </c>
      <c r="N579"/>
    </row>
    <row r="580" spans="1:14">
      <c r="A580" t="s">
        <v>1507</v>
      </c>
      <c r="B580" t="s">
        <v>790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1508</v>
      </c>
      <c r="N580"/>
    </row>
    <row r="581" spans="1:14">
      <c r="A581" t="s">
        <v>1509</v>
      </c>
      <c r="B581" t="s">
        <v>790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1510</v>
      </c>
      <c r="N581"/>
    </row>
    <row r="582" spans="1:14">
      <c r="A582" t="s">
        <v>3272</v>
      </c>
      <c r="B582" t="s">
        <v>790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3273</v>
      </c>
      <c r="N582"/>
    </row>
    <row r="583" spans="1:14">
      <c r="A583" t="s">
        <v>398</v>
      </c>
      <c r="B583" t="s">
        <v>790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1511</v>
      </c>
      <c r="N583"/>
    </row>
    <row r="584" spans="1:14">
      <c r="A584" t="s">
        <v>114</v>
      </c>
      <c r="B584" t="s">
        <v>790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1512</v>
      </c>
      <c r="N584"/>
    </row>
    <row r="585" spans="1:14">
      <c r="A585" t="s">
        <v>1513</v>
      </c>
      <c r="B585" t="s">
        <v>790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1514</v>
      </c>
      <c r="N585"/>
    </row>
    <row r="586" spans="1:14">
      <c r="A586" t="s">
        <v>400</v>
      </c>
      <c r="B586" t="s">
        <v>790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1515</v>
      </c>
      <c r="N586"/>
    </row>
    <row r="587" spans="1:14">
      <c r="A587" t="s">
        <v>1516</v>
      </c>
      <c r="B587" t="s">
        <v>790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1517</v>
      </c>
      <c r="N587"/>
    </row>
    <row r="588" spans="1:14">
      <c r="A588" t="s">
        <v>3457</v>
      </c>
      <c r="B588" t="s">
        <v>790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3458</v>
      </c>
      <c r="N588"/>
    </row>
    <row r="589" spans="1:14">
      <c r="A589" t="s">
        <v>1518</v>
      </c>
      <c r="B589" t="s">
        <v>790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1519</v>
      </c>
      <c r="N589"/>
    </row>
    <row r="590" spans="1:14">
      <c r="A590" t="s">
        <v>115</v>
      </c>
      <c r="B590" t="s">
        <v>790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1520</v>
      </c>
      <c r="N590"/>
    </row>
    <row r="591" spans="1:14">
      <c r="A591" t="s">
        <v>116</v>
      </c>
      <c r="B591" t="s">
        <v>790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1522</v>
      </c>
      <c r="N591"/>
    </row>
    <row r="592" spans="1:14">
      <c r="A592" t="s">
        <v>254</v>
      </c>
      <c r="B592" t="s">
        <v>790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1523</v>
      </c>
      <c r="N592"/>
    </row>
    <row r="593" spans="1:14">
      <c r="A593" t="s">
        <v>1524</v>
      </c>
      <c r="B593" t="s">
        <v>790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1525</v>
      </c>
      <c r="N593"/>
    </row>
    <row r="594" spans="1:14">
      <c r="A594" t="s">
        <v>1526</v>
      </c>
      <c r="B594" t="s">
        <v>790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1527</v>
      </c>
      <c r="N594"/>
    </row>
    <row r="595" spans="1:14">
      <c r="A595" t="s">
        <v>1528</v>
      </c>
      <c r="B595" t="s">
        <v>790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1529</v>
      </c>
      <c r="N595"/>
    </row>
    <row r="596" spans="1:14">
      <c r="A596" t="s">
        <v>1530</v>
      </c>
      <c r="B596" t="s">
        <v>790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1531</v>
      </c>
      <c r="N596"/>
    </row>
    <row r="597" spans="1:14">
      <c r="A597" t="s">
        <v>1532</v>
      </c>
      <c r="B597" t="s">
        <v>790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1533</v>
      </c>
      <c r="N597"/>
    </row>
    <row r="598" spans="1:14">
      <c r="A598" t="s">
        <v>3145</v>
      </c>
      <c r="B598" t="s">
        <v>790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1539</v>
      </c>
      <c r="N598"/>
    </row>
    <row r="599" spans="1:14">
      <c r="A599" t="s">
        <v>1534</v>
      </c>
      <c r="B599" t="s">
        <v>790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1535</v>
      </c>
      <c r="N599"/>
    </row>
    <row r="600" spans="1:14">
      <c r="A600" t="s">
        <v>3041</v>
      </c>
      <c r="B600" t="s">
        <v>790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3042</v>
      </c>
      <c r="N600"/>
    </row>
    <row r="601" spans="1:14">
      <c r="A601" t="s">
        <v>2948</v>
      </c>
      <c r="B601" t="s">
        <v>790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3110</v>
      </c>
      <c r="N601"/>
    </row>
    <row r="602" spans="1:14">
      <c r="A602" t="s">
        <v>401</v>
      </c>
      <c r="B602" t="s">
        <v>790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1536</v>
      </c>
      <c r="N602"/>
    </row>
    <row r="603" spans="1:14">
      <c r="A603" t="s">
        <v>1537</v>
      </c>
      <c r="B603" t="s">
        <v>790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1538</v>
      </c>
      <c r="N603"/>
    </row>
    <row r="604" spans="1:14">
      <c r="A604" t="s">
        <v>1540</v>
      </c>
      <c r="B604" t="s">
        <v>790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1541</v>
      </c>
      <c r="N604"/>
    </row>
    <row r="605" spans="1:14">
      <c r="A605" t="s">
        <v>1542</v>
      </c>
      <c r="B605" t="s">
        <v>790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1543</v>
      </c>
      <c r="N605"/>
    </row>
    <row r="606" spans="1:14">
      <c r="A606" t="s">
        <v>397</v>
      </c>
      <c r="B606" t="s">
        <v>790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1544</v>
      </c>
      <c r="N606"/>
    </row>
    <row r="607" spans="1:14">
      <c r="A607" t="s">
        <v>645</v>
      </c>
      <c r="B607" t="s">
        <v>790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1545</v>
      </c>
      <c r="N607"/>
    </row>
    <row r="608" spans="1:14">
      <c r="A608" t="s">
        <v>1546</v>
      </c>
      <c r="B608" t="s">
        <v>790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1547</v>
      </c>
      <c r="N608"/>
    </row>
    <row r="609" spans="1:14">
      <c r="A609" t="s">
        <v>3274</v>
      </c>
      <c r="B609" t="s">
        <v>790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3275</v>
      </c>
      <c r="N609"/>
    </row>
    <row r="610" spans="1:14">
      <c r="A610" t="s">
        <v>255</v>
      </c>
      <c r="B610" t="s">
        <v>790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1548</v>
      </c>
      <c r="N610"/>
    </row>
    <row r="611" spans="1:14">
      <c r="A611" t="s">
        <v>3143</v>
      </c>
      <c r="B611" t="s">
        <v>790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3144</v>
      </c>
      <c r="N611"/>
    </row>
    <row r="612" spans="1:14">
      <c r="A612" t="s">
        <v>415</v>
      </c>
      <c r="B612" t="s">
        <v>790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1549</v>
      </c>
      <c r="N612"/>
    </row>
    <row r="613" spans="1:14">
      <c r="A613" t="s">
        <v>117</v>
      </c>
      <c r="B613" t="s">
        <v>790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1550</v>
      </c>
      <c r="N613"/>
    </row>
    <row r="614" spans="1:14">
      <c r="A614" t="s">
        <v>414</v>
      </c>
      <c r="B614" t="s">
        <v>790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1551</v>
      </c>
      <c r="N614"/>
    </row>
    <row r="615" spans="1:14">
      <c r="A615" t="s">
        <v>258</v>
      </c>
      <c r="B615" t="s">
        <v>790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1552</v>
      </c>
      <c r="N615"/>
    </row>
    <row r="616" spans="1:14">
      <c r="A616" t="s">
        <v>1553</v>
      </c>
      <c r="B616" t="s">
        <v>790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1554</v>
      </c>
      <c r="N616"/>
    </row>
    <row r="617" spans="1:14">
      <c r="A617" t="s">
        <v>1555</v>
      </c>
      <c r="B617" t="s">
        <v>790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1556</v>
      </c>
      <c r="N617"/>
    </row>
    <row r="618" spans="1:14">
      <c r="A618" t="s">
        <v>118</v>
      </c>
      <c r="B618" t="s">
        <v>790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1557</v>
      </c>
      <c r="N618"/>
    </row>
    <row r="619" spans="1:14">
      <c r="A619" t="s">
        <v>1558</v>
      </c>
      <c r="B619" t="s">
        <v>790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1559</v>
      </c>
      <c r="N619"/>
    </row>
    <row r="620" spans="1:14">
      <c r="A620" t="s">
        <v>1560</v>
      </c>
      <c r="B620" t="s">
        <v>790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1561</v>
      </c>
      <c r="N620"/>
    </row>
    <row r="621" spans="1:14">
      <c r="A621" t="s">
        <v>256</v>
      </c>
      <c r="B621" t="s">
        <v>790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1562</v>
      </c>
      <c r="N621"/>
    </row>
    <row r="622" spans="1:14">
      <c r="A622" t="s">
        <v>1563</v>
      </c>
      <c r="B622" t="s">
        <v>790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1564</v>
      </c>
      <c r="N622"/>
    </row>
    <row r="623" spans="1:14">
      <c r="A623" t="s">
        <v>1565</v>
      </c>
      <c r="B623" t="s">
        <v>790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1566</v>
      </c>
      <c r="N623"/>
    </row>
    <row r="624" spans="1:14">
      <c r="A624" t="s">
        <v>1567</v>
      </c>
      <c r="B624" t="s">
        <v>790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1568</v>
      </c>
      <c r="N624"/>
    </row>
    <row r="625" spans="1:14">
      <c r="A625" t="s">
        <v>3167</v>
      </c>
      <c r="B625" t="s">
        <v>790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3168</v>
      </c>
      <c r="N625"/>
    </row>
    <row r="626" spans="1:14">
      <c r="A626" t="s">
        <v>1569</v>
      </c>
      <c r="B626" t="s">
        <v>790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1570</v>
      </c>
      <c r="N626"/>
    </row>
    <row r="627" spans="1:14">
      <c r="A627" t="s">
        <v>1571</v>
      </c>
      <c r="B627" t="s">
        <v>790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1572</v>
      </c>
      <c r="N627"/>
    </row>
    <row r="628" spans="1:14">
      <c r="A628" t="s">
        <v>1573</v>
      </c>
      <c r="B628" t="s">
        <v>790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1574</v>
      </c>
      <c r="N628"/>
    </row>
    <row r="629" spans="1:14">
      <c r="A629" t="s">
        <v>1575</v>
      </c>
      <c r="B629" t="s">
        <v>790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1576</v>
      </c>
      <c r="N629"/>
    </row>
    <row r="630" spans="1:14">
      <c r="A630" t="s">
        <v>1577</v>
      </c>
      <c r="B630" t="s">
        <v>790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1578</v>
      </c>
      <c r="N630"/>
    </row>
    <row r="631" spans="1:14">
      <c r="A631" t="s">
        <v>119</v>
      </c>
      <c r="B631" t="s">
        <v>790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1579</v>
      </c>
      <c r="N631"/>
    </row>
    <row r="632" spans="1:14">
      <c r="A632" t="s">
        <v>1580</v>
      </c>
      <c r="B632" t="s">
        <v>790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1581</v>
      </c>
      <c r="N632"/>
    </row>
    <row r="633" spans="1:14">
      <c r="A633" t="s">
        <v>1582</v>
      </c>
      <c r="B633" t="s">
        <v>790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1583</v>
      </c>
      <c r="N633"/>
    </row>
    <row r="634" spans="1:14" hidden="1">
      <c r="A634" t="s">
        <v>403</v>
      </c>
      <c r="B634" t="s">
        <v>790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1584</v>
      </c>
      <c r="N634"/>
    </row>
    <row r="635" spans="1:14">
      <c r="A635" t="s">
        <v>257</v>
      </c>
      <c r="B635" t="s">
        <v>790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1585</v>
      </c>
      <c r="N635"/>
    </row>
    <row r="636" spans="1:14">
      <c r="A636" t="s">
        <v>2982</v>
      </c>
      <c r="B636" t="s">
        <v>790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2983</v>
      </c>
      <c r="N636"/>
    </row>
    <row r="637" spans="1:14">
      <c r="A637" t="s">
        <v>120</v>
      </c>
      <c r="B637" t="s">
        <v>790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1586</v>
      </c>
      <c r="N637"/>
    </row>
    <row r="638" spans="1:14">
      <c r="A638" t="s">
        <v>404</v>
      </c>
      <c r="B638" t="s">
        <v>790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1587</v>
      </c>
      <c r="N638"/>
    </row>
    <row r="639" spans="1:14">
      <c r="A639" t="s">
        <v>121</v>
      </c>
      <c r="B639" t="s">
        <v>790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1588</v>
      </c>
      <c r="N639"/>
    </row>
    <row r="640" spans="1:14">
      <c r="A640" t="s">
        <v>3466</v>
      </c>
      <c r="B640" t="s">
        <v>790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3467</v>
      </c>
      <c r="N640"/>
    </row>
    <row r="641" spans="1:14">
      <c r="A641" t="s">
        <v>416</v>
      </c>
      <c r="B641" t="s">
        <v>790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1589</v>
      </c>
      <c r="N641"/>
    </row>
    <row r="642" spans="1:14">
      <c r="A642" t="s">
        <v>1590</v>
      </c>
      <c r="B642" t="s">
        <v>790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1591</v>
      </c>
      <c r="N642"/>
    </row>
    <row r="643" spans="1:14">
      <c r="A643" t="s">
        <v>405</v>
      </c>
      <c r="B643" t="s">
        <v>790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1592</v>
      </c>
      <c r="N643"/>
    </row>
    <row r="644" spans="1:14" hidden="1">
      <c r="A644" t="s">
        <v>406</v>
      </c>
      <c r="B644" t="s">
        <v>790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1593</v>
      </c>
      <c r="N644"/>
    </row>
    <row r="645" spans="1:14">
      <c r="A645" t="s">
        <v>1594</v>
      </c>
      <c r="B645" t="s">
        <v>790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1595</v>
      </c>
      <c r="N645"/>
    </row>
    <row r="646" spans="1:14">
      <c r="A646" t="s">
        <v>1596</v>
      </c>
      <c r="B646" t="s">
        <v>790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1597</v>
      </c>
      <c r="N646"/>
    </row>
    <row r="647" spans="1:14">
      <c r="A647" t="s">
        <v>122</v>
      </c>
      <c r="B647" t="s">
        <v>790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1598</v>
      </c>
      <c r="N647"/>
    </row>
    <row r="648" spans="1:14">
      <c r="A648" t="s">
        <v>1599</v>
      </c>
      <c r="B648" t="s">
        <v>790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1600</v>
      </c>
      <c r="N648"/>
    </row>
    <row r="649" spans="1:14">
      <c r="A649" t="s">
        <v>407</v>
      </c>
      <c r="B649" t="s">
        <v>790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1601</v>
      </c>
      <c r="N649"/>
    </row>
    <row r="650" spans="1:14">
      <c r="A650" t="s">
        <v>1602</v>
      </c>
      <c r="B650" t="s">
        <v>790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1603</v>
      </c>
      <c r="N650"/>
    </row>
    <row r="651" spans="1:14">
      <c r="A651" t="s">
        <v>1604</v>
      </c>
      <c r="B651" t="s">
        <v>790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1605</v>
      </c>
      <c r="N651"/>
    </row>
    <row r="652" spans="1:14">
      <c r="A652" t="s">
        <v>3555</v>
      </c>
      <c r="B652" t="s">
        <v>808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3556</v>
      </c>
      <c r="N652"/>
    </row>
    <row r="653" spans="1:14">
      <c r="A653" t="s">
        <v>1606</v>
      </c>
      <c r="B653" t="s">
        <v>790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1607</v>
      </c>
      <c r="N653"/>
    </row>
    <row r="654" spans="1:14">
      <c r="A654" t="s">
        <v>1608</v>
      </c>
      <c r="B654" t="s">
        <v>790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1609</v>
      </c>
      <c r="N654"/>
    </row>
    <row r="655" spans="1:14">
      <c r="A655" t="s">
        <v>3276</v>
      </c>
      <c r="B655" t="s">
        <v>790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3277</v>
      </c>
      <c r="N655"/>
    </row>
    <row r="656" spans="1:14">
      <c r="A656" t="s">
        <v>1610</v>
      </c>
      <c r="B656" t="s">
        <v>790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1611</v>
      </c>
      <c r="N656"/>
    </row>
    <row r="657" spans="1:14">
      <c r="A657" t="s">
        <v>260</v>
      </c>
      <c r="B657" t="s">
        <v>790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1612</v>
      </c>
      <c r="N657"/>
    </row>
    <row r="658" spans="1:14">
      <c r="A658" t="s">
        <v>412</v>
      </c>
      <c r="B658" t="s">
        <v>790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1613</v>
      </c>
      <c r="N658"/>
    </row>
    <row r="659" spans="1:14">
      <c r="A659" t="s">
        <v>1614</v>
      </c>
      <c r="B659" t="s">
        <v>790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1615</v>
      </c>
      <c r="N659"/>
    </row>
    <row r="660" spans="1:14">
      <c r="A660" t="s">
        <v>1616</v>
      </c>
      <c r="B660" t="s">
        <v>790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1617</v>
      </c>
      <c r="N660"/>
    </row>
    <row r="661" spans="1:14">
      <c r="A661" t="s">
        <v>259</v>
      </c>
      <c r="B661" t="s">
        <v>790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1618</v>
      </c>
      <c r="N661"/>
    </row>
    <row r="662" spans="1:14">
      <c r="A662" t="s">
        <v>3097</v>
      </c>
      <c r="B662" t="s">
        <v>790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3098</v>
      </c>
      <c r="N662"/>
    </row>
    <row r="663" spans="1:14">
      <c r="A663" t="s">
        <v>774</v>
      </c>
      <c r="B663" t="s">
        <v>790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1619</v>
      </c>
      <c r="N663"/>
    </row>
    <row r="664" spans="1:14">
      <c r="A664" t="s">
        <v>123</v>
      </c>
      <c r="B664" t="s">
        <v>790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1620</v>
      </c>
      <c r="N664"/>
    </row>
    <row r="665" spans="1:14" hidden="1">
      <c r="A665" t="s">
        <v>3396</v>
      </c>
      <c r="B665" t="s">
        <v>790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3397</v>
      </c>
      <c r="N665"/>
    </row>
    <row r="666" spans="1:14">
      <c r="A666" t="s">
        <v>1621</v>
      </c>
      <c r="B666" t="s">
        <v>790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1622</v>
      </c>
      <c r="N666"/>
    </row>
    <row r="667" spans="1:14">
      <c r="A667" t="s">
        <v>1623</v>
      </c>
      <c r="B667" t="s">
        <v>790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1624</v>
      </c>
      <c r="N667"/>
    </row>
    <row r="668" spans="1:14">
      <c r="A668" t="s">
        <v>1625</v>
      </c>
      <c r="B668" t="s">
        <v>790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1626</v>
      </c>
      <c r="N668"/>
    </row>
    <row r="669" spans="1:14">
      <c r="A669" t="s">
        <v>418</v>
      </c>
      <c r="B669" t="s">
        <v>790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1627</v>
      </c>
      <c r="N669"/>
    </row>
    <row r="670" spans="1:14">
      <c r="A670" t="s">
        <v>3278</v>
      </c>
      <c r="B670" t="s">
        <v>790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3279</v>
      </c>
      <c r="N670"/>
    </row>
    <row r="671" spans="1:14">
      <c r="A671" t="s">
        <v>1628</v>
      </c>
      <c r="B671" t="s">
        <v>790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1629</v>
      </c>
      <c r="N671"/>
    </row>
    <row r="672" spans="1:14">
      <c r="A672" t="s">
        <v>3280</v>
      </c>
      <c r="B672" t="s">
        <v>790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3281</v>
      </c>
      <c r="N672"/>
    </row>
    <row r="673" spans="1:14">
      <c r="A673" t="s">
        <v>1630</v>
      </c>
      <c r="B673" t="s">
        <v>790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1631</v>
      </c>
      <c r="N673"/>
    </row>
    <row r="674" spans="1:14">
      <c r="A674" t="s">
        <v>3043</v>
      </c>
      <c r="B674" t="s">
        <v>808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3044</v>
      </c>
      <c r="N674"/>
    </row>
    <row r="675" spans="1:14">
      <c r="A675" t="s">
        <v>1632</v>
      </c>
      <c r="B675" t="s">
        <v>790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1633</v>
      </c>
      <c r="N675"/>
    </row>
    <row r="676" spans="1:14">
      <c r="A676" t="s">
        <v>1634</v>
      </c>
      <c r="B676" t="s">
        <v>790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1635</v>
      </c>
      <c r="N676"/>
    </row>
    <row r="677" spans="1:14">
      <c r="A677" t="s">
        <v>124</v>
      </c>
      <c r="B677" t="s">
        <v>790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1636</v>
      </c>
      <c r="N677"/>
    </row>
    <row r="678" spans="1:14" hidden="1">
      <c r="A678" t="s">
        <v>1637</v>
      </c>
      <c r="B678" t="s">
        <v>790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1638</v>
      </c>
      <c r="N678"/>
    </row>
    <row r="679" spans="1:14" hidden="1">
      <c r="A679" t="s">
        <v>419</v>
      </c>
      <c r="B679" t="s">
        <v>790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1639</v>
      </c>
      <c r="N679"/>
    </row>
    <row r="680" spans="1:14" hidden="1">
      <c r="A680" t="s">
        <v>1640</v>
      </c>
      <c r="B680" t="s">
        <v>808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1641</v>
      </c>
      <c r="N680"/>
    </row>
    <row r="681" spans="1:14">
      <c r="A681" t="s">
        <v>3541</v>
      </c>
      <c r="B681" t="s">
        <v>790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3542</v>
      </c>
      <c r="N681"/>
    </row>
    <row r="682" spans="1:14">
      <c r="A682" t="s">
        <v>1642</v>
      </c>
      <c r="B682" t="s">
        <v>790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1643</v>
      </c>
      <c r="N682"/>
    </row>
    <row r="683" spans="1:14" hidden="1">
      <c r="A683" t="s">
        <v>125</v>
      </c>
      <c r="B683" t="s">
        <v>790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1644</v>
      </c>
      <c r="N683"/>
    </row>
    <row r="684" spans="1:14">
      <c r="A684" t="s">
        <v>126</v>
      </c>
      <c r="B684" t="s">
        <v>790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1645</v>
      </c>
      <c r="N684"/>
    </row>
    <row r="685" spans="1:14" hidden="1">
      <c r="A685" t="s">
        <v>1646</v>
      </c>
      <c r="B685" t="s">
        <v>790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1647</v>
      </c>
      <c r="N685"/>
    </row>
    <row r="686" spans="1:14" hidden="1">
      <c r="A686" t="s">
        <v>420</v>
      </c>
      <c r="B686" t="s">
        <v>790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1648</v>
      </c>
      <c r="N686"/>
    </row>
    <row r="687" spans="1:14" hidden="1">
      <c r="A687" t="s">
        <v>1649</v>
      </c>
      <c r="B687" t="s">
        <v>790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1650</v>
      </c>
      <c r="N687"/>
    </row>
    <row r="688" spans="1:14" hidden="1">
      <c r="A688" t="s">
        <v>1651</v>
      </c>
      <c r="B688" t="s">
        <v>790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1652</v>
      </c>
      <c r="N688"/>
    </row>
    <row r="689" spans="1:14" hidden="1">
      <c r="A689" t="s">
        <v>1653</v>
      </c>
      <c r="B689" t="s">
        <v>790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1654</v>
      </c>
      <c r="N689"/>
    </row>
    <row r="690" spans="1:14">
      <c r="A690" t="s">
        <v>3599</v>
      </c>
      <c r="B690" t="s">
        <v>790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3600</v>
      </c>
      <c r="N690"/>
    </row>
    <row r="691" spans="1:14" hidden="1">
      <c r="A691" t="s">
        <v>421</v>
      </c>
      <c r="B691" t="s">
        <v>790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1655</v>
      </c>
      <c r="N691"/>
    </row>
    <row r="692" spans="1:14">
      <c r="A692" t="s">
        <v>1656</v>
      </c>
      <c r="B692" t="s">
        <v>790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1657</v>
      </c>
      <c r="N692"/>
    </row>
    <row r="693" spans="1:14" hidden="1">
      <c r="A693" t="s">
        <v>1658</v>
      </c>
      <c r="B693" t="s">
        <v>790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1659</v>
      </c>
      <c r="N693"/>
    </row>
    <row r="694" spans="1:14" hidden="1">
      <c r="A694" t="s">
        <v>417</v>
      </c>
      <c r="B694" t="s">
        <v>790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1660</v>
      </c>
      <c r="N694"/>
    </row>
    <row r="695" spans="1:14" hidden="1">
      <c r="A695" t="s">
        <v>127</v>
      </c>
      <c r="B695" t="s">
        <v>790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1661</v>
      </c>
      <c r="N695"/>
    </row>
    <row r="696" spans="1:14" hidden="1">
      <c r="A696" t="s">
        <v>1662</v>
      </c>
      <c r="B696" t="s">
        <v>790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1663</v>
      </c>
      <c r="N696"/>
    </row>
    <row r="697" spans="1:14">
      <c r="A697" t="s">
        <v>262</v>
      </c>
      <c r="B697" t="s">
        <v>790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1665</v>
      </c>
      <c r="N697"/>
    </row>
    <row r="698" spans="1:14">
      <c r="A698" t="s">
        <v>408</v>
      </c>
      <c r="B698" t="s">
        <v>790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1666</v>
      </c>
      <c r="N698"/>
    </row>
    <row r="699" spans="1:14">
      <c r="A699" t="s">
        <v>409</v>
      </c>
      <c r="B699" t="s">
        <v>790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3613</v>
      </c>
      <c r="N699"/>
    </row>
    <row r="700" spans="1:14">
      <c r="A700" t="s">
        <v>2932</v>
      </c>
      <c r="B700" t="s">
        <v>790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2933</v>
      </c>
      <c r="N700"/>
    </row>
    <row r="701" spans="1:14">
      <c r="A701" t="s">
        <v>402</v>
      </c>
      <c r="B701" t="s">
        <v>790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1667</v>
      </c>
      <c r="N701"/>
    </row>
    <row r="702" spans="1:14">
      <c r="A702" t="s">
        <v>3045</v>
      </c>
      <c r="B702" t="s">
        <v>790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3046</v>
      </c>
      <c r="N702"/>
    </row>
    <row r="703" spans="1:14">
      <c r="A703" t="s">
        <v>1668</v>
      </c>
      <c r="B703" t="s">
        <v>790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1669</v>
      </c>
      <c r="N703"/>
    </row>
    <row r="704" spans="1:14">
      <c r="A704" t="s">
        <v>128</v>
      </c>
      <c r="B704" t="s">
        <v>790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1670</v>
      </c>
      <c r="N704"/>
    </row>
    <row r="705" spans="1:14">
      <c r="A705" t="s">
        <v>413</v>
      </c>
      <c r="B705" t="s">
        <v>790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1671</v>
      </c>
      <c r="N705"/>
    </row>
    <row r="706" spans="1:14">
      <c r="A706" t="s">
        <v>410</v>
      </c>
      <c r="B706" t="s">
        <v>790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1672</v>
      </c>
      <c r="N706"/>
    </row>
    <row r="707" spans="1:14">
      <c r="A707" t="s">
        <v>411</v>
      </c>
      <c r="B707" t="s">
        <v>790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1673</v>
      </c>
      <c r="N707"/>
    </row>
    <row r="708" spans="1:14">
      <c r="A708" t="s">
        <v>1674</v>
      </c>
      <c r="B708" t="s">
        <v>790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1675</v>
      </c>
      <c r="N708"/>
    </row>
    <row r="709" spans="1:14">
      <c r="A709" t="s">
        <v>1676</v>
      </c>
      <c r="B709" t="s">
        <v>808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1677</v>
      </c>
      <c r="N709"/>
    </row>
    <row r="710" spans="1:14">
      <c r="A710" t="s">
        <v>3417</v>
      </c>
      <c r="B710" t="s">
        <v>790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3418</v>
      </c>
      <c r="N710"/>
    </row>
    <row r="711" spans="1:14">
      <c r="A711" t="s">
        <v>3520</v>
      </c>
      <c r="B711" t="s">
        <v>790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3521</v>
      </c>
      <c r="N711"/>
    </row>
    <row r="712" spans="1:14">
      <c r="A712" t="s">
        <v>1678</v>
      </c>
      <c r="B712" t="s">
        <v>790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1679</v>
      </c>
      <c r="N712"/>
    </row>
    <row r="713" spans="1:14">
      <c r="A713" t="s">
        <v>431</v>
      </c>
      <c r="B713" t="s">
        <v>790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1680</v>
      </c>
      <c r="N713"/>
    </row>
    <row r="714" spans="1:14">
      <c r="A714" t="s">
        <v>428</v>
      </c>
      <c r="B714" t="s">
        <v>790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1681</v>
      </c>
      <c r="N714"/>
    </row>
    <row r="715" spans="1:14">
      <c r="A715" t="s">
        <v>1682</v>
      </c>
      <c r="B715" t="s">
        <v>790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1683</v>
      </c>
      <c r="N715"/>
    </row>
    <row r="716" spans="1:14">
      <c r="A716" t="s">
        <v>1684</v>
      </c>
      <c r="B716" t="s">
        <v>790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1685</v>
      </c>
      <c r="N716"/>
    </row>
    <row r="717" spans="1:14">
      <c r="A717" t="s">
        <v>429</v>
      </c>
      <c r="B717" t="s">
        <v>790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1686</v>
      </c>
      <c r="N717"/>
    </row>
    <row r="718" spans="1:14">
      <c r="A718" t="s">
        <v>3522</v>
      </c>
      <c r="B718" t="s">
        <v>808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3523</v>
      </c>
      <c r="N718"/>
    </row>
    <row r="719" spans="1:14" hidden="1">
      <c r="A719" t="s">
        <v>432</v>
      </c>
      <c r="B719" t="s">
        <v>790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1687</v>
      </c>
      <c r="N719"/>
    </row>
    <row r="720" spans="1:14" hidden="1">
      <c r="A720" t="s">
        <v>3579</v>
      </c>
      <c r="B720" t="s">
        <v>808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3580</v>
      </c>
      <c r="N720"/>
    </row>
    <row r="721" spans="1:14" hidden="1">
      <c r="A721" t="s">
        <v>1688</v>
      </c>
      <c r="B721" t="s">
        <v>790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1689</v>
      </c>
      <c r="N721"/>
    </row>
    <row r="722" spans="1:14" hidden="1">
      <c r="A722" t="s">
        <v>1690</v>
      </c>
      <c r="B722" t="s">
        <v>790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1691</v>
      </c>
      <c r="N722"/>
    </row>
    <row r="723" spans="1:14" hidden="1">
      <c r="A723" t="s">
        <v>1692</v>
      </c>
      <c r="B723" t="s">
        <v>790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1693</v>
      </c>
      <c r="N723"/>
    </row>
    <row r="724" spans="1:14" hidden="1">
      <c r="A724" t="s">
        <v>1694</v>
      </c>
      <c r="B724" t="s">
        <v>790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1695</v>
      </c>
      <c r="N724"/>
    </row>
    <row r="725" spans="1:14" hidden="1">
      <c r="A725" t="s">
        <v>422</v>
      </c>
      <c r="B725" t="s">
        <v>790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1696</v>
      </c>
      <c r="N725"/>
    </row>
    <row r="726" spans="1:14" hidden="1">
      <c r="A726" t="s">
        <v>1697</v>
      </c>
      <c r="B726" t="s">
        <v>808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1698</v>
      </c>
      <c r="N726"/>
    </row>
    <row r="727" spans="1:14">
      <c r="A727" t="s">
        <v>1699</v>
      </c>
      <c r="B727" t="s">
        <v>790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1700</v>
      </c>
      <c r="N727"/>
    </row>
    <row r="728" spans="1:14">
      <c r="A728" t="s">
        <v>436</v>
      </c>
      <c r="B728" t="s">
        <v>790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1701</v>
      </c>
      <c r="N728"/>
    </row>
    <row r="729" spans="1:14">
      <c r="A729" t="s">
        <v>1702</v>
      </c>
      <c r="B729" t="s">
        <v>790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1703</v>
      </c>
      <c r="N729"/>
    </row>
    <row r="730" spans="1:14">
      <c r="A730" t="s">
        <v>3282</v>
      </c>
      <c r="B730" t="s">
        <v>808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3283</v>
      </c>
      <c r="N730"/>
    </row>
    <row r="731" spans="1:14">
      <c r="A731" t="s">
        <v>3047</v>
      </c>
      <c r="B731" t="s">
        <v>790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3048</v>
      </c>
      <c r="N731"/>
    </row>
    <row r="732" spans="1:14" hidden="1">
      <c r="A732" t="s">
        <v>1704</v>
      </c>
      <c r="B732" t="s">
        <v>790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1705</v>
      </c>
      <c r="N732"/>
    </row>
    <row r="733" spans="1:14" hidden="1">
      <c r="A733" t="s">
        <v>433</v>
      </c>
      <c r="B733" t="s">
        <v>790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1706</v>
      </c>
      <c r="N733"/>
    </row>
    <row r="734" spans="1:14" hidden="1">
      <c r="A734" t="s">
        <v>129</v>
      </c>
      <c r="B734" t="s">
        <v>790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1707</v>
      </c>
      <c r="N734"/>
    </row>
    <row r="735" spans="1:14">
      <c r="A735" t="s">
        <v>1708</v>
      </c>
      <c r="B735" t="s">
        <v>790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1709</v>
      </c>
      <c r="N735"/>
    </row>
    <row r="736" spans="1:14">
      <c r="A736" t="s">
        <v>1710</v>
      </c>
      <c r="B736" t="s">
        <v>790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1711</v>
      </c>
      <c r="N736"/>
    </row>
    <row r="737" spans="1:14">
      <c r="A737" t="s">
        <v>1712</v>
      </c>
      <c r="B737" t="s">
        <v>790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1713</v>
      </c>
      <c r="N737"/>
    </row>
    <row r="738" spans="1:14">
      <c r="A738" t="s">
        <v>430</v>
      </c>
      <c r="B738" t="s">
        <v>790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1714</v>
      </c>
      <c r="N738"/>
    </row>
    <row r="739" spans="1:14" hidden="1">
      <c r="A739" t="s">
        <v>3284</v>
      </c>
      <c r="B739" t="s">
        <v>808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3285</v>
      </c>
      <c r="N739"/>
    </row>
    <row r="740" spans="1:14" hidden="1">
      <c r="A740" t="s">
        <v>1715</v>
      </c>
      <c r="B740" t="s">
        <v>790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1716</v>
      </c>
      <c r="N740"/>
    </row>
    <row r="741" spans="1:14">
      <c r="A741" t="s">
        <v>423</v>
      </c>
      <c r="B741" t="s">
        <v>790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1717</v>
      </c>
      <c r="N741"/>
    </row>
    <row r="742" spans="1:14" hidden="1">
      <c r="A742" t="s">
        <v>1718</v>
      </c>
      <c r="B742" t="s">
        <v>790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1719</v>
      </c>
      <c r="N742"/>
    </row>
    <row r="743" spans="1:14" hidden="1">
      <c r="A743" t="s">
        <v>424</v>
      </c>
      <c r="B743" t="s">
        <v>790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1720</v>
      </c>
      <c r="N743"/>
    </row>
    <row r="744" spans="1:14" hidden="1">
      <c r="A744" t="s">
        <v>425</v>
      </c>
      <c r="B744" t="s">
        <v>790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1721</v>
      </c>
      <c r="N744"/>
    </row>
    <row r="745" spans="1:14" hidden="1">
      <c r="A745" t="s">
        <v>426</v>
      </c>
      <c r="B745" t="s">
        <v>790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1722</v>
      </c>
      <c r="N745"/>
    </row>
    <row r="746" spans="1:14" hidden="1">
      <c r="A746" t="s">
        <v>3459</v>
      </c>
      <c r="B746" t="s">
        <v>790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3460</v>
      </c>
      <c r="N746"/>
    </row>
    <row r="747" spans="1:14" hidden="1">
      <c r="A747" t="s">
        <v>1723</v>
      </c>
      <c r="B747" t="s">
        <v>790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1724</v>
      </c>
      <c r="N747"/>
    </row>
    <row r="748" spans="1:14" hidden="1">
      <c r="A748" t="s">
        <v>427</v>
      </c>
      <c r="B748" t="s">
        <v>790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1725</v>
      </c>
      <c r="N748"/>
    </row>
    <row r="749" spans="1:14">
      <c r="A749" t="s">
        <v>1726</v>
      </c>
      <c r="B749" t="s">
        <v>790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1727</v>
      </c>
      <c r="N749"/>
    </row>
    <row r="750" spans="1:14" hidden="1">
      <c r="A750" t="s">
        <v>1728</v>
      </c>
      <c r="B750" t="s">
        <v>790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1729</v>
      </c>
      <c r="N750"/>
    </row>
    <row r="751" spans="1:14" hidden="1">
      <c r="A751" t="s">
        <v>1730</v>
      </c>
      <c r="B751" t="s">
        <v>790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1731</v>
      </c>
      <c r="N751"/>
    </row>
    <row r="752" spans="1:14">
      <c r="A752" t="s">
        <v>1732</v>
      </c>
      <c r="B752" t="s">
        <v>790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1733</v>
      </c>
      <c r="N752"/>
    </row>
    <row r="753" spans="1:14">
      <c r="A753" t="s">
        <v>3557</v>
      </c>
      <c r="B753" t="s">
        <v>790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3558</v>
      </c>
      <c r="N753"/>
    </row>
    <row r="754" spans="1:14">
      <c r="A754" t="s">
        <v>1734</v>
      </c>
      <c r="B754" t="s">
        <v>790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1735</v>
      </c>
      <c r="N754"/>
    </row>
    <row r="755" spans="1:14">
      <c r="A755" t="s">
        <v>435</v>
      </c>
      <c r="B755" t="s">
        <v>790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1736</v>
      </c>
      <c r="N755"/>
    </row>
    <row r="756" spans="1:14">
      <c r="A756" t="s">
        <v>434</v>
      </c>
      <c r="B756" t="s">
        <v>790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1737</v>
      </c>
      <c r="N756"/>
    </row>
    <row r="757" spans="1:14">
      <c r="A757" t="s">
        <v>263</v>
      </c>
      <c r="B757" t="s">
        <v>790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1738</v>
      </c>
      <c r="N757"/>
    </row>
    <row r="758" spans="1:14">
      <c r="A758" t="s">
        <v>1739</v>
      </c>
      <c r="B758" t="s">
        <v>790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1740</v>
      </c>
      <c r="N758"/>
    </row>
    <row r="759" spans="1:14">
      <c r="A759" t="s">
        <v>130</v>
      </c>
      <c r="B759" t="s">
        <v>790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1741</v>
      </c>
      <c r="N759"/>
    </row>
    <row r="760" spans="1:14">
      <c r="A760" t="s">
        <v>1742</v>
      </c>
      <c r="B760" t="s">
        <v>790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1743</v>
      </c>
      <c r="N760"/>
    </row>
    <row r="761" spans="1:14">
      <c r="A761" t="s">
        <v>264</v>
      </c>
      <c r="B761" t="s">
        <v>790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1744</v>
      </c>
      <c r="N761"/>
    </row>
    <row r="762" spans="1:14">
      <c r="A762" t="s">
        <v>131</v>
      </c>
      <c r="B762" t="s">
        <v>790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1745</v>
      </c>
      <c r="N762"/>
    </row>
    <row r="763" spans="1:14">
      <c r="A763" t="s">
        <v>3286</v>
      </c>
      <c r="B763" t="s">
        <v>790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3287</v>
      </c>
      <c r="N763"/>
    </row>
    <row r="764" spans="1:14" hidden="1">
      <c r="A764" t="s">
        <v>1746</v>
      </c>
      <c r="B764" t="s">
        <v>790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1747</v>
      </c>
      <c r="N764"/>
    </row>
    <row r="765" spans="1:14">
      <c r="A765" t="s">
        <v>1748</v>
      </c>
      <c r="B765" t="s">
        <v>790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1749</v>
      </c>
      <c r="N765"/>
    </row>
    <row r="766" spans="1:14">
      <c r="A766" t="s">
        <v>132</v>
      </c>
      <c r="B766" t="s">
        <v>790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1750</v>
      </c>
      <c r="N766"/>
    </row>
    <row r="767" spans="1:14">
      <c r="A767" t="s">
        <v>437</v>
      </c>
      <c r="B767" t="s">
        <v>790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1751</v>
      </c>
      <c r="N767"/>
    </row>
    <row r="768" spans="1:14">
      <c r="A768" t="s">
        <v>1752</v>
      </c>
      <c r="B768" t="s">
        <v>790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1753</v>
      </c>
      <c r="N768"/>
    </row>
    <row r="769" spans="1:14" hidden="1">
      <c r="A769" t="s">
        <v>443</v>
      </c>
      <c r="B769" t="s">
        <v>790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1754</v>
      </c>
      <c r="N769"/>
    </row>
    <row r="770" spans="1:14">
      <c r="A770" t="s">
        <v>1755</v>
      </c>
      <c r="B770" t="s">
        <v>790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1756</v>
      </c>
      <c r="N770"/>
    </row>
    <row r="771" spans="1:14">
      <c r="A771" t="s">
        <v>444</v>
      </c>
      <c r="B771" t="s">
        <v>790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1757</v>
      </c>
      <c r="N771"/>
    </row>
    <row r="772" spans="1:14">
      <c r="A772" t="s">
        <v>3288</v>
      </c>
      <c r="B772" t="s">
        <v>808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3289</v>
      </c>
      <c r="N772"/>
    </row>
    <row r="773" spans="1:14">
      <c r="A773" t="s">
        <v>1758</v>
      </c>
      <c r="B773" t="s">
        <v>790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1759</v>
      </c>
      <c r="N773"/>
    </row>
    <row r="774" spans="1:14">
      <c r="A774" t="s">
        <v>1760</v>
      </c>
      <c r="B774" t="s">
        <v>790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1761</v>
      </c>
      <c r="N774"/>
    </row>
    <row r="775" spans="1:14">
      <c r="A775" t="s">
        <v>3290</v>
      </c>
      <c r="B775" t="s">
        <v>790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3291</v>
      </c>
      <c r="N775"/>
    </row>
    <row r="776" spans="1:14">
      <c r="A776" t="s">
        <v>1762</v>
      </c>
      <c r="B776" t="s">
        <v>790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1763</v>
      </c>
      <c r="N776"/>
    </row>
    <row r="777" spans="1:14">
      <c r="A777" t="s">
        <v>445</v>
      </c>
      <c r="B777" t="s">
        <v>790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1764</v>
      </c>
      <c r="N777"/>
    </row>
    <row r="778" spans="1:14">
      <c r="A778" t="s">
        <v>1765</v>
      </c>
      <c r="B778" t="s">
        <v>790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1766</v>
      </c>
      <c r="N778"/>
    </row>
    <row r="779" spans="1:14">
      <c r="A779" t="s">
        <v>3543</v>
      </c>
      <c r="B779" t="s">
        <v>790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3544</v>
      </c>
      <c r="N779"/>
    </row>
    <row r="780" spans="1:14">
      <c r="A780" t="s">
        <v>447</v>
      </c>
      <c r="B780" t="s">
        <v>790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1767</v>
      </c>
      <c r="N780"/>
    </row>
    <row r="781" spans="1:14" hidden="1">
      <c r="A781" t="s">
        <v>3292</v>
      </c>
      <c r="B781" t="s">
        <v>790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3293</v>
      </c>
      <c r="N781"/>
    </row>
    <row r="782" spans="1:14">
      <c r="A782" t="s">
        <v>1768</v>
      </c>
      <c r="B782" t="s">
        <v>790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1769</v>
      </c>
      <c r="N782"/>
    </row>
    <row r="783" spans="1:14">
      <c r="A783" t="s">
        <v>1770</v>
      </c>
      <c r="B783" t="s">
        <v>790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1771</v>
      </c>
      <c r="N783"/>
    </row>
    <row r="784" spans="1:14">
      <c r="A784" t="s">
        <v>1772</v>
      </c>
      <c r="B784" t="s">
        <v>790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1773</v>
      </c>
      <c r="N784"/>
    </row>
    <row r="785" spans="1:14">
      <c r="A785" t="s">
        <v>1774</v>
      </c>
      <c r="B785" t="s">
        <v>790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1775</v>
      </c>
      <c r="N785"/>
    </row>
    <row r="786" spans="1:14" hidden="1">
      <c r="A786" t="s">
        <v>449</v>
      </c>
      <c r="B786" t="s">
        <v>790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1776</v>
      </c>
      <c r="N786"/>
    </row>
    <row r="787" spans="1:14" hidden="1">
      <c r="A787" t="s">
        <v>3049</v>
      </c>
      <c r="B787" t="s">
        <v>790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3050</v>
      </c>
      <c r="N787"/>
    </row>
    <row r="788" spans="1:14">
      <c r="A788" t="s">
        <v>439</v>
      </c>
      <c r="B788" t="s">
        <v>790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1777</v>
      </c>
      <c r="N788"/>
    </row>
    <row r="789" spans="1:14">
      <c r="A789" t="s">
        <v>1778</v>
      </c>
      <c r="B789" t="s">
        <v>790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1779</v>
      </c>
      <c r="N789"/>
    </row>
    <row r="790" spans="1:14">
      <c r="A790" t="s">
        <v>1780</v>
      </c>
      <c r="B790" t="s">
        <v>790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1781</v>
      </c>
      <c r="N790"/>
    </row>
    <row r="791" spans="1:14">
      <c r="A791" t="s">
        <v>3294</v>
      </c>
      <c r="B791" t="s">
        <v>808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3295</v>
      </c>
      <c r="N791"/>
    </row>
    <row r="792" spans="1:14">
      <c r="A792" t="s">
        <v>3124</v>
      </c>
      <c r="B792" t="s">
        <v>790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3125</v>
      </c>
      <c r="N792"/>
    </row>
    <row r="793" spans="1:14">
      <c r="A793" t="s">
        <v>1782</v>
      </c>
      <c r="B793" t="s">
        <v>790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1783</v>
      </c>
      <c r="N793"/>
    </row>
    <row r="794" spans="1:14">
      <c r="A794" t="s">
        <v>3559</v>
      </c>
      <c r="B794" t="s">
        <v>790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3560</v>
      </c>
      <c r="N794"/>
    </row>
    <row r="795" spans="1:14">
      <c r="A795" t="s">
        <v>1784</v>
      </c>
      <c r="B795" t="s">
        <v>790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1785</v>
      </c>
      <c r="N795"/>
    </row>
    <row r="796" spans="1:14">
      <c r="A796" t="s">
        <v>1786</v>
      </c>
      <c r="B796" t="s">
        <v>790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1787</v>
      </c>
      <c r="N796"/>
    </row>
    <row r="797" spans="1:14">
      <c r="A797" t="s">
        <v>1788</v>
      </c>
      <c r="B797" t="s">
        <v>790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1789</v>
      </c>
      <c r="N797"/>
    </row>
    <row r="798" spans="1:14">
      <c r="A798" t="s">
        <v>1790</v>
      </c>
      <c r="B798" t="s">
        <v>790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1791</v>
      </c>
      <c r="N798"/>
    </row>
    <row r="799" spans="1:14">
      <c r="A799" t="s">
        <v>1792</v>
      </c>
      <c r="B799" t="s">
        <v>790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1793</v>
      </c>
      <c r="N799"/>
    </row>
    <row r="800" spans="1:14">
      <c r="A800" t="s">
        <v>2987</v>
      </c>
      <c r="B800" t="s">
        <v>790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2988</v>
      </c>
      <c r="N800"/>
    </row>
    <row r="801" spans="1:14">
      <c r="A801" t="s">
        <v>1794</v>
      </c>
      <c r="B801" t="s">
        <v>790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1795</v>
      </c>
      <c r="N801"/>
    </row>
    <row r="802" spans="1:14" hidden="1">
      <c r="A802" t="s">
        <v>450</v>
      </c>
      <c r="B802" t="s">
        <v>790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1796</v>
      </c>
      <c r="N802"/>
    </row>
    <row r="803" spans="1:14">
      <c r="A803" t="s">
        <v>1797</v>
      </c>
      <c r="B803" t="s">
        <v>790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1798</v>
      </c>
      <c r="N803"/>
    </row>
    <row r="804" spans="1:14" hidden="1">
      <c r="A804" t="s">
        <v>1799</v>
      </c>
      <c r="B804" t="s">
        <v>790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1800</v>
      </c>
      <c r="N804"/>
    </row>
    <row r="805" spans="1:14" hidden="1">
      <c r="A805" t="s">
        <v>1801</v>
      </c>
      <c r="B805" t="s">
        <v>790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1802</v>
      </c>
      <c r="N805"/>
    </row>
    <row r="806" spans="1:14" hidden="1">
      <c r="A806" t="s">
        <v>1803</v>
      </c>
      <c r="B806" t="s">
        <v>790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1804</v>
      </c>
      <c r="N806"/>
    </row>
    <row r="807" spans="1:14" hidden="1">
      <c r="A807" t="s">
        <v>440</v>
      </c>
      <c r="B807" t="s">
        <v>790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1805</v>
      </c>
      <c r="N807"/>
    </row>
    <row r="808" spans="1:14" hidden="1">
      <c r="A808" t="s">
        <v>1806</v>
      </c>
      <c r="B808" t="s">
        <v>790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1807</v>
      </c>
      <c r="N808"/>
    </row>
    <row r="809" spans="1:14" hidden="1">
      <c r="A809" t="s">
        <v>451</v>
      </c>
      <c r="B809" t="s">
        <v>790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1808</v>
      </c>
      <c r="N809"/>
    </row>
    <row r="810" spans="1:14" hidden="1">
      <c r="A810" t="s">
        <v>1809</v>
      </c>
      <c r="B810" t="s">
        <v>790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1810</v>
      </c>
      <c r="N810"/>
    </row>
    <row r="811" spans="1:14" hidden="1">
      <c r="A811" t="s">
        <v>133</v>
      </c>
      <c r="B811" t="s">
        <v>790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1811</v>
      </c>
      <c r="N811"/>
    </row>
    <row r="812" spans="1:14" hidden="1">
      <c r="A812" t="s">
        <v>1812</v>
      </c>
      <c r="B812" t="s">
        <v>790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1813</v>
      </c>
      <c r="N812"/>
    </row>
    <row r="813" spans="1:14" hidden="1">
      <c r="A813" t="s">
        <v>1814</v>
      </c>
      <c r="B813" t="s">
        <v>790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1815</v>
      </c>
      <c r="N813"/>
    </row>
    <row r="814" spans="1:14" hidden="1">
      <c r="A814" t="s">
        <v>1816</v>
      </c>
      <c r="B814" t="s">
        <v>790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1817</v>
      </c>
      <c r="N814"/>
    </row>
    <row r="815" spans="1:14">
      <c r="A815" t="s">
        <v>1818</v>
      </c>
      <c r="B815" t="s">
        <v>790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1819</v>
      </c>
      <c r="N815"/>
    </row>
    <row r="816" spans="1:14">
      <c r="A816" t="s">
        <v>1820</v>
      </c>
      <c r="B816" t="s">
        <v>790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1821</v>
      </c>
      <c r="N816"/>
    </row>
    <row r="817" spans="1:14">
      <c r="A817" t="s">
        <v>1822</v>
      </c>
      <c r="B817" t="s">
        <v>790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1823</v>
      </c>
      <c r="N817"/>
    </row>
    <row r="818" spans="1:14">
      <c r="A818" t="s">
        <v>1824</v>
      </c>
      <c r="B818" t="s">
        <v>790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1825</v>
      </c>
      <c r="N818"/>
    </row>
    <row r="819" spans="1:14">
      <c r="A819" t="s">
        <v>1826</v>
      </c>
      <c r="B819" t="s">
        <v>790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1827</v>
      </c>
      <c r="N819"/>
    </row>
    <row r="820" spans="1:14">
      <c r="A820" t="s">
        <v>441</v>
      </c>
      <c r="B820" t="s">
        <v>790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1828</v>
      </c>
      <c r="N820"/>
    </row>
    <row r="821" spans="1:14">
      <c r="A821" t="s">
        <v>438</v>
      </c>
      <c r="B821" t="s">
        <v>790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1829</v>
      </c>
      <c r="N821"/>
    </row>
    <row r="822" spans="1:14">
      <c r="A822" t="s">
        <v>442</v>
      </c>
      <c r="B822" t="s">
        <v>790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1830</v>
      </c>
      <c r="N822"/>
    </row>
    <row r="823" spans="1:14">
      <c r="A823" t="s">
        <v>2989</v>
      </c>
      <c r="B823" t="s">
        <v>790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2990</v>
      </c>
      <c r="N823"/>
    </row>
    <row r="824" spans="1:14">
      <c r="A824" t="s">
        <v>3296</v>
      </c>
      <c r="B824" t="s">
        <v>790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3297</v>
      </c>
      <c r="N824"/>
    </row>
    <row r="825" spans="1:14">
      <c r="A825" t="s">
        <v>3614</v>
      </c>
      <c r="B825" t="s">
        <v>808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3615</v>
      </c>
      <c r="N825"/>
    </row>
    <row r="826" spans="1:14">
      <c r="A826" t="s">
        <v>1831</v>
      </c>
      <c r="B826" t="s">
        <v>790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1832</v>
      </c>
      <c r="N826"/>
    </row>
    <row r="827" spans="1:14">
      <c r="A827" t="s">
        <v>448</v>
      </c>
      <c r="B827" t="s">
        <v>790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1833</v>
      </c>
      <c r="N827"/>
    </row>
    <row r="828" spans="1:14">
      <c r="A828" t="s">
        <v>3298</v>
      </c>
      <c r="B828" t="s">
        <v>790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3299</v>
      </c>
      <c r="N828"/>
    </row>
    <row r="829" spans="1:14">
      <c r="A829" t="s">
        <v>3300</v>
      </c>
      <c r="B829" t="s">
        <v>790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3301</v>
      </c>
      <c r="N829"/>
    </row>
    <row r="830" spans="1:14">
      <c r="A830" t="s">
        <v>1834</v>
      </c>
      <c r="B830" t="s">
        <v>790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1835</v>
      </c>
      <c r="N830"/>
    </row>
    <row r="831" spans="1:14" hidden="1">
      <c r="A831" t="s">
        <v>446</v>
      </c>
      <c r="B831" t="s">
        <v>790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1836</v>
      </c>
      <c r="N831"/>
    </row>
    <row r="832" spans="1:14">
      <c r="A832" t="s">
        <v>2951</v>
      </c>
      <c r="B832" t="s">
        <v>790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2952</v>
      </c>
      <c r="N832"/>
    </row>
    <row r="833" spans="1:14" hidden="1">
      <c r="A833" t="s">
        <v>3302</v>
      </c>
      <c r="B833" t="s">
        <v>790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3303</v>
      </c>
      <c r="N833"/>
    </row>
    <row r="834" spans="1:14">
      <c r="A834" t="s">
        <v>134</v>
      </c>
      <c r="B834" t="s">
        <v>790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1837</v>
      </c>
      <c r="N834"/>
    </row>
    <row r="835" spans="1:14">
      <c r="A835" t="s">
        <v>453</v>
      </c>
      <c r="B835" t="s">
        <v>790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1838</v>
      </c>
      <c r="N835"/>
    </row>
    <row r="836" spans="1:14">
      <c r="A836" t="s">
        <v>358</v>
      </c>
      <c r="B836" t="s">
        <v>790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1839</v>
      </c>
      <c r="N836"/>
    </row>
    <row r="837" spans="1:14">
      <c r="A837" t="s">
        <v>1840</v>
      </c>
      <c r="B837" t="s">
        <v>790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1841</v>
      </c>
      <c r="N837"/>
    </row>
    <row r="838" spans="1:14">
      <c r="A838" t="s">
        <v>1842</v>
      </c>
      <c r="B838" t="s">
        <v>790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1843</v>
      </c>
      <c r="N838"/>
    </row>
    <row r="839" spans="1:14">
      <c r="A839" t="s">
        <v>3304</v>
      </c>
      <c r="B839" t="s">
        <v>808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3305</v>
      </c>
      <c r="N839"/>
    </row>
    <row r="840" spans="1:14">
      <c r="A840" t="s">
        <v>454</v>
      </c>
      <c r="B840" t="s">
        <v>790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1844</v>
      </c>
      <c r="N840"/>
    </row>
    <row r="841" spans="1:14">
      <c r="A841" t="s">
        <v>452</v>
      </c>
      <c r="B841" t="s">
        <v>790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1845</v>
      </c>
      <c r="N841"/>
    </row>
    <row r="842" spans="1:14">
      <c r="A842" t="s">
        <v>455</v>
      </c>
      <c r="B842" t="s">
        <v>790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1846</v>
      </c>
      <c r="N842"/>
    </row>
    <row r="843" spans="1:14" hidden="1">
      <c r="A843" t="s">
        <v>3601</v>
      </c>
      <c r="B843" t="s">
        <v>790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3602</v>
      </c>
      <c r="N843"/>
    </row>
    <row r="844" spans="1:14">
      <c r="A844" t="s">
        <v>1847</v>
      </c>
      <c r="B844" t="s">
        <v>790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1848</v>
      </c>
      <c r="N844"/>
    </row>
    <row r="845" spans="1:14">
      <c r="A845" t="s">
        <v>3306</v>
      </c>
      <c r="B845" t="s">
        <v>790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3307</v>
      </c>
      <c r="N845"/>
    </row>
    <row r="846" spans="1:14">
      <c r="A846" t="s">
        <v>3527</v>
      </c>
      <c r="B846" t="s">
        <v>808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3528</v>
      </c>
      <c r="N846"/>
    </row>
    <row r="847" spans="1:14">
      <c r="A847" t="s">
        <v>1849</v>
      </c>
      <c r="B847" t="s">
        <v>790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1850</v>
      </c>
      <c r="N847"/>
    </row>
    <row r="848" spans="1:14">
      <c r="A848" t="s">
        <v>135</v>
      </c>
      <c r="B848" t="s">
        <v>790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1851</v>
      </c>
      <c r="N848"/>
    </row>
    <row r="849" spans="1:14">
      <c r="A849" t="s">
        <v>1852</v>
      </c>
      <c r="B849" t="s">
        <v>790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1853</v>
      </c>
      <c r="N849"/>
    </row>
    <row r="850" spans="1:14">
      <c r="A850" t="s">
        <v>1854</v>
      </c>
      <c r="B850" t="s">
        <v>790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1855</v>
      </c>
      <c r="N850"/>
    </row>
    <row r="851" spans="1:14">
      <c r="A851" t="s">
        <v>3603</v>
      </c>
      <c r="B851" t="s">
        <v>790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3604</v>
      </c>
      <c r="N851"/>
    </row>
    <row r="852" spans="1:14">
      <c r="A852" t="s">
        <v>3158</v>
      </c>
      <c r="B852" t="s">
        <v>790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3159</v>
      </c>
      <c r="N852"/>
    </row>
    <row r="853" spans="1:14">
      <c r="A853" t="s">
        <v>1856</v>
      </c>
      <c r="B853" t="s">
        <v>790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1857</v>
      </c>
      <c r="N853"/>
    </row>
    <row r="854" spans="1:14">
      <c r="A854" t="s">
        <v>1858</v>
      </c>
      <c r="B854" t="s">
        <v>790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1859</v>
      </c>
      <c r="N854"/>
    </row>
    <row r="855" spans="1:14">
      <c r="A855" t="s">
        <v>456</v>
      </c>
      <c r="B855" t="s">
        <v>790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1860</v>
      </c>
      <c r="N855"/>
    </row>
    <row r="856" spans="1:14">
      <c r="A856" t="s">
        <v>1861</v>
      </c>
      <c r="B856" t="s">
        <v>790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1862</v>
      </c>
      <c r="N856"/>
    </row>
    <row r="857" spans="1:14">
      <c r="A857" t="s">
        <v>1863</v>
      </c>
      <c r="B857" t="s">
        <v>790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1864</v>
      </c>
      <c r="N857"/>
    </row>
    <row r="858" spans="1:14">
      <c r="A858" t="s">
        <v>1865</v>
      </c>
      <c r="B858" t="s">
        <v>790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1866</v>
      </c>
      <c r="N858"/>
    </row>
    <row r="859" spans="1:14">
      <c r="A859" t="s">
        <v>1867</v>
      </c>
      <c r="B859" t="s">
        <v>790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1868</v>
      </c>
      <c r="N859"/>
    </row>
    <row r="860" spans="1:14">
      <c r="A860" t="s">
        <v>1869</v>
      </c>
      <c r="B860" t="s">
        <v>790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1870</v>
      </c>
      <c r="N860"/>
    </row>
    <row r="861" spans="1:14">
      <c r="A861" t="s">
        <v>3437</v>
      </c>
      <c r="B861" t="s">
        <v>790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3438</v>
      </c>
      <c r="N861"/>
    </row>
    <row r="862" spans="1:14">
      <c r="A862" t="s">
        <v>1871</v>
      </c>
      <c r="B862" t="s">
        <v>790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1872</v>
      </c>
      <c r="N862"/>
    </row>
    <row r="863" spans="1:14">
      <c r="A863" t="s">
        <v>136</v>
      </c>
      <c r="B863" t="s">
        <v>790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1873</v>
      </c>
      <c r="N863"/>
    </row>
    <row r="864" spans="1:14">
      <c r="A864" t="s">
        <v>266</v>
      </c>
      <c r="B864" t="s">
        <v>790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1874</v>
      </c>
      <c r="N864"/>
    </row>
    <row r="865" spans="1:14">
      <c r="A865" t="s">
        <v>265</v>
      </c>
      <c r="B865" t="s">
        <v>790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1875</v>
      </c>
      <c r="N865"/>
    </row>
    <row r="866" spans="1:14">
      <c r="A866" t="s">
        <v>1876</v>
      </c>
      <c r="B866" t="s">
        <v>790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1877</v>
      </c>
      <c r="N866"/>
    </row>
    <row r="867" spans="1:14">
      <c r="A867" t="s">
        <v>1878</v>
      </c>
      <c r="B867" t="s">
        <v>790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1879</v>
      </c>
      <c r="N867"/>
    </row>
    <row r="868" spans="1:14">
      <c r="A868" t="s">
        <v>137</v>
      </c>
      <c r="B868" t="s">
        <v>790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1880</v>
      </c>
      <c r="N868"/>
    </row>
    <row r="869" spans="1:14">
      <c r="A869" t="s">
        <v>457</v>
      </c>
      <c r="B869" t="s">
        <v>790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1881</v>
      </c>
      <c r="N869"/>
    </row>
    <row r="870" spans="1:14">
      <c r="A870" t="s">
        <v>1882</v>
      </c>
      <c r="B870" t="s">
        <v>790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1883</v>
      </c>
      <c r="N870"/>
    </row>
    <row r="871" spans="1:14">
      <c r="A871" t="s">
        <v>3308</v>
      </c>
      <c r="B871" t="s">
        <v>790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3309</v>
      </c>
      <c r="N871"/>
    </row>
    <row r="872" spans="1:14">
      <c r="A872" t="s">
        <v>138</v>
      </c>
      <c r="B872" t="s">
        <v>790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1884</v>
      </c>
      <c r="N872"/>
    </row>
    <row r="873" spans="1:14">
      <c r="A873" t="s">
        <v>139</v>
      </c>
      <c r="B873" t="s">
        <v>790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1885</v>
      </c>
      <c r="N873"/>
    </row>
    <row r="874" spans="1:14">
      <c r="A874" t="s">
        <v>1886</v>
      </c>
      <c r="B874" t="s">
        <v>790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1887</v>
      </c>
      <c r="N874"/>
    </row>
    <row r="875" spans="1:14" hidden="1">
      <c r="A875" t="s">
        <v>1888</v>
      </c>
      <c r="B875" t="s">
        <v>790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1889</v>
      </c>
      <c r="N875"/>
    </row>
    <row r="876" spans="1:14">
      <c r="A876" t="s">
        <v>1890</v>
      </c>
      <c r="B876" t="s">
        <v>790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1891</v>
      </c>
      <c r="N876"/>
    </row>
    <row r="877" spans="1:14">
      <c r="A877" t="s">
        <v>1892</v>
      </c>
      <c r="B877" t="s">
        <v>790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1893</v>
      </c>
      <c r="N877"/>
    </row>
    <row r="878" spans="1:14">
      <c r="A878" t="s">
        <v>1894</v>
      </c>
      <c r="B878" t="s">
        <v>790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1895</v>
      </c>
      <c r="N878"/>
    </row>
    <row r="879" spans="1:14">
      <c r="A879" t="s">
        <v>1896</v>
      </c>
      <c r="B879" t="s">
        <v>790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1897</v>
      </c>
      <c r="N879"/>
    </row>
    <row r="880" spans="1:14">
      <c r="A880" t="s">
        <v>1898</v>
      </c>
      <c r="B880" t="s">
        <v>790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1899</v>
      </c>
      <c r="N880"/>
    </row>
    <row r="881" spans="1:14">
      <c r="A881" t="s">
        <v>461</v>
      </c>
      <c r="B881" t="s">
        <v>790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1900</v>
      </c>
      <c r="N881"/>
    </row>
    <row r="882" spans="1:14" hidden="1">
      <c r="A882" t="s">
        <v>3616</v>
      </c>
      <c r="B882" t="s">
        <v>808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3617</v>
      </c>
      <c r="N882"/>
    </row>
    <row r="883" spans="1:14">
      <c r="A883" t="s">
        <v>319</v>
      </c>
      <c r="B883" t="s">
        <v>790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1901</v>
      </c>
      <c r="N883"/>
    </row>
    <row r="884" spans="1:14">
      <c r="A884" t="s">
        <v>3545</v>
      </c>
      <c r="B884" t="s">
        <v>808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3546</v>
      </c>
      <c r="N884"/>
    </row>
    <row r="885" spans="1:14">
      <c r="A885" t="s">
        <v>1902</v>
      </c>
      <c r="B885" t="s">
        <v>808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1903</v>
      </c>
      <c r="N885"/>
    </row>
    <row r="886" spans="1:14">
      <c r="A886" t="s">
        <v>3425</v>
      </c>
      <c r="B886" t="s">
        <v>790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3426</v>
      </c>
      <c r="N886"/>
    </row>
    <row r="887" spans="1:14">
      <c r="A887" t="s">
        <v>1904</v>
      </c>
      <c r="B887" t="s">
        <v>790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1905</v>
      </c>
      <c r="N887"/>
    </row>
    <row r="888" spans="1:14">
      <c r="A888" t="s">
        <v>464</v>
      </c>
      <c r="B888" t="s">
        <v>790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1906</v>
      </c>
      <c r="N888"/>
    </row>
    <row r="889" spans="1:14">
      <c r="A889" t="s">
        <v>1907</v>
      </c>
      <c r="B889" t="s">
        <v>790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1908</v>
      </c>
      <c r="N889"/>
    </row>
    <row r="890" spans="1:14">
      <c r="A890" t="s">
        <v>466</v>
      </c>
      <c r="B890" t="s">
        <v>790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1909</v>
      </c>
      <c r="N890"/>
    </row>
    <row r="891" spans="1:14">
      <c r="A891" t="s">
        <v>462</v>
      </c>
      <c r="B891" t="s">
        <v>790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1910</v>
      </c>
      <c r="N891"/>
    </row>
    <row r="892" spans="1:14">
      <c r="A892" t="s">
        <v>463</v>
      </c>
      <c r="B892" t="s">
        <v>790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1911</v>
      </c>
      <c r="N892"/>
    </row>
    <row r="893" spans="1:14">
      <c r="A893" t="s">
        <v>1912</v>
      </c>
      <c r="B893" t="s">
        <v>790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1913</v>
      </c>
      <c r="N893"/>
    </row>
    <row r="894" spans="1:14" hidden="1">
      <c r="A894" t="s">
        <v>1914</v>
      </c>
      <c r="B894" t="s">
        <v>790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1915</v>
      </c>
      <c r="N894"/>
    </row>
    <row r="895" spans="1:14">
      <c r="A895" t="s">
        <v>1916</v>
      </c>
      <c r="B895" t="s">
        <v>790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1917</v>
      </c>
      <c r="N895"/>
    </row>
    <row r="896" spans="1:14">
      <c r="A896" t="s">
        <v>1918</v>
      </c>
      <c r="B896" t="s">
        <v>790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1919</v>
      </c>
      <c r="N896"/>
    </row>
    <row r="897" spans="1:14">
      <c r="A897" t="s">
        <v>1920</v>
      </c>
      <c r="B897" t="s">
        <v>790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1921</v>
      </c>
      <c r="N897"/>
    </row>
    <row r="898" spans="1:14">
      <c r="A898" t="s">
        <v>2956</v>
      </c>
      <c r="B898" t="s">
        <v>790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2957</v>
      </c>
      <c r="N898"/>
    </row>
    <row r="899" spans="1:14">
      <c r="A899" t="s">
        <v>1922</v>
      </c>
      <c r="B899" t="s">
        <v>808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1923</v>
      </c>
      <c r="N899"/>
    </row>
    <row r="900" spans="1:14">
      <c r="A900" t="s">
        <v>1924</v>
      </c>
      <c r="B900" t="s">
        <v>790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1925</v>
      </c>
      <c r="N900"/>
    </row>
    <row r="901" spans="1:14">
      <c r="A901" t="s">
        <v>1926</v>
      </c>
      <c r="B901" t="s">
        <v>790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1927</v>
      </c>
      <c r="N901"/>
    </row>
    <row r="902" spans="1:14">
      <c r="A902" t="s">
        <v>140</v>
      </c>
      <c r="B902" t="s">
        <v>790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1928</v>
      </c>
      <c r="N902"/>
    </row>
    <row r="903" spans="1:14">
      <c r="A903" t="s">
        <v>3051</v>
      </c>
      <c r="B903" t="s">
        <v>790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3052</v>
      </c>
      <c r="N903"/>
    </row>
    <row r="904" spans="1:14">
      <c r="A904" t="s">
        <v>1929</v>
      </c>
      <c r="B904" t="s">
        <v>790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1930</v>
      </c>
      <c r="N904"/>
    </row>
    <row r="905" spans="1:14">
      <c r="A905" t="s">
        <v>1931</v>
      </c>
      <c r="B905" t="s">
        <v>790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1932</v>
      </c>
      <c r="N905"/>
    </row>
    <row r="906" spans="1:14" hidden="1">
      <c r="A906" t="s">
        <v>3561</v>
      </c>
      <c r="B906" t="s">
        <v>808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3562</v>
      </c>
      <c r="N906"/>
    </row>
    <row r="907" spans="1:14">
      <c r="A907" t="s">
        <v>1933</v>
      </c>
      <c r="B907" t="s">
        <v>790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1934</v>
      </c>
      <c r="N907"/>
    </row>
    <row r="908" spans="1:14">
      <c r="A908" t="s">
        <v>1935</v>
      </c>
      <c r="B908" t="s">
        <v>790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1936</v>
      </c>
      <c r="N908"/>
    </row>
    <row r="909" spans="1:14">
      <c r="A909" t="s">
        <v>1937</v>
      </c>
      <c r="B909" t="s">
        <v>790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1938</v>
      </c>
      <c r="N909"/>
    </row>
    <row r="910" spans="1:14">
      <c r="A910" t="s">
        <v>3184</v>
      </c>
      <c r="B910" t="s">
        <v>790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3185</v>
      </c>
      <c r="N910"/>
    </row>
    <row r="911" spans="1:14">
      <c r="A911" t="s">
        <v>1939</v>
      </c>
      <c r="B911" t="s">
        <v>790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1940</v>
      </c>
      <c r="N911"/>
    </row>
    <row r="912" spans="1:14">
      <c r="A912" t="s">
        <v>1941</v>
      </c>
      <c r="B912" t="s">
        <v>790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1942</v>
      </c>
      <c r="N912"/>
    </row>
    <row r="913" spans="1:14">
      <c r="A913" t="s">
        <v>141</v>
      </c>
      <c r="B913" t="s">
        <v>790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1943</v>
      </c>
      <c r="N913"/>
    </row>
    <row r="914" spans="1:14">
      <c r="A914" t="s">
        <v>1944</v>
      </c>
      <c r="B914" t="s">
        <v>790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1945</v>
      </c>
      <c r="N914"/>
    </row>
    <row r="915" spans="1:14">
      <c r="A915" t="s">
        <v>142</v>
      </c>
      <c r="B915" t="s">
        <v>790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1946</v>
      </c>
      <c r="N915"/>
    </row>
    <row r="916" spans="1:14">
      <c r="A916" t="s">
        <v>458</v>
      </c>
      <c r="B916" t="s">
        <v>790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1947</v>
      </c>
      <c r="N916"/>
    </row>
    <row r="917" spans="1:14">
      <c r="A917" t="s">
        <v>3563</v>
      </c>
      <c r="B917" t="s">
        <v>808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3564</v>
      </c>
      <c r="N917"/>
    </row>
    <row r="918" spans="1:14">
      <c r="A918" t="s">
        <v>1948</v>
      </c>
      <c r="B918" t="s">
        <v>790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1949</v>
      </c>
      <c r="N918"/>
    </row>
    <row r="919" spans="1:14">
      <c r="A919" t="s">
        <v>1950</v>
      </c>
      <c r="B919" t="s">
        <v>790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1951</v>
      </c>
      <c r="N919"/>
    </row>
    <row r="920" spans="1:14">
      <c r="A920" t="s">
        <v>1952</v>
      </c>
      <c r="B920" t="s">
        <v>790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1953</v>
      </c>
      <c r="N920"/>
    </row>
    <row r="921" spans="1:14">
      <c r="A921" t="s">
        <v>467</v>
      </c>
      <c r="B921" t="s">
        <v>790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1954</v>
      </c>
      <c r="N921"/>
    </row>
    <row r="922" spans="1:14">
      <c r="A922" t="s">
        <v>1955</v>
      </c>
      <c r="B922" t="s">
        <v>790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1956</v>
      </c>
      <c r="N922"/>
    </row>
    <row r="923" spans="1:14">
      <c r="A923" t="s">
        <v>732</v>
      </c>
      <c r="B923" t="s">
        <v>790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1957</v>
      </c>
      <c r="N923"/>
    </row>
    <row r="924" spans="1:14">
      <c r="A924" t="s">
        <v>1958</v>
      </c>
      <c r="B924" t="s">
        <v>790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1959</v>
      </c>
      <c r="N924"/>
    </row>
    <row r="925" spans="1:14">
      <c r="A925" t="s">
        <v>3310</v>
      </c>
      <c r="B925" t="s">
        <v>808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3311</v>
      </c>
      <c r="N925"/>
    </row>
    <row r="926" spans="1:14">
      <c r="A926" t="s">
        <v>3053</v>
      </c>
      <c r="B926" t="s">
        <v>790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3054</v>
      </c>
      <c r="N926"/>
    </row>
    <row r="927" spans="1:14">
      <c r="A927" t="s">
        <v>3312</v>
      </c>
      <c r="B927" t="s">
        <v>790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3313</v>
      </c>
      <c r="N927"/>
    </row>
    <row r="928" spans="1:14">
      <c r="A928" t="s">
        <v>143</v>
      </c>
      <c r="B928" t="s">
        <v>790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1960</v>
      </c>
      <c r="N928"/>
    </row>
    <row r="929" spans="1:14">
      <c r="A929" t="s">
        <v>1961</v>
      </c>
      <c r="B929" t="s">
        <v>790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1962</v>
      </c>
      <c r="N929"/>
    </row>
    <row r="930" spans="1:14">
      <c r="A930" t="s">
        <v>472</v>
      </c>
      <c r="B930" t="s">
        <v>790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1963</v>
      </c>
      <c r="N930"/>
    </row>
    <row r="931" spans="1:14">
      <c r="A931" t="s">
        <v>1964</v>
      </c>
      <c r="B931" t="s">
        <v>790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1965</v>
      </c>
      <c r="N931"/>
    </row>
    <row r="932" spans="1:14">
      <c r="A932" t="s">
        <v>1966</v>
      </c>
      <c r="B932" t="s">
        <v>790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1967</v>
      </c>
      <c r="N932"/>
    </row>
    <row r="933" spans="1:14">
      <c r="A933" t="s">
        <v>1968</v>
      </c>
      <c r="B933" t="s">
        <v>790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1969</v>
      </c>
      <c r="N933"/>
    </row>
    <row r="934" spans="1:14">
      <c r="A934" t="s">
        <v>1970</v>
      </c>
      <c r="B934" t="s">
        <v>790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1971</v>
      </c>
      <c r="N934"/>
    </row>
    <row r="935" spans="1:14">
      <c r="A935" t="s">
        <v>3055</v>
      </c>
      <c r="B935" t="s">
        <v>790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3056</v>
      </c>
      <c r="N935"/>
    </row>
    <row r="936" spans="1:14">
      <c r="A936" t="s">
        <v>3057</v>
      </c>
      <c r="B936" t="s">
        <v>790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3058</v>
      </c>
      <c r="N936"/>
    </row>
    <row r="937" spans="1:14">
      <c r="A937" t="s">
        <v>468</v>
      </c>
      <c r="B937" t="s">
        <v>790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1972</v>
      </c>
      <c r="N937"/>
    </row>
    <row r="938" spans="1:14">
      <c r="A938" t="s">
        <v>144</v>
      </c>
      <c r="B938" t="s">
        <v>790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1973</v>
      </c>
      <c r="N938"/>
    </row>
    <row r="939" spans="1:14">
      <c r="A939" t="s">
        <v>145</v>
      </c>
      <c r="B939" t="s">
        <v>790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1974</v>
      </c>
      <c r="N939"/>
    </row>
    <row r="940" spans="1:14">
      <c r="A940" t="s">
        <v>465</v>
      </c>
      <c r="B940" t="s">
        <v>790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1975</v>
      </c>
      <c r="N940"/>
    </row>
    <row r="941" spans="1:14">
      <c r="A941" t="s">
        <v>3314</v>
      </c>
      <c r="B941" t="s">
        <v>790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3315</v>
      </c>
      <c r="N941"/>
    </row>
    <row r="942" spans="1:14">
      <c r="A942" t="s">
        <v>1976</v>
      </c>
      <c r="B942" t="s">
        <v>790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1977</v>
      </c>
      <c r="N942"/>
    </row>
    <row r="943" spans="1:14">
      <c r="A943" t="s">
        <v>469</v>
      </c>
      <c r="B943" t="s">
        <v>790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1978</v>
      </c>
      <c r="N943"/>
    </row>
    <row r="944" spans="1:14">
      <c r="A944" t="s">
        <v>470</v>
      </c>
      <c r="B944" t="s">
        <v>790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1979</v>
      </c>
      <c r="N944"/>
    </row>
    <row r="945" spans="1:14">
      <c r="A945" t="s">
        <v>1980</v>
      </c>
      <c r="B945" t="s">
        <v>790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1981</v>
      </c>
      <c r="N945"/>
    </row>
    <row r="946" spans="1:14">
      <c r="A946" t="s">
        <v>146</v>
      </c>
      <c r="B946" t="s">
        <v>790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1982</v>
      </c>
      <c r="N946"/>
    </row>
    <row r="947" spans="1:14">
      <c r="A947" t="s">
        <v>1983</v>
      </c>
      <c r="B947" t="s">
        <v>790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1984</v>
      </c>
      <c r="N947"/>
    </row>
    <row r="948" spans="1:14">
      <c r="A948" t="s">
        <v>1985</v>
      </c>
      <c r="B948" t="s">
        <v>790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1986</v>
      </c>
      <c r="N948"/>
    </row>
    <row r="949" spans="1:14">
      <c r="A949" t="s">
        <v>1987</v>
      </c>
      <c r="B949" t="s">
        <v>790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1988</v>
      </c>
      <c r="N949"/>
    </row>
    <row r="950" spans="1:14">
      <c r="A950" t="s">
        <v>3146</v>
      </c>
      <c r="B950" t="s">
        <v>790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3147</v>
      </c>
      <c r="N950"/>
    </row>
    <row r="951" spans="1:14">
      <c r="A951" t="s">
        <v>459</v>
      </c>
      <c r="B951" t="s">
        <v>790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1989</v>
      </c>
      <c r="N951"/>
    </row>
    <row r="952" spans="1:14">
      <c r="A952" t="s">
        <v>3618</v>
      </c>
      <c r="B952" t="s">
        <v>808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3619</v>
      </c>
      <c r="N952"/>
    </row>
    <row r="953" spans="1:14">
      <c r="A953" t="s">
        <v>3620</v>
      </c>
      <c r="B953" t="s">
        <v>790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3621</v>
      </c>
      <c r="N953"/>
    </row>
    <row r="954" spans="1:14">
      <c r="A954" t="s">
        <v>3316</v>
      </c>
      <c r="B954" t="s">
        <v>790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3317</v>
      </c>
      <c r="N954"/>
    </row>
    <row r="955" spans="1:14">
      <c r="A955" t="s">
        <v>460</v>
      </c>
      <c r="B955" t="s">
        <v>790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1990</v>
      </c>
      <c r="N955"/>
    </row>
    <row r="956" spans="1:14" hidden="1">
      <c r="A956" t="s">
        <v>1991</v>
      </c>
      <c r="B956" t="s">
        <v>790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1992</v>
      </c>
      <c r="N956"/>
    </row>
    <row r="957" spans="1:14" hidden="1">
      <c r="A957" t="s">
        <v>755</v>
      </c>
      <c r="B957" t="s">
        <v>790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1993</v>
      </c>
      <c r="N957"/>
    </row>
    <row r="958" spans="1:14" hidden="1">
      <c r="A958" t="s">
        <v>1994</v>
      </c>
      <c r="B958" t="s">
        <v>790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1995</v>
      </c>
      <c r="N958"/>
    </row>
    <row r="959" spans="1:14" hidden="1">
      <c r="A959" t="s">
        <v>2958</v>
      </c>
      <c r="B959" t="s">
        <v>790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2959</v>
      </c>
      <c r="N959"/>
    </row>
    <row r="960" spans="1:14" hidden="1">
      <c r="A960" t="s">
        <v>1996</v>
      </c>
      <c r="B960" t="s">
        <v>790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1997</v>
      </c>
      <c r="N960"/>
    </row>
    <row r="961" spans="1:14" hidden="1">
      <c r="A961" t="s">
        <v>147</v>
      </c>
      <c r="B961" t="s">
        <v>790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1998</v>
      </c>
      <c r="N961"/>
    </row>
    <row r="962" spans="1:14" hidden="1">
      <c r="A962" t="s">
        <v>471</v>
      </c>
      <c r="B962" t="s">
        <v>790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1999</v>
      </c>
      <c r="N962"/>
    </row>
    <row r="963" spans="1:14" hidden="1">
      <c r="A963" t="s">
        <v>2000</v>
      </c>
      <c r="B963" t="s">
        <v>790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2001</v>
      </c>
      <c r="N963"/>
    </row>
    <row r="964" spans="1:14" hidden="1">
      <c r="A964" t="s">
        <v>268</v>
      </c>
      <c r="B964" t="s">
        <v>790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2002</v>
      </c>
      <c r="N964"/>
    </row>
    <row r="965" spans="1:14" hidden="1">
      <c r="A965" t="s">
        <v>2003</v>
      </c>
      <c r="B965" t="s">
        <v>790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2004</v>
      </c>
      <c r="N965"/>
    </row>
    <row r="966" spans="1:14" hidden="1">
      <c r="A966" t="s">
        <v>148</v>
      </c>
      <c r="B966" t="s">
        <v>790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2005</v>
      </c>
      <c r="N966"/>
    </row>
    <row r="967" spans="1:14" hidden="1">
      <c r="A967" t="s">
        <v>267</v>
      </c>
      <c r="B967" t="s">
        <v>790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2006</v>
      </c>
      <c r="N967"/>
    </row>
    <row r="968" spans="1:14" hidden="1">
      <c r="A968" t="s">
        <v>2007</v>
      </c>
      <c r="B968" t="s">
        <v>790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2008</v>
      </c>
      <c r="N968"/>
    </row>
    <row r="969" spans="1:14" hidden="1">
      <c r="A969" t="s">
        <v>2009</v>
      </c>
      <c r="B969" t="s">
        <v>790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2010</v>
      </c>
      <c r="N969"/>
    </row>
    <row r="970" spans="1:14">
      <c r="A970" t="s">
        <v>2011</v>
      </c>
      <c r="B970" t="s">
        <v>790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2012</v>
      </c>
      <c r="N970"/>
    </row>
    <row r="971" spans="1:14">
      <c r="A971" t="s">
        <v>3059</v>
      </c>
      <c r="B971" t="s">
        <v>790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3060</v>
      </c>
      <c r="N971"/>
    </row>
    <row r="972" spans="1:14">
      <c r="A972" t="s">
        <v>2013</v>
      </c>
      <c r="B972" t="s">
        <v>790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2014</v>
      </c>
      <c r="N972"/>
    </row>
    <row r="973" spans="1:14">
      <c r="A973" t="s">
        <v>2015</v>
      </c>
      <c r="B973" t="s">
        <v>790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2016</v>
      </c>
      <c r="N973"/>
    </row>
    <row r="974" spans="1:14">
      <c r="A974" t="s">
        <v>2017</v>
      </c>
      <c r="B974" t="s">
        <v>790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2018</v>
      </c>
      <c r="N974"/>
    </row>
    <row r="975" spans="1:14">
      <c r="A975" t="s">
        <v>2019</v>
      </c>
      <c r="B975" t="s">
        <v>790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2020</v>
      </c>
      <c r="N975"/>
    </row>
    <row r="976" spans="1:14">
      <c r="A976" t="s">
        <v>2021</v>
      </c>
      <c r="B976" t="s">
        <v>790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2022</v>
      </c>
      <c r="N976"/>
    </row>
    <row r="977" spans="1:14" hidden="1">
      <c r="A977" t="s">
        <v>2023</v>
      </c>
      <c r="B977" t="s">
        <v>790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2024</v>
      </c>
      <c r="N977"/>
    </row>
    <row r="978" spans="1:14">
      <c r="A978" t="s">
        <v>2025</v>
      </c>
      <c r="B978" t="s">
        <v>790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2026</v>
      </c>
      <c r="N978"/>
    </row>
    <row r="979" spans="1:14">
      <c r="A979" t="s">
        <v>149</v>
      </c>
      <c r="B979" t="s">
        <v>790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2027</v>
      </c>
      <c r="N979"/>
    </row>
    <row r="980" spans="1:14">
      <c r="A980" t="s">
        <v>2028</v>
      </c>
      <c r="B980" t="s">
        <v>790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2029</v>
      </c>
      <c r="N980"/>
    </row>
    <row r="981" spans="1:14" hidden="1">
      <c r="A981" t="s">
        <v>2030</v>
      </c>
      <c r="B981" t="s">
        <v>790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2031</v>
      </c>
      <c r="N981"/>
    </row>
    <row r="982" spans="1:14">
      <c r="A982" t="s">
        <v>3318</v>
      </c>
      <c r="B982" t="s">
        <v>790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3319</v>
      </c>
      <c r="N982"/>
    </row>
    <row r="983" spans="1:14">
      <c r="A983" t="s">
        <v>3106</v>
      </c>
      <c r="B983" t="s">
        <v>790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3107</v>
      </c>
      <c r="N983"/>
    </row>
    <row r="984" spans="1:14">
      <c r="A984" t="s">
        <v>2032</v>
      </c>
      <c r="B984" t="s">
        <v>790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2033</v>
      </c>
      <c r="N984"/>
    </row>
    <row r="985" spans="1:14">
      <c r="A985" t="s">
        <v>2034</v>
      </c>
      <c r="B985" t="s">
        <v>790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2035</v>
      </c>
      <c r="N985"/>
    </row>
    <row r="986" spans="1:14">
      <c r="A986" t="s">
        <v>2036</v>
      </c>
      <c r="B986" t="s">
        <v>790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2037</v>
      </c>
      <c r="N986"/>
    </row>
    <row r="987" spans="1:14">
      <c r="A987" t="s">
        <v>2038</v>
      </c>
      <c r="B987" t="s">
        <v>790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2039</v>
      </c>
      <c r="N987"/>
    </row>
    <row r="988" spans="1:14">
      <c r="A988" t="s">
        <v>2040</v>
      </c>
      <c r="B988" t="s">
        <v>790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2041</v>
      </c>
      <c r="N988"/>
    </row>
    <row r="989" spans="1:14">
      <c r="A989" t="s">
        <v>3162</v>
      </c>
      <c r="B989" t="s">
        <v>790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2334</v>
      </c>
      <c r="N989"/>
    </row>
    <row r="990" spans="1:14">
      <c r="A990" t="s">
        <v>269</v>
      </c>
      <c r="B990" t="s">
        <v>790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2042</v>
      </c>
      <c r="N990"/>
    </row>
    <row r="991" spans="1:14">
      <c r="A991" t="s">
        <v>2043</v>
      </c>
      <c r="B991" t="s">
        <v>790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2044</v>
      </c>
      <c r="N991"/>
    </row>
    <row r="992" spans="1:14">
      <c r="A992" t="s">
        <v>150</v>
      </c>
      <c r="B992" t="s">
        <v>790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2045</v>
      </c>
      <c r="N992"/>
    </row>
    <row r="993" spans="1:14">
      <c r="A993" t="s">
        <v>3439</v>
      </c>
      <c r="B993" t="s">
        <v>790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3440</v>
      </c>
      <c r="N993"/>
    </row>
    <row r="994" spans="1:14">
      <c r="A994" t="s">
        <v>261</v>
      </c>
      <c r="B994" t="s">
        <v>790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2046</v>
      </c>
      <c r="N994"/>
    </row>
    <row r="995" spans="1:14">
      <c r="A995" t="s">
        <v>478</v>
      </c>
      <c r="B995" t="s">
        <v>790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2047</v>
      </c>
      <c r="N995"/>
    </row>
    <row r="996" spans="1:14">
      <c r="A996" t="s">
        <v>2048</v>
      </c>
      <c r="B996" t="s">
        <v>790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2049</v>
      </c>
      <c r="N996"/>
    </row>
    <row r="997" spans="1:14">
      <c r="A997" t="s">
        <v>2050</v>
      </c>
      <c r="B997" t="s">
        <v>790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2051</v>
      </c>
      <c r="N997"/>
    </row>
    <row r="998" spans="1:14">
      <c r="A998" t="s">
        <v>151</v>
      </c>
      <c r="B998" t="s">
        <v>790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2052</v>
      </c>
      <c r="N998"/>
    </row>
    <row r="999" spans="1:14">
      <c r="A999" t="s">
        <v>2053</v>
      </c>
      <c r="B999" t="s">
        <v>790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2054</v>
      </c>
      <c r="N999"/>
    </row>
    <row r="1000" spans="1:14">
      <c r="A1000" t="s">
        <v>477</v>
      </c>
      <c r="B1000" t="s">
        <v>790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2055</v>
      </c>
      <c r="N1000"/>
    </row>
    <row r="1001" spans="1:14">
      <c r="A1001" t="s">
        <v>152</v>
      </c>
      <c r="B1001" t="s">
        <v>790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2056</v>
      </c>
      <c r="N1001"/>
    </row>
    <row r="1002" spans="1:14">
      <c r="A1002" t="s">
        <v>2057</v>
      </c>
      <c r="B1002" t="s">
        <v>790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2058</v>
      </c>
      <c r="N1002"/>
    </row>
    <row r="1003" spans="1:14">
      <c r="A1003" t="s">
        <v>3407</v>
      </c>
      <c r="B1003" t="s">
        <v>790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3408</v>
      </c>
      <c r="N1003"/>
    </row>
    <row r="1004" spans="1:14">
      <c r="A1004" t="s">
        <v>2059</v>
      </c>
      <c r="B1004" t="s">
        <v>790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2060</v>
      </c>
      <c r="N1004"/>
    </row>
    <row r="1005" spans="1:14">
      <c r="A1005" t="s">
        <v>2061</v>
      </c>
      <c r="B1005" t="s">
        <v>790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2062</v>
      </c>
      <c r="N1005"/>
    </row>
    <row r="1006" spans="1:14">
      <c r="A1006" t="s">
        <v>2063</v>
      </c>
      <c r="B1006" t="s">
        <v>790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2064</v>
      </c>
      <c r="N1006"/>
    </row>
    <row r="1007" spans="1:14">
      <c r="A1007" t="s">
        <v>2065</v>
      </c>
      <c r="B1007" t="s">
        <v>790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2066</v>
      </c>
      <c r="N1007"/>
    </row>
    <row r="1008" spans="1:14" hidden="1">
      <c r="A1008" t="s">
        <v>2067</v>
      </c>
      <c r="B1008" t="s">
        <v>790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2068</v>
      </c>
      <c r="N1008"/>
    </row>
    <row r="1009" spans="1:14" hidden="1">
      <c r="A1009" t="s">
        <v>2069</v>
      </c>
      <c r="B1009" t="s">
        <v>790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2070</v>
      </c>
      <c r="N1009"/>
    </row>
    <row r="1010" spans="1:14" hidden="1">
      <c r="A1010" t="s">
        <v>2071</v>
      </c>
      <c r="B1010" t="s">
        <v>808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2072</v>
      </c>
      <c r="N1010"/>
    </row>
    <row r="1011" spans="1:14">
      <c r="A1011" t="s">
        <v>473</v>
      </c>
      <c r="B1011" t="s">
        <v>790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2073</v>
      </c>
      <c r="N1011"/>
    </row>
    <row r="1012" spans="1:14" hidden="1">
      <c r="A1012" t="s">
        <v>153</v>
      </c>
      <c r="B1012" t="s">
        <v>790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2074</v>
      </c>
      <c r="N1012"/>
    </row>
    <row r="1013" spans="1:14">
      <c r="A1013" t="s">
        <v>3445</v>
      </c>
      <c r="B1013" t="s">
        <v>790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3446</v>
      </c>
      <c r="N1013"/>
    </row>
    <row r="1014" spans="1:14">
      <c r="A1014" t="s">
        <v>2968</v>
      </c>
      <c r="B1014" t="s">
        <v>790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2306</v>
      </c>
      <c r="N1014"/>
    </row>
    <row r="1015" spans="1:14" hidden="1">
      <c r="A1015" t="s">
        <v>2969</v>
      </c>
      <c r="B1015" t="s">
        <v>790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2307</v>
      </c>
      <c r="N1015"/>
    </row>
    <row r="1016" spans="1:14">
      <c r="A1016" t="s">
        <v>2970</v>
      </c>
      <c r="B1016" t="s">
        <v>790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2342</v>
      </c>
      <c r="N1016"/>
    </row>
    <row r="1017" spans="1:14">
      <c r="A1017" t="s">
        <v>2971</v>
      </c>
      <c r="B1017" t="s">
        <v>790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2318</v>
      </c>
      <c r="N1017"/>
    </row>
    <row r="1018" spans="1:14">
      <c r="A1018" t="s">
        <v>2972</v>
      </c>
      <c r="B1018" t="s">
        <v>790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2305</v>
      </c>
      <c r="N1018"/>
    </row>
    <row r="1019" spans="1:14">
      <c r="A1019" t="s">
        <v>2973</v>
      </c>
      <c r="B1019" t="s">
        <v>790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3111</v>
      </c>
      <c r="N1019"/>
    </row>
    <row r="1020" spans="1:14">
      <c r="A1020" t="s">
        <v>3182</v>
      </c>
      <c r="B1020" t="s">
        <v>790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3320</v>
      </c>
      <c r="N1020"/>
    </row>
    <row r="1021" spans="1:14">
      <c r="A1021" t="s">
        <v>2075</v>
      </c>
      <c r="B1021" t="s">
        <v>790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2076</v>
      </c>
      <c r="N1021"/>
    </row>
    <row r="1022" spans="1:14">
      <c r="A1022" t="s">
        <v>2077</v>
      </c>
      <c r="B1022" t="s">
        <v>790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2078</v>
      </c>
      <c r="N1022"/>
    </row>
    <row r="1023" spans="1:14">
      <c r="A1023" t="s">
        <v>2079</v>
      </c>
      <c r="B1023" t="s">
        <v>790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2080</v>
      </c>
      <c r="N1023"/>
    </row>
    <row r="1024" spans="1:14">
      <c r="A1024" t="s">
        <v>476</v>
      </c>
      <c r="B1024" t="s">
        <v>790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2081</v>
      </c>
      <c r="N1024"/>
    </row>
    <row r="1025" spans="1:14">
      <c r="A1025" t="s">
        <v>475</v>
      </c>
      <c r="B1025" t="s">
        <v>790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2082</v>
      </c>
      <c r="N1025"/>
    </row>
    <row r="1026" spans="1:14" hidden="1">
      <c r="A1026" t="s">
        <v>270</v>
      </c>
      <c r="B1026" t="s">
        <v>790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2083</v>
      </c>
      <c r="N1026"/>
    </row>
    <row r="1027" spans="1:14">
      <c r="A1027" t="s">
        <v>283</v>
      </c>
      <c r="B1027" t="s">
        <v>790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2084</v>
      </c>
      <c r="N1027"/>
    </row>
    <row r="1028" spans="1:14">
      <c r="A1028" t="s">
        <v>3061</v>
      </c>
      <c r="B1028" t="s">
        <v>808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3062</v>
      </c>
      <c r="N1028"/>
    </row>
    <row r="1029" spans="1:14">
      <c r="A1029" t="s">
        <v>2085</v>
      </c>
      <c r="B1029" t="s">
        <v>790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3112</v>
      </c>
      <c r="N1029"/>
    </row>
    <row r="1030" spans="1:14">
      <c r="A1030" t="s">
        <v>2086</v>
      </c>
      <c r="B1030" t="s">
        <v>790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2087</v>
      </c>
      <c r="N1030"/>
    </row>
    <row r="1031" spans="1:14">
      <c r="A1031" t="s">
        <v>154</v>
      </c>
      <c r="B1031" t="s">
        <v>790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2088</v>
      </c>
      <c r="N1031"/>
    </row>
    <row r="1032" spans="1:14">
      <c r="A1032" t="s">
        <v>2089</v>
      </c>
      <c r="B1032" t="s">
        <v>790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2090</v>
      </c>
      <c r="N1032"/>
    </row>
    <row r="1033" spans="1:14">
      <c r="A1033" t="s">
        <v>2091</v>
      </c>
      <c r="B1033" t="s">
        <v>790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2092</v>
      </c>
      <c r="N1033"/>
    </row>
    <row r="1034" spans="1:14">
      <c r="A1034" t="s">
        <v>479</v>
      </c>
      <c r="B1034" t="s">
        <v>790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2093</v>
      </c>
      <c r="N1034"/>
    </row>
    <row r="1035" spans="1:14">
      <c r="A1035" t="s">
        <v>2094</v>
      </c>
      <c r="B1035" t="s">
        <v>790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2095</v>
      </c>
      <c r="N1035"/>
    </row>
    <row r="1036" spans="1:14">
      <c r="A1036" t="s">
        <v>2096</v>
      </c>
      <c r="B1036" t="s">
        <v>790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2097</v>
      </c>
      <c r="N1036"/>
    </row>
    <row r="1037" spans="1:14">
      <c r="A1037" t="s">
        <v>2098</v>
      </c>
      <c r="B1037" t="s">
        <v>790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2099</v>
      </c>
      <c r="N1037"/>
    </row>
    <row r="1038" spans="1:14">
      <c r="A1038" t="s">
        <v>3529</v>
      </c>
      <c r="B1038" t="s">
        <v>790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3530</v>
      </c>
      <c r="N1038"/>
    </row>
    <row r="1039" spans="1:14">
      <c r="A1039" t="s">
        <v>474</v>
      </c>
      <c r="B1039" t="s">
        <v>790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2100</v>
      </c>
      <c r="N1039"/>
    </row>
    <row r="1040" spans="1:14">
      <c r="A1040" t="s">
        <v>155</v>
      </c>
      <c r="B1040" t="s">
        <v>790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2101</v>
      </c>
      <c r="N1040"/>
    </row>
    <row r="1041" spans="1:14">
      <c r="A1041" t="s">
        <v>738</v>
      </c>
      <c r="B1041" t="s">
        <v>790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2102</v>
      </c>
      <c r="N1041"/>
    </row>
    <row r="1042" spans="1:14">
      <c r="A1042" t="s">
        <v>3063</v>
      </c>
      <c r="B1042" t="s">
        <v>790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3064</v>
      </c>
      <c r="N1042"/>
    </row>
    <row r="1043" spans="1:14">
      <c r="A1043" t="s">
        <v>3605</v>
      </c>
      <c r="B1043" t="s">
        <v>790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3606</v>
      </c>
      <c r="N1043"/>
    </row>
    <row r="1044" spans="1:14">
      <c r="A1044" t="s">
        <v>3447</v>
      </c>
      <c r="B1044" t="s">
        <v>790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3448</v>
      </c>
      <c r="N1044"/>
    </row>
    <row r="1045" spans="1:14">
      <c r="A1045" t="s">
        <v>2103</v>
      </c>
      <c r="B1045" t="s">
        <v>790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2104</v>
      </c>
      <c r="N1045"/>
    </row>
    <row r="1046" spans="1:14">
      <c r="A1046" t="s">
        <v>740</v>
      </c>
      <c r="B1046" t="s">
        <v>790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2105</v>
      </c>
      <c r="N1046"/>
    </row>
    <row r="1047" spans="1:14">
      <c r="A1047" t="s">
        <v>2106</v>
      </c>
      <c r="B1047" t="s">
        <v>790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2107</v>
      </c>
      <c r="N1047"/>
    </row>
    <row r="1048" spans="1:14">
      <c r="A1048" t="s">
        <v>3468</v>
      </c>
      <c r="B1048" t="s">
        <v>790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3469</v>
      </c>
      <c r="N1048"/>
    </row>
    <row r="1049" spans="1:14">
      <c r="A1049" t="s">
        <v>156</v>
      </c>
      <c r="B1049" t="s">
        <v>790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2108</v>
      </c>
      <c r="N1049"/>
    </row>
    <row r="1050" spans="1:14">
      <c r="A1050" t="s">
        <v>2109</v>
      </c>
      <c r="B1050" t="s">
        <v>790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2110</v>
      </c>
      <c r="N1050"/>
    </row>
    <row r="1051" spans="1:14">
      <c r="A1051" t="s">
        <v>2986</v>
      </c>
      <c r="B1051" t="s">
        <v>790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1521</v>
      </c>
      <c r="N1051"/>
    </row>
    <row r="1052" spans="1:14">
      <c r="A1052" t="s">
        <v>2111</v>
      </c>
      <c r="B1052" t="s">
        <v>790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2112</v>
      </c>
      <c r="N1052"/>
    </row>
    <row r="1053" spans="1:14" hidden="1">
      <c r="A1053" t="s">
        <v>271</v>
      </c>
      <c r="B1053" t="s">
        <v>790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2113</v>
      </c>
      <c r="N1053"/>
    </row>
    <row r="1054" spans="1:14">
      <c r="A1054" t="s">
        <v>2114</v>
      </c>
      <c r="B1054" t="s">
        <v>790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2115</v>
      </c>
      <c r="N1054"/>
    </row>
    <row r="1055" spans="1:14">
      <c r="A1055" t="s">
        <v>272</v>
      </c>
      <c r="B1055" t="s">
        <v>790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2116</v>
      </c>
      <c r="N1055"/>
    </row>
    <row r="1056" spans="1:14">
      <c r="A1056" t="s">
        <v>157</v>
      </c>
      <c r="B1056" t="s">
        <v>790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2117</v>
      </c>
      <c r="N1056"/>
    </row>
    <row r="1057" spans="1:14">
      <c r="A1057" t="s">
        <v>3321</v>
      </c>
      <c r="B1057" t="s">
        <v>790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3322</v>
      </c>
      <c r="N1057"/>
    </row>
    <row r="1058" spans="1:14">
      <c r="A1058" t="s">
        <v>2118</v>
      </c>
      <c r="B1058" t="s">
        <v>790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2119</v>
      </c>
      <c r="N1058"/>
    </row>
    <row r="1059" spans="1:14">
      <c r="A1059" t="s">
        <v>2120</v>
      </c>
      <c r="B1059" t="s">
        <v>790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2121</v>
      </c>
      <c r="N1059"/>
    </row>
    <row r="1060" spans="1:14">
      <c r="A1060" t="s">
        <v>2122</v>
      </c>
      <c r="B1060" t="s">
        <v>790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2123</v>
      </c>
      <c r="N1060"/>
    </row>
    <row r="1061" spans="1:14">
      <c r="A1061" t="s">
        <v>480</v>
      </c>
      <c r="B1061" t="s">
        <v>790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2124</v>
      </c>
      <c r="N1061"/>
    </row>
    <row r="1062" spans="1:14">
      <c r="A1062" t="s">
        <v>3065</v>
      </c>
      <c r="B1062" t="s">
        <v>790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3066</v>
      </c>
      <c r="N1062"/>
    </row>
    <row r="1063" spans="1:14">
      <c r="A1063" t="s">
        <v>2125</v>
      </c>
      <c r="B1063" t="s">
        <v>790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2126</v>
      </c>
      <c r="N1063"/>
    </row>
    <row r="1064" spans="1:14">
      <c r="A1064" t="s">
        <v>3487</v>
      </c>
      <c r="B1064" t="s">
        <v>790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3488</v>
      </c>
      <c r="N1064"/>
    </row>
    <row r="1065" spans="1:14">
      <c r="A1065" t="s">
        <v>2127</v>
      </c>
      <c r="B1065" t="s">
        <v>790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2128</v>
      </c>
      <c r="N1065"/>
    </row>
    <row r="1066" spans="1:14">
      <c r="A1066" t="s">
        <v>158</v>
      </c>
      <c r="B1066" t="s">
        <v>790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2129</v>
      </c>
      <c r="N1066"/>
    </row>
    <row r="1067" spans="1:14">
      <c r="A1067" t="s">
        <v>2130</v>
      </c>
      <c r="B1067" t="s">
        <v>790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2131</v>
      </c>
      <c r="N1067"/>
    </row>
    <row r="1068" spans="1:14">
      <c r="A1068" t="s">
        <v>2132</v>
      </c>
      <c r="B1068" t="s">
        <v>790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2133</v>
      </c>
      <c r="N1068"/>
    </row>
    <row r="1069" spans="1:14" hidden="1">
      <c r="A1069" t="s">
        <v>3067</v>
      </c>
      <c r="B1069" t="s">
        <v>790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3068</v>
      </c>
      <c r="N1069"/>
    </row>
    <row r="1070" spans="1:14">
      <c r="A1070" t="s">
        <v>2134</v>
      </c>
      <c r="B1070" t="s">
        <v>790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2135</v>
      </c>
      <c r="N1070"/>
    </row>
    <row r="1071" spans="1:14">
      <c r="A1071" t="s">
        <v>2136</v>
      </c>
      <c r="B1071" t="s">
        <v>790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2137</v>
      </c>
      <c r="N1071"/>
    </row>
    <row r="1072" spans="1:14" hidden="1">
      <c r="A1072" t="s">
        <v>2138</v>
      </c>
      <c r="B1072" t="s">
        <v>790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2139</v>
      </c>
      <c r="N1072"/>
    </row>
    <row r="1073" spans="1:14">
      <c r="A1073" t="s">
        <v>2140</v>
      </c>
      <c r="B1073" t="s">
        <v>790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2141</v>
      </c>
      <c r="N1073"/>
    </row>
    <row r="1074" spans="1:14">
      <c r="A1074" t="s">
        <v>2142</v>
      </c>
      <c r="B1074" t="s">
        <v>790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2143</v>
      </c>
      <c r="N1074"/>
    </row>
    <row r="1075" spans="1:14">
      <c r="A1075" t="s">
        <v>2144</v>
      </c>
      <c r="B1075" t="s">
        <v>790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2145</v>
      </c>
      <c r="N1075"/>
    </row>
    <row r="1076" spans="1:14">
      <c r="A1076" t="s">
        <v>481</v>
      </c>
      <c r="B1076" t="s">
        <v>790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2146</v>
      </c>
      <c r="N1076"/>
    </row>
    <row r="1077" spans="1:14">
      <c r="A1077" t="s">
        <v>482</v>
      </c>
      <c r="B1077" t="s">
        <v>790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2147</v>
      </c>
      <c r="N1077"/>
    </row>
    <row r="1078" spans="1:14">
      <c r="A1078" t="s">
        <v>2148</v>
      </c>
      <c r="B1078" t="s">
        <v>790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2149</v>
      </c>
      <c r="N1078"/>
    </row>
    <row r="1079" spans="1:14">
      <c r="A1079" t="s">
        <v>3409</v>
      </c>
      <c r="B1079" t="s">
        <v>790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3410</v>
      </c>
      <c r="N1079"/>
    </row>
    <row r="1080" spans="1:14" hidden="1">
      <c r="A1080" t="s">
        <v>2150</v>
      </c>
      <c r="B1080" t="s">
        <v>790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2151</v>
      </c>
      <c r="N1080"/>
    </row>
    <row r="1081" spans="1:14">
      <c r="A1081" t="s">
        <v>483</v>
      </c>
      <c r="B1081" t="s">
        <v>790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2152</v>
      </c>
      <c r="N1081"/>
    </row>
    <row r="1082" spans="1:14">
      <c r="A1082" t="s">
        <v>2153</v>
      </c>
      <c r="B1082" t="s">
        <v>790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2154</v>
      </c>
      <c r="N1082"/>
    </row>
    <row r="1083" spans="1:14">
      <c r="A1083" t="s">
        <v>2155</v>
      </c>
      <c r="B1083" t="s">
        <v>790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2156</v>
      </c>
      <c r="N1083"/>
    </row>
    <row r="1084" spans="1:14">
      <c r="A1084" t="s">
        <v>2157</v>
      </c>
      <c r="B1084" t="s">
        <v>790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2158</v>
      </c>
      <c r="N1084"/>
    </row>
    <row r="1085" spans="1:14">
      <c r="A1085" t="s">
        <v>3510</v>
      </c>
      <c r="B1085" t="s">
        <v>790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3511</v>
      </c>
      <c r="N1085"/>
    </row>
    <row r="1086" spans="1:14">
      <c r="A1086" t="s">
        <v>159</v>
      </c>
      <c r="B1086" t="s">
        <v>790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2159</v>
      </c>
      <c r="N1086"/>
    </row>
    <row r="1087" spans="1:14">
      <c r="A1087" t="s">
        <v>2160</v>
      </c>
      <c r="B1087" t="s">
        <v>790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2161</v>
      </c>
      <c r="N1087"/>
    </row>
    <row r="1088" spans="1:14">
      <c r="A1088" t="s">
        <v>3476</v>
      </c>
      <c r="B1088" t="s">
        <v>790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3477</v>
      </c>
      <c r="N1088"/>
    </row>
    <row r="1089" spans="1:14">
      <c r="A1089" t="s">
        <v>3069</v>
      </c>
      <c r="B1089" t="s">
        <v>790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3070</v>
      </c>
      <c r="N1089"/>
    </row>
    <row r="1090" spans="1:14">
      <c r="A1090" t="s">
        <v>2162</v>
      </c>
      <c r="B1090" t="s">
        <v>790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2163</v>
      </c>
      <c r="N1090"/>
    </row>
    <row r="1091" spans="1:14">
      <c r="A1091" t="s">
        <v>3547</v>
      </c>
      <c r="B1091" t="s">
        <v>790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3548</v>
      </c>
      <c r="N1091"/>
    </row>
    <row r="1092" spans="1:14">
      <c r="A1092" t="s">
        <v>2164</v>
      </c>
      <c r="B1092" t="s">
        <v>790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2165</v>
      </c>
      <c r="N1092"/>
    </row>
    <row r="1093" spans="1:14">
      <c r="A1093" t="s">
        <v>2166</v>
      </c>
      <c r="B1093" t="s">
        <v>790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2167</v>
      </c>
      <c r="N1093"/>
    </row>
    <row r="1094" spans="1:14" hidden="1">
      <c r="A1094" t="s">
        <v>2168</v>
      </c>
      <c r="B1094" t="s">
        <v>790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2169</v>
      </c>
      <c r="N1094"/>
    </row>
    <row r="1095" spans="1:14" hidden="1">
      <c r="A1095" t="s">
        <v>487</v>
      </c>
      <c r="B1095" t="s">
        <v>790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2170</v>
      </c>
      <c r="N1095"/>
    </row>
    <row r="1096" spans="1:14">
      <c r="A1096" t="s">
        <v>3323</v>
      </c>
      <c r="B1096" t="s">
        <v>790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3324</v>
      </c>
      <c r="N1096"/>
    </row>
    <row r="1097" spans="1:14">
      <c r="A1097" t="s">
        <v>2171</v>
      </c>
      <c r="B1097" t="s">
        <v>790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2172</v>
      </c>
      <c r="N1097"/>
    </row>
    <row r="1098" spans="1:14">
      <c r="A1098" t="s">
        <v>2173</v>
      </c>
      <c r="B1098" t="s">
        <v>790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2174</v>
      </c>
      <c r="N1098"/>
    </row>
    <row r="1099" spans="1:14">
      <c r="A1099" t="s">
        <v>3325</v>
      </c>
      <c r="B1099" t="s">
        <v>808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3326</v>
      </c>
      <c r="N1099"/>
    </row>
    <row r="1100" spans="1:14">
      <c r="A1100" t="s">
        <v>484</v>
      </c>
      <c r="B1100" t="s">
        <v>790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2175</v>
      </c>
      <c r="N1100"/>
    </row>
    <row r="1101" spans="1:14" hidden="1">
      <c r="A1101" t="s">
        <v>2176</v>
      </c>
      <c r="B1101" t="s">
        <v>790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2177</v>
      </c>
      <c r="N1101"/>
    </row>
    <row r="1102" spans="1:14">
      <c r="A1102" t="s">
        <v>2178</v>
      </c>
      <c r="B1102" t="s">
        <v>790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2179</v>
      </c>
      <c r="N1102"/>
    </row>
    <row r="1103" spans="1:14">
      <c r="A1103" t="s">
        <v>3411</v>
      </c>
      <c r="B1103" t="s">
        <v>790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3412</v>
      </c>
      <c r="N1103"/>
    </row>
    <row r="1104" spans="1:14">
      <c r="A1104" t="s">
        <v>160</v>
      </c>
      <c r="B1104" t="s">
        <v>790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2180</v>
      </c>
      <c r="N1104"/>
    </row>
    <row r="1105" spans="1:14">
      <c r="A1105" t="s">
        <v>2181</v>
      </c>
      <c r="B1105" t="s">
        <v>790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2182</v>
      </c>
      <c r="N1105"/>
    </row>
    <row r="1106" spans="1:14">
      <c r="A1106" t="s">
        <v>3327</v>
      </c>
      <c r="B1106" t="s">
        <v>790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3328</v>
      </c>
      <c r="N1106"/>
    </row>
    <row r="1107" spans="1:14">
      <c r="A1107" t="s">
        <v>488</v>
      </c>
      <c r="B1107" t="s">
        <v>790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2183</v>
      </c>
      <c r="N1107"/>
    </row>
    <row r="1108" spans="1:14">
      <c r="A1108" t="s">
        <v>161</v>
      </c>
      <c r="B1108" t="s">
        <v>790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2184</v>
      </c>
      <c r="N1108"/>
    </row>
    <row r="1109" spans="1:14">
      <c r="A1109" t="s">
        <v>162</v>
      </c>
      <c r="B1109" t="s">
        <v>790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2185</v>
      </c>
      <c r="N1109"/>
    </row>
    <row r="1110" spans="1:14">
      <c r="A1110" t="s">
        <v>275</v>
      </c>
      <c r="B1110" t="s">
        <v>790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2186</v>
      </c>
      <c r="N1110"/>
    </row>
    <row r="1111" spans="1:14">
      <c r="A1111" t="s">
        <v>2187</v>
      </c>
      <c r="B1111" t="s">
        <v>790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2188</v>
      </c>
      <c r="N1111"/>
    </row>
    <row r="1112" spans="1:14">
      <c r="A1112" t="s">
        <v>666</v>
      </c>
      <c r="B1112" t="s">
        <v>790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2189</v>
      </c>
      <c r="N1112"/>
    </row>
    <row r="1113" spans="1:14">
      <c r="A1113" t="s">
        <v>2190</v>
      </c>
      <c r="B1113" t="s">
        <v>790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2191</v>
      </c>
      <c r="N1113"/>
    </row>
    <row r="1114" spans="1:14">
      <c r="A1114" t="s">
        <v>277</v>
      </c>
      <c r="B1114" t="s">
        <v>790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2192</v>
      </c>
      <c r="N1114"/>
    </row>
    <row r="1115" spans="1:14">
      <c r="A1115" t="s">
        <v>494</v>
      </c>
      <c r="B1115" t="s">
        <v>790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2193</v>
      </c>
      <c r="N1115"/>
    </row>
    <row r="1116" spans="1:14">
      <c r="A1116" t="s">
        <v>2194</v>
      </c>
      <c r="B1116" t="s">
        <v>790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2195</v>
      </c>
      <c r="N1116"/>
    </row>
    <row r="1117" spans="1:14">
      <c r="A1117" t="s">
        <v>489</v>
      </c>
      <c r="B1117" t="s">
        <v>790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2196</v>
      </c>
      <c r="N1117"/>
    </row>
    <row r="1118" spans="1:14">
      <c r="A1118" t="s">
        <v>490</v>
      </c>
      <c r="B1118" t="s">
        <v>790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2197</v>
      </c>
      <c r="N1118"/>
    </row>
    <row r="1119" spans="1:14">
      <c r="A1119" t="s">
        <v>163</v>
      </c>
      <c r="B1119" t="s">
        <v>790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2198</v>
      </c>
      <c r="N1119"/>
    </row>
    <row r="1120" spans="1:14">
      <c r="A1120" t="s">
        <v>273</v>
      </c>
      <c r="B1120" t="s">
        <v>790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2199</v>
      </c>
      <c r="N1120"/>
    </row>
    <row r="1121" spans="1:14">
      <c r="A1121" t="s">
        <v>2200</v>
      </c>
      <c r="B1121" t="s">
        <v>790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2201</v>
      </c>
      <c r="N1121"/>
    </row>
    <row r="1122" spans="1:14">
      <c r="A1122" t="s">
        <v>2202</v>
      </c>
      <c r="B1122" t="s">
        <v>790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2203</v>
      </c>
      <c r="N1122"/>
    </row>
    <row r="1123" spans="1:14">
      <c r="A1123" t="s">
        <v>2204</v>
      </c>
      <c r="B1123" t="s">
        <v>808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2205</v>
      </c>
      <c r="N1123"/>
    </row>
    <row r="1124" spans="1:14">
      <c r="A1124" t="s">
        <v>2206</v>
      </c>
      <c r="B1124" t="s">
        <v>790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2207</v>
      </c>
      <c r="N1124"/>
    </row>
    <row r="1125" spans="1:14">
      <c r="A1125" t="s">
        <v>2208</v>
      </c>
      <c r="B1125" t="s">
        <v>790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2209</v>
      </c>
      <c r="N1125"/>
    </row>
    <row r="1126" spans="1:14">
      <c r="A1126" t="s">
        <v>3449</v>
      </c>
      <c r="B1126" t="s">
        <v>808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3450</v>
      </c>
      <c r="N1126"/>
    </row>
    <row r="1127" spans="1:14">
      <c r="A1127" t="s">
        <v>2210</v>
      </c>
      <c r="B1127" t="s">
        <v>790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2211</v>
      </c>
      <c r="N1127"/>
    </row>
    <row r="1128" spans="1:14">
      <c r="A1128" t="s">
        <v>164</v>
      </c>
      <c r="B1128" t="s">
        <v>790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2212</v>
      </c>
      <c r="N1128"/>
    </row>
    <row r="1129" spans="1:14">
      <c r="A1129" t="s">
        <v>2213</v>
      </c>
      <c r="B1129" t="s">
        <v>790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2214</v>
      </c>
      <c r="N1129"/>
    </row>
    <row r="1130" spans="1:14" hidden="1">
      <c r="A1130" t="s">
        <v>274</v>
      </c>
      <c r="B1130" t="s">
        <v>790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2215</v>
      </c>
      <c r="N1130"/>
    </row>
    <row r="1131" spans="1:14">
      <c r="A1131" t="s">
        <v>2216</v>
      </c>
      <c r="B1131" t="s">
        <v>790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2217</v>
      </c>
      <c r="N1131"/>
    </row>
    <row r="1132" spans="1:14">
      <c r="A1132" t="s">
        <v>485</v>
      </c>
      <c r="B1132" t="s">
        <v>790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2218</v>
      </c>
      <c r="N1132"/>
    </row>
    <row r="1133" spans="1:14">
      <c r="A1133" t="s">
        <v>3113</v>
      </c>
      <c r="B1133" t="s">
        <v>790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3114</v>
      </c>
      <c r="N1133"/>
    </row>
    <row r="1134" spans="1:14">
      <c r="A1134" t="s">
        <v>2219</v>
      </c>
      <c r="B1134" t="s">
        <v>790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2220</v>
      </c>
      <c r="N1134"/>
    </row>
    <row r="1135" spans="1:14">
      <c r="A1135" t="s">
        <v>2221</v>
      </c>
      <c r="B1135" t="s">
        <v>790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2222</v>
      </c>
      <c r="N1135"/>
    </row>
    <row r="1136" spans="1:14">
      <c r="A1136" t="s">
        <v>491</v>
      </c>
      <c r="B1136" t="s">
        <v>790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2223</v>
      </c>
      <c r="N1136"/>
    </row>
    <row r="1137" spans="1:14">
      <c r="A1137" t="s">
        <v>2224</v>
      </c>
      <c r="B1137" t="s">
        <v>790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2225</v>
      </c>
      <c r="N1137"/>
    </row>
    <row r="1138" spans="1:14">
      <c r="A1138" t="s">
        <v>2226</v>
      </c>
      <c r="B1138" t="s">
        <v>790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2227</v>
      </c>
      <c r="N1138"/>
    </row>
    <row r="1139" spans="1:14">
      <c r="A1139" t="s">
        <v>2960</v>
      </c>
      <c r="B1139" t="s">
        <v>790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2961</v>
      </c>
      <c r="N1139"/>
    </row>
    <row r="1140" spans="1:14">
      <c r="A1140" t="s">
        <v>165</v>
      </c>
      <c r="B1140" t="s">
        <v>790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2228</v>
      </c>
      <c r="N1140"/>
    </row>
    <row r="1141" spans="1:14">
      <c r="A1141" t="s">
        <v>3565</v>
      </c>
      <c r="B1141" t="s">
        <v>808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3566</v>
      </c>
      <c r="N1141"/>
    </row>
    <row r="1142" spans="1:14">
      <c r="A1142" t="s">
        <v>2229</v>
      </c>
      <c r="B1142" t="s">
        <v>790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2230</v>
      </c>
      <c r="N1142"/>
    </row>
    <row r="1143" spans="1:14">
      <c r="A1143" t="s">
        <v>2231</v>
      </c>
      <c r="B1143" t="s">
        <v>790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2232</v>
      </c>
      <c r="N1143"/>
    </row>
    <row r="1144" spans="1:14">
      <c r="A1144" t="s">
        <v>2233</v>
      </c>
      <c r="B1144" t="s">
        <v>790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2234</v>
      </c>
      <c r="N1144"/>
    </row>
    <row r="1145" spans="1:14">
      <c r="A1145" t="s">
        <v>2235</v>
      </c>
      <c r="B1145" t="s">
        <v>790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2236</v>
      </c>
      <c r="N1145"/>
    </row>
    <row r="1146" spans="1:14">
      <c r="A1146" t="s">
        <v>3514</v>
      </c>
      <c r="B1146" t="s">
        <v>790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3515</v>
      </c>
      <c r="N1146"/>
    </row>
    <row r="1147" spans="1:14">
      <c r="A1147" t="s">
        <v>2934</v>
      </c>
      <c r="B1147" t="s">
        <v>790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2935</v>
      </c>
      <c r="N1147"/>
    </row>
    <row r="1148" spans="1:14">
      <c r="A1148" t="s">
        <v>492</v>
      </c>
      <c r="B1148" t="s">
        <v>790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2237</v>
      </c>
      <c r="N1148"/>
    </row>
    <row r="1149" spans="1:14">
      <c r="A1149" t="s">
        <v>2238</v>
      </c>
      <c r="B1149" t="s">
        <v>790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2239</v>
      </c>
      <c r="N1149"/>
    </row>
    <row r="1150" spans="1:14">
      <c r="A1150" t="s">
        <v>3581</v>
      </c>
      <c r="B1150" t="s">
        <v>808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3582</v>
      </c>
      <c r="N1150"/>
    </row>
    <row r="1151" spans="1:14">
      <c r="A1151" t="s">
        <v>3567</v>
      </c>
      <c r="B1151" t="s">
        <v>808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3568</v>
      </c>
      <c r="N1151"/>
    </row>
    <row r="1152" spans="1:14">
      <c r="A1152" t="s">
        <v>765</v>
      </c>
      <c r="B1152" t="s">
        <v>790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3329</v>
      </c>
      <c r="N1152"/>
    </row>
    <row r="1153" spans="1:14">
      <c r="A1153" t="s">
        <v>3583</v>
      </c>
      <c r="B1153" t="s">
        <v>790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3584</v>
      </c>
      <c r="N1153"/>
    </row>
    <row r="1154" spans="1:14">
      <c r="A1154" t="s">
        <v>2240</v>
      </c>
      <c r="B1154" t="s">
        <v>790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2241</v>
      </c>
      <c r="N1154"/>
    </row>
    <row r="1155" spans="1:14">
      <c r="A1155" t="s">
        <v>2242</v>
      </c>
      <c r="B1155" t="s">
        <v>790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2243</v>
      </c>
      <c r="N1155"/>
    </row>
    <row r="1156" spans="1:14">
      <c r="A1156" t="s">
        <v>3549</v>
      </c>
      <c r="B1156" t="s">
        <v>790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3550</v>
      </c>
      <c r="N1156"/>
    </row>
    <row r="1157" spans="1:14">
      <c r="A1157" t="s">
        <v>3141</v>
      </c>
      <c r="B1157" t="s">
        <v>790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3142</v>
      </c>
      <c r="N1157"/>
    </row>
    <row r="1158" spans="1:14">
      <c r="A1158" t="s">
        <v>2244</v>
      </c>
      <c r="B1158" t="s">
        <v>790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2245</v>
      </c>
      <c r="N1158"/>
    </row>
    <row r="1159" spans="1:14">
      <c r="A1159" t="s">
        <v>276</v>
      </c>
      <c r="B1159" t="s">
        <v>790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2246</v>
      </c>
      <c r="N1159"/>
    </row>
    <row r="1160" spans="1:14">
      <c r="A1160" t="s">
        <v>2247</v>
      </c>
      <c r="B1160" t="s">
        <v>790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2248</v>
      </c>
      <c r="N1160"/>
    </row>
    <row r="1161" spans="1:14">
      <c r="A1161" t="s">
        <v>2249</v>
      </c>
      <c r="B1161" t="s">
        <v>790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2250</v>
      </c>
      <c r="N1161"/>
    </row>
    <row r="1162" spans="1:14">
      <c r="A1162" t="s">
        <v>3132</v>
      </c>
      <c r="B1162" t="s">
        <v>790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3133</v>
      </c>
      <c r="N1162"/>
    </row>
    <row r="1163" spans="1:14">
      <c r="A1163" t="s">
        <v>3071</v>
      </c>
      <c r="B1163" t="s">
        <v>790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3072</v>
      </c>
      <c r="N1163"/>
    </row>
    <row r="1164" spans="1:14">
      <c r="A1164" t="s">
        <v>3073</v>
      </c>
      <c r="B1164" t="s">
        <v>790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3074</v>
      </c>
      <c r="N1164"/>
    </row>
    <row r="1165" spans="1:14">
      <c r="A1165" t="s">
        <v>493</v>
      </c>
      <c r="B1165" t="s">
        <v>790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2251</v>
      </c>
      <c r="N1165"/>
    </row>
    <row r="1166" spans="1:14">
      <c r="A1166" t="s">
        <v>2252</v>
      </c>
      <c r="B1166" t="s">
        <v>790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2253</v>
      </c>
      <c r="N1166"/>
    </row>
    <row r="1167" spans="1:14">
      <c r="A1167" t="s">
        <v>2962</v>
      </c>
      <c r="B1167" t="s">
        <v>808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2963</v>
      </c>
      <c r="N1167"/>
    </row>
    <row r="1168" spans="1:14">
      <c r="A1168" t="s">
        <v>2254</v>
      </c>
      <c r="B1168" t="s">
        <v>790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2255</v>
      </c>
      <c r="N1168"/>
    </row>
    <row r="1169" spans="1:14" hidden="1">
      <c r="A1169" t="s">
        <v>2256</v>
      </c>
      <c r="B1169" t="s">
        <v>790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3115</v>
      </c>
      <c r="N1169"/>
    </row>
    <row r="1170" spans="1:14" hidden="1">
      <c r="A1170" t="s">
        <v>486</v>
      </c>
      <c r="B1170" t="s">
        <v>790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2257</v>
      </c>
      <c r="N1170"/>
    </row>
    <row r="1171" spans="1:14" hidden="1">
      <c r="A1171" t="s">
        <v>2258</v>
      </c>
      <c r="B1171" t="s">
        <v>790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2259</v>
      </c>
      <c r="N1171"/>
    </row>
    <row r="1172" spans="1:14" hidden="1">
      <c r="A1172" t="s">
        <v>2260</v>
      </c>
      <c r="B1172" t="s">
        <v>790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2261</v>
      </c>
      <c r="N1172"/>
    </row>
    <row r="1173" spans="1:14" hidden="1">
      <c r="A1173" t="s">
        <v>2262</v>
      </c>
      <c r="B1173" t="s">
        <v>790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2263</v>
      </c>
      <c r="N1173"/>
    </row>
    <row r="1174" spans="1:14" hidden="1">
      <c r="A1174" t="s">
        <v>166</v>
      </c>
      <c r="B1174" t="s">
        <v>790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2264</v>
      </c>
      <c r="N1174"/>
    </row>
    <row r="1175" spans="1:14" hidden="1">
      <c r="A1175" t="s">
        <v>2265</v>
      </c>
      <c r="B1175" t="s">
        <v>790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2266</v>
      </c>
      <c r="N1175"/>
    </row>
    <row r="1176" spans="1:14" hidden="1">
      <c r="A1176" t="s">
        <v>3451</v>
      </c>
      <c r="B1176" t="s">
        <v>790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3452</v>
      </c>
      <c r="N1176"/>
    </row>
    <row r="1177" spans="1:14" hidden="1">
      <c r="A1177" t="s">
        <v>278</v>
      </c>
      <c r="B1177" t="s">
        <v>790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2267</v>
      </c>
      <c r="N1177"/>
    </row>
    <row r="1178" spans="1:14" hidden="1">
      <c r="A1178" t="s">
        <v>2268</v>
      </c>
      <c r="B1178" t="s">
        <v>790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2269</v>
      </c>
      <c r="N1178"/>
    </row>
    <row r="1179" spans="1:14">
      <c r="A1179" t="s">
        <v>3551</v>
      </c>
      <c r="B1179" t="s">
        <v>790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3552</v>
      </c>
      <c r="N1179"/>
    </row>
    <row r="1180" spans="1:14">
      <c r="A1180" t="s">
        <v>496</v>
      </c>
      <c r="B1180" t="s">
        <v>790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2270</v>
      </c>
      <c r="N1180"/>
    </row>
    <row r="1181" spans="1:14">
      <c r="A1181" t="s">
        <v>2271</v>
      </c>
      <c r="B1181" t="s">
        <v>790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2272</v>
      </c>
      <c r="N1181"/>
    </row>
    <row r="1182" spans="1:14">
      <c r="A1182" t="s">
        <v>498</v>
      </c>
      <c r="B1182" t="s">
        <v>790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2273</v>
      </c>
      <c r="N1182"/>
    </row>
    <row r="1183" spans="1:14">
      <c r="A1183" t="s">
        <v>279</v>
      </c>
      <c r="B1183" t="s">
        <v>790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2274</v>
      </c>
      <c r="N1183"/>
    </row>
    <row r="1184" spans="1:14">
      <c r="A1184" t="s">
        <v>2275</v>
      </c>
      <c r="B1184" t="s">
        <v>790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2276</v>
      </c>
      <c r="N1184"/>
    </row>
    <row r="1185" spans="1:14">
      <c r="A1185" t="s">
        <v>2277</v>
      </c>
      <c r="B1185" t="s">
        <v>790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2278</v>
      </c>
      <c r="N1185"/>
    </row>
    <row r="1186" spans="1:14">
      <c r="A1186" t="s">
        <v>499</v>
      </c>
      <c r="B1186" t="s">
        <v>790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2279</v>
      </c>
      <c r="N1186"/>
    </row>
    <row r="1187" spans="1:14">
      <c r="A1187" t="s">
        <v>2280</v>
      </c>
      <c r="B1187" t="s">
        <v>790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2281</v>
      </c>
      <c r="N1187"/>
    </row>
    <row r="1188" spans="1:14">
      <c r="A1188" t="s">
        <v>2282</v>
      </c>
      <c r="B1188" t="s">
        <v>790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2283</v>
      </c>
      <c r="N1188"/>
    </row>
    <row r="1189" spans="1:14">
      <c r="A1189" t="s">
        <v>167</v>
      </c>
      <c r="B1189" t="s">
        <v>790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2284</v>
      </c>
      <c r="N1189"/>
    </row>
    <row r="1190" spans="1:14">
      <c r="A1190" t="s">
        <v>2285</v>
      </c>
      <c r="B1190" t="s">
        <v>790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2286</v>
      </c>
      <c r="N1190"/>
    </row>
    <row r="1191" spans="1:14">
      <c r="A1191" t="s">
        <v>2287</v>
      </c>
      <c r="B1191" t="s">
        <v>790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2288</v>
      </c>
      <c r="N1191"/>
    </row>
    <row r="1192" spans="1:14">
      <c r="A1192" t="s">
        <v>2289</v>
      </c>
      <c r="B1192" t="s">
        <v>790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2290</v>
      </c>
      <c r="N1192"/>
    </row>
    <row r="1193" spans="1:14">
      <c r="A1193" t="s">
        <v>3330</v>
      </c>
      <c r="B1193" t="s">
        <v>790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3331</v>
      </c>
      <c r="N1193"/>
    </row>
    <row r="1194" spans="1:14">
      <c r="A1194" t="s">
        <v>3332</v>
      </c>
      <c r="B1194" t="s">
        <v>790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3333</v>
      </c>
      <c r="N1194"/>
    </row>
    <row r="1195" spans="1:14">
      <c r="A1195" t="s">
        <v>2291</v>
      </c>
      <c r="B1195" t="s">
        <v>790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2292</v>
      </c>
      <c r="N1195"/>
    </row>
    <row r="1196" spans="1:14">
      <c r="A1196" t="s">
        <v>501</v>
      </c>
      <c r="B1196" t="s">
        <v>790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2293</v>
      </c>
      <c r="N1196"/>
    </row>
    <row r="1197" spans="1:14">
      <c r="A1197" t="s">
        <v>502</v>
      </c>
      <c r="B1197" t="s">
        <v>790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2294</v>
      </c>
      <c r="N1197"/>
    </row>
    <row r="1198" spans="1:14">
      <c r="A1198" t="s">
        <v>2295</v>
      </c>
      <c r="B1198" t="s">
        <v>790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2296</v>
      </c>
      <c r="N1198"/>
    </row>
    <row r="1199" spans="1:14">
      <c r="A1199" t="s">
        <v>168</v>
      </c>
      <c r="B1199" t="s">
        <v>790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2297</v>
      </c>
      <c r="N1199"/>
    </row>
    <row r="1200" spans="1:14">
      <c r="A1200" t="s">
        <v>500</v>
      </c>
      <c r="B1200" t="s">
        <v>790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2298</v>
      </c>
      <c r="N1200"/>
    </row>
    <row r="1201" spans="1:14">
      <c r="A1201" t="s">
        <v>3334</v>
      </c>
      <c r="B1201" t="s">
        <v>790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3335</v>
      </c>
      <c r="N1201"/>
    </row>
    <row r="1202" spans="1:14">
      <c r="A1202" t="s">
        <v>169</v>
      </c>
      <c r="B1202" t="s">
        <v>790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2299</v>
      </c>
      <c r="N1202"/>
    </row>
    <row r="1203" spans="1:14" hidden="1">
      <c r="A1203" t="s">
        <v>503</v>
      </c>
      <c r="B1203" t="s">
        <v>790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2300</v>
      </c>
      <c r="N1203"/>
    </row>
    <row r="1204" spans="1:14" hidden="1">
      <c r="A1204" t="s">
        <v>2301</v>
      </c>
      <c r="B1204" t="s">
        <v>790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2302</v>
      </c>
      <c r="N1204"/>
    </row>
    <row r="1205" spans="1:14" hidden="1">
      <c r="A1205" t="s">
        <v>504</v>
      </c>
      <c r="B1205" t="s">
        <v>790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2303</v>
      </c>
      <c r="N1205"/>
    </row>
    <row r="1206" spans="1:14">
      <c r="A1206" t="s">
        <v>505</v>
      </c>
      <c r="B1206" t="s">
        <v>790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2304</v>
      </c>
      <c r="N1206"/>
    </row>
    <row r="1207" spans="1:14">
      <c r="A1207" t="s">
        <v>170</v>
      </c>
      <c r="B1207" t="s">
        <v>790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2308</v>
      </c>
      <c r="N1207"/>
    </row>
    <row r="1208" spans="1:14">
      <c r="A1208" t="s">
        <v>2309</v>
      </c>
      <c r="B1208" t="s">
        <v>790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2310</v>
      </c>
      <c r="N1208"/>
    </row>
    <row r="1209" spans="1:14">
      <c r="A1209" t="s">
        <v>506</v>
      </c>
      <c r="B1209" t="s">
        <v>790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2311</v>
      </c>
      <c r="N1209"/>
    </row>
    <row r="1210" spans="1:14">
      <c r="A1210" t="s">
        <v>3180</v>
      </c>
      <c r="B1210" t="s">
        <v>790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3181</v>
      </c>
      <c r="N1210"/>
    </row>
    <row r="1211" spans="1:14">
      <c r="A1211" t="s">
        <v>519</v>
      </c>
      <c r="B1211" t="s">
        <v>790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2312</v>
      </c>
      <c r="N1211"/>
    </row>
    <row r="1212" spans="1:14">
      <c r="A1212" t="s">
        <v>508</v>
      </c>
      <c r="B1212" t="s">
        <v>790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2313</v>
      </c>
      <c r="N1212"/>
    </row>
    <row r="1213" spans="1:14">
      <c r="A1213" t="s">
        <v>2314</v>
      </c>
      <c r="B1213" t="s">
        <v>790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2315</v>
      </c>
      <c r="N1213"/>
    </row>
    <row r="1214" spans="1:14">
      <c r="A1214" t="s">
        <v>2316</v>
      </c>
      <c r="B1214" t="s">
        <v>790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2317</v>
      </c>
      <c r="N1214"/>
    </row>
    <row r="1215" spans="1:14">
      <c r="A1215" t="s">
        <v>3118</v>
      </c>
      <c r="B1215" t="s">
        <v>790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3119</v>
      </c>
      <c r="N1215"/>
    </row>
    <row r="1216" spans="1:14">
      <c r="A1216" t="s">
        <v>2319</v>
      </c>
      <c r="B1216" t="s">
        <v>790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2320</v>
      </c>
      <c r="N1216"/>
    </row>
    <row r="1217" spans="1:14">
      <c r="A1217" t="s">
        <v>2321</v>
      </c>
      <c r="B1217" t="s">
        <v>808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2322</v>
      </c>
      <c r="N1217"/>
    </row>
    <row r="1218" spans="1:14">
      <c r="A1218" t="s">
        <v>2323</v>
      </c>
      <c r="B1218" t="s">
        <v>790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2324</v>
      </c>
      <c r="N1218"/>
    </row>
    <row r="1219" spans="1:14">
      <c r="A1219" t="s">
        <v>2325</v>
      </c>
      <c r="B1219" t="s">
        <v>790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2326</v>
      </c>
      <c r="N1219"/>
    </row>
    <row r="1220" spans="1:14">
      <c r="A1220" t="s">
        <v>495</v>
      </c>
      <c r="B1220" t="s">
        <v>790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2327</v>
      </c>
      <c r="N1220"/>
    </row>
    <row r="1221" spans="1:14">
      <c r="A1221" t="s">
        <v>2328</v>
      </c>
      <c r="B1221" t="s">
        <v>790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2329</v>
      </c>
      <c r="N1221"/>
    </row>
    <row r="1222" spans="1:14">
      <c r="A1222" t="s">
        <v>2330</v>
      </c>
      <c r="B1222" t="s">
        <v>790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2331</v>
      </c>
      <c r="N1222"/>
    </row>
    <row r="1223" spans="1:14">
      <c r="A1223" t="s">
        <v>3336</v>
      </c>
      <c r="B1223" t="s">
        <v>808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3337</v>
      </c>
      <c r="N1223"/>
    </row>
    <row r="1224" spans="1:14">
      <c r="A1224" t="s">
        <v>2332</v>
      </c>
      <c r="B1224" t="s">
        <v>790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2333</v>
      </c>
      <c r="N1224"/>
    </row>
    <row r="1225" spans="1:14">
      <c r="A1225" t="s">
        <v>3338</v>
      </c>
      <c r="B1225" t="s">
        <v>808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3339</v>
      </c>
      <c r="N1225"/>
    </row>
    <row r="1226" spans="1:14">
      <c r="A1226" t="s">
        <v>3340</v>
      </c>
      <c r="B1226" t="s">
        <v>790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3341</v>
      </c>
      <c r="N1226"/>
    </row>
    <row r="1227" spans="1:14" hidden="1">
      <c r="A1227" t="s">
        <v>2335</v>
      </c>
      <c r="B1227" t="s">
        <v>790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2336</v>
      </c>
      <c r="N1227"/>
    </row>
    <row r="1228" spans="1:14">
      <c r="A1228" t="s">
        <v>2936</v>
      </c>
      <c r="B1228" t="s">
        <v>790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2937</v>
      </c>
      <c r="N1228"/>
    </row>
    <row r="1229" spans="1:14">
      <c r="A1229" t="s">
        <v>3342</v>
      </c>
      <c r="B1229" t="s">
        <v>790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3343</v>
      </c>
      <c r="N1229"/>
    </row>
    <row r="1230" spans="1:14">
      <c r="A1230" t="s">
        <v>3344</v>
      </c>
      <c r="B1230" t="s">
        <v>790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3345</v>
      </c>
      <c r="N1230"/>
    </row>
    <row r="1231" spans="1:14">
      <c r="A1231" t="s">
        <v>2337</v>
      </c>
      <c r="B1231" t="s">
        <v>790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2338</v>
      </c>
      <c r="N1231"/>
    </row>
    <row r="1232" spans="1:14">
      <c r="A1232" t="s">
        <v>507</v>
      </c>
      <c r="B1232" t="s">
        <v>790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2339</v>
      </c>
      <c r="N1232"/>
    </row>
    <row r="1233" spans="1:14">
      <c r="A1233" t="s">
        <v>2340</v>
      </c>
      <c r="B1233" t="s">
        <v>790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2341</v>
      </c>
      <c r="N1233"/>
    </row>
    <row r="1234" spans="1:14">
      <c r="A1234" t="s">
        <v>3075</v>
      </c>
      <c r="B1234" t="s">
        <v>790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3076</v>
      </c>
      <c r="N1234"/>
    </row>
    <row r="1235" spans="1:14">
      <c r="A1235" t="s">
        <v>2343</v>
      </c>
      <c r="B1235" t="s">
        <v>790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2344</v>
      </c>
      <c r="N1235"/>
    </row>
    <row r="1236" spans="1:14">
      <c r="A1236" t="s">
        <v>2345</v>
      </c>
      <c r="B1236" t="s">
        <v>790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2346</v>
      </c>
      <c r="N1236"/>
    </row>
    <row r="1237" spans="1:14">
      <c r="A1237" t="s">
        <v>3569</v>
      </c>
      <c r="B1237" t="s">
        <v>808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3570</v>
      </c>
      <c r="N1237"/>
    </row>
    <row r="1238" spans="1:14">
      <c r="A1238" t="s">
        <v>3077</v>
      </c>
      <c r="B1238" t="s">
        <v>790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3078</v>
      </c>
      <c r="N1238"/>
    </row>
    <row r="1239" spans="1:14">
      <c r="A1239" t="s">
        <v>3079</v>
      </c>
      <c r="B1239" t="s">
        <v>790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3080</v>
      </c>
      <c r="N1239"/>
    </row>
    <row r="1240" spans="1:14">
      <c r="A1240" t="s">
        <v>3346</v>
      </c>
      <c r="B1240" t="s">
        <v>808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3347</v>
      </c>
      <c r="N1240"/>
    </row>
    <row r="1241" spans="1:14">
      <c r="A1241" t="s">
        <v>3348</v>
      </c>
      <c r="B1241" t="s">
        <v>808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3349</v>
      </c>
      <c r="N1241"/>
    </row>
    <row r="1242" spans="1:14">
      <c r="A1242" t="s">
        <v>2347</v>
      </c>
      <c r="B1242" t="s">
        <v>790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2348</v>
      </c>
      <c r="N1242"/>
    </row>
    <row r="1243" spans="1:14">
      <c r="A1243" t="s">
        <v>2349</v>
      </c>
      <c r="B1243" t="s">
        <v>790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2350</v>
      </c>
      <c r="N1243"/>
    </row>
    <row r="1244" spans="1:14">
      <c r="A1244" t="s">
        <v>2351</v>
      </c>
      <c r="B1244" t="s">
        <v>790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2352</v>
      </c>
      <c r="N1244"/>
    </row>
    <row r="1245" spans="1:14">
      <c r="A1245" t="s">
        <v>497</v>
      </c>
      <c r="B1245" t="s">
        <v>790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2353</v>
      </c>
      <c r="N1245"/>
    </row>
    <row r="1246" spans="1:14">
      <c r="A1246" t="s">
        <v>3571</v>
      </c>
      <c r="B1246" t="s">
        <v>790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3572</v>
      </c>
      <c r="N1246"/>
    </row>
    <row r="1247" spans="1:14">
      <c r="A1247" t="s">
        <v>3607</v>
      </c>
      <c r="B1247" t="s">
        <v>790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3608</v>
      </c>
      <c r="N1247"/>
    </row>
    <row r="1248" spans="1:14">
      <c r="A1248" t="s">
        <v>3081</v>
      </c>
      <c r="B1248" t="s">
        <v>790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3082</v>
      </c>
      <c r="N1248"/>
    </row>
    <row r="1249" spans="1:14">
      <c r="A1249" t="s">
        <v>512</v>
      </c>
      <c r="B1249" t="s">
        <v>790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2354</v>
      </c>
      <c r="N1249"/>
    </row>
    <row r="1250" spans="1:14" hidden="1">
      <c r="A1250" t="s">
        <v>2355</v>
      </c>
      <c r="B1250" t="s">
        <v>790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2356</v>
      </c>
      <c r="N1250"/>
    </row>
    <row r="1251" spans="1:14">
      <c r="A1251" t="s">
        <v>2357</v>
      </c>
      <c r="B1251" t="s">
        <v>790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2358</v>
      </c>
      <c r="N1251"/>
    </row>
    <row r="1252" spans="1:14">
      <c r="A1252" t="s">
        <v>3481</v>
      </c>
      <c r="B1252" t="s">
        <v>808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3482</v>
      </c>
      <c r="N1252"/>
    </row>
    <row r="1253" spans="1:14">
      <c r="A1253" t="s">
        <v>2359</v>
      </c>
      <c r="B1253" t="s">
        <v>790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2360</v>
      </c>
      <c r="N1253"/>
    </row>
    <row r="1254" spans="1:14">
      <c r="A1254" t="s">
        <v>171</v>
      </c>
      <c r="B1254" t="s">
        <v>790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2361</v>
      </c>
      <c r="N1254"/>
    </row>
    <row r="1255" spans="1:14">
      <c r="A1255" t="s">
        <v>3573</v>
      </c>
      <c r="B1255" t="s">
        <v>790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3574</v>
      </c>
      <c r="N1255"/>
    </row>
    <row r="1256" spans="1:14">
      <c r="A1256" t="s">
        <v>2362</v>
      </c>
      <c r="B1256" t="s">
        <v>790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2363</v>
      </c>
      <c r="N1256"/>
    </row>
    <row r="1257" spans="1:14">
      <c r="A1257" t="s">
        <v>2364</v>
      </c>
      <c r="B1257" t="s">
        <v>790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2365</v>
      </c>
      <c r="N1257"/>
    </row>
    <row r="1258" spans="1:14">
      <c r="A1258" t="s">
        <v>2366</v>
      </c>
      <c r="B1258" t="s">
        <v>790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2367</v>
      </c>
      <c r="N1258"/>
    </row>
    <row r="1259" spans="1:14">
      <c r="A1259" t="s">
        <v>2368</v>
      </c>
      <c r="B1259" t="s">
        <v>790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2369</v>
      </c>
      <c r="N1259"/>
    </row>
    <row r="1260" spans="1:14">
      <c r="A1260" t="s">
        <v>3350</v>
      </c>
      <c r="B1260" t="s">
        <v>790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3351</v>
      </c>
      <c r="N1260"/>
    </row>
    <row r="1261" spans="1:14">
      <c r="A1261" t="s">
        <v>2370</v>
      </c>
      <c r="B1261" t="s">
        <v>790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2371</v>
      </c>
      <c r="N1261"/>
    </row>
    <row r="1262" spans="1:14">
      <c r="A1262" t="s">
        <v>2372</v>
      </c>
      <c r="B1262" t="s">
        <v>790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2373</v>
      </c>
      <c r="N1262"/>
    </row>
    <row r="1263" spans="1:14">
      <c r="A1263" t="s">
        <v>586</v>
      </c>
      <c r="B1263" t="s">
        <v>790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2374</v>
      </c>
      <c r="N1263"/>
    </row>
    <row r="1264" spans="1:14">
      <c r="A1264" t="s">
        <v>2375</v>
      </c>
      <c r="B1264" t="s">
        <v>790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2376</v>
      </c>
      <c r="N1264"/>
    </row>
    <row r="1265" spans="1:14">
      <c r="A1265" t="s">
        <v>2377</v>
      </c>
      <c r="B1265" t="s">
        <v>790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2378</v>
      </c>
      <c r="N1265"/>
    </row>
    <row r="1266" spans="1:14" hidden="1">
      <c r="A1266" t="s">
        <v>3352</v>
      </c>
      <c r="B1266" t="s">
        <v>790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3353</v>
      </c>
      <c r="N1266"/>
    </row>
    <row r="1267" spans="1:14">
      <c r="A1267" t="s">
        <v>743</v>
      </c>
      <c r="B1267" t="s">
        <v>790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2379</v>
      </c>
      <c r="N1267"/>
    </row>
    <row r="1268" spans="1:14">
      <c r="A1268" t="s">
        <v>3083</v>
      </c>
      <c r="B1268" t="s">
        <v>808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3084</v>
      </c>
      <c r="N1268"/>
    </row>
    <row r="1269" spans="1:14">
      <c r="A1269" t="s">
        <v>2380</v>
      </c>
      <c r="B1269" t="s">
        <v>790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2381</v>
      </c>
      <c r="N1269"/>
    </row>
    <row r="1270" spans="1:14">
      <c r="A1270" t="s">
        <v>3354</v>
      </c>
      <c r="B1270" t="s">
        <v>790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3355</v>
      </c>
      <c r="N1270"/>
    </row>
    <row r="1271" spans="1:14" hidden="1">
      <c r="A1271" t="s">
        <v>513</v>
      </c>
      <c r="B1271" t="s">
        <v>790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2382</v>
      </c>
      <c r="N1271"/>
    </row>
    <row r="1272" spans="1:14" hidden="1">
      <c r="A1272" t="s">
        <v>2383</v>
      </c>
      <c r="B1272" t="s">
        <v>790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2384</v>
      </c>
      <c r="N1272"/>
    </row>
    <row r="1273" spans="1:14" hidden="1">
      <c r="A1273" t="s">
        <v>2385</v>
      </c>
      <c r="B1273" t="s">
        <v>790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2386</v>
      </c>
      <c r="N1273"/>
    </row>
    <row r="1274" spans="1:14" hidden="1">
      <c r="A1274" t="s">
        <v>2387</v>
      </c>
      <c r="B1274" t="s">
        <v>790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2388</v>
      </c>
      <c r="N1274"/>
    </row>
    <row r="1275" spans="1:14">
      <c r="A1275" t="s">
        <v>2389</v>
      </c>
      <c r="B1275" t="s">
        <v>790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2390</v>
      </c>
      <c r="N1275"/>
    </row>
    <row r="1276" spans="1:14">
      <c r="A1276" t="s">
        <v>2391</v>
      </c>
      <c r="B1276" t="s">
        <v>790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2392</v>
      </c>
      <c r="N1276"/>
    </row>
    <row r="1277" spans="1:14">
      <c r="A1277" t="s">
        <v>2393</v>
      </c>
      <c r="B1277" t="s">
        <v>790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2394</v>
      </c>
      <c r="N1277"/>
    </row>
    <row r="1278" spans="1:14">
      <c r="A1278" t="s">
        <v>3622</v>
      </c>
      <c r="B1278" t="s">
        <v>790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3623</v>
      </c>
      <c r="N1278"/>
    </row>
    <row r="1279" spans="1:14">
      <c r="A1279" t="s">
        <v>2395</v>
      </c>
      <c r="B1279" t="s">
        <v>790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2943</v>
      </c>
      <c r="N1279"/>
    </row>
    <row r="1280" spans="1:14">
      <c r="A1280" t="s">
        <v>2396</v>
      </c>
      <c r="B1280" t="s">
        <v>790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2397</v>
      </c>
      <c r="N1280"/>
    </row>
    <row r="1281" spans="1:14">
      <c r="A1281" t="s">
        <v>3524</v>
      </c>
      <c r="B1281" t="s">
        <v>790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3525</v>
      </c>
      <c r="N1281"/>
    </row>
    <row r="1282" spans="1:14">
      <c r="A1282" t="s">
        <v>2398</v>
      </c>
      <c r="B1282" t="s">
        <v>790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2399</v>
      </c>
      <c r="N1282"/>
    </row>
    <row r="1283" spans="1:14">
      <c r="A1283" t="s">
        <v>280</v>
      </c>
      <c r="B1283" t="s">
        <v>790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2400</v>
      </c>
      <c r="N1283"/>
    </row>
    <row r="1284" spans="1:14">
      <c r="A1284" t="s">
        <v>172</v>
      </c>
      <c r="B1284" t="s">
        <v>790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2401</v>
      </c>
      <c r="N1284"/>
    </row>
    <row r="1285" spans="1:14" hidden="1">
      <c r="A1285" t="s">
        <v>3085</v>
      </c>
      <c r="B1285" t="s">
        <v>808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3086</v>
      </c>
      <c r="N1285"/>
    </row>
    <row r="1286" spans="1:14">
      <c r="A1286" t="s">
        <v>514</v>
      </c>
      <c r="B1286" t="s">
        <v>790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2402</v>
      </c>
      <c r="N1286"/>
    </row>
    <row r="1287" spans="1:14">
      <c r="A1287" t="s">
        <v>3356</v>
      </c>
      <c r="B1287" t="s">
        <v>790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3357</v>
      </c>
      <c r="N1287"/>
    </row>
    <row r="1288" spans="1:14">
      <c r="A1288" t="s">
        <v>2403</v>
      </c>
      <c r="B1288" t="s">
        <v>790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2404</v>
      </c>
      <c r="N1288"/>
    </row>
    <row r="1289" spans="1:14">
      <c r="A1289" t="s">
        <v>2405</v>
      </c>
      <c r="B1289" t="s">
        <v>790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2406</v>
      </c>
      <c r="N1289"/>
    </row>
    <row r="1290" spans="1:14">
      <c r="A1290" t="s">
        <v>3358</v>
      </c>
      <c r="B1290" t="s">
        <v>808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3359</v>
      </c>
      <c r="N1290"/>
    </row>
    <row r="1291" spans="1:14">
      <c r="A1291" t="s">
        <v>2407</v>
      </c>
      <c r="B1291" t="s">
        <v>790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2408</v>
      </c>
      <c r="N1291"/>
    </row>
    <row r="1292" spans="1:14">
      <c r="A1292" t="s">
        <v>2409</v>
      </c>
      <c r="B1292" t="s">
        <v>790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2410</v>
      </c>
      <c r="N1292"/>
    </row>
    <row r="1293" spans="1:14">
      <c r="A1293" t="s">
        <v>2411</v>
      </c>
      <c r="B1293" t="s">
        <v>790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2412</v>
      </c>
      <c r="N1293"/>
    </row>
    <row r="1294" spans="1:14">
      <c r="A1294" t="s">
        <v>2413</v>
      </c>
      <c r="B1294" t="s">
        <v>790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2414</v>
      </c>
      <c r="N1294"/>
    </row>
    <row r="1295" spans="1:14">
      <c r="A1295" t="s">
        <v>2415</v>
      </c>
      <c r="B1295" t="s">
        <v>790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2416</v>
      </c>
      <c r="N1295"/>
    </row>
    <row r="1296" spans="1:14">
      <c r="A1296" t="s">
        <v>2417</v>
      </c>
      <c r="B1296" t="s">
        <v>790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2418</v>
      </c>
      <c r="N1296"/>
    </row>
    <row r="1297" spans="1:14">
      <c r="A1297" t="s">
        <v>3500</v>
      </c>
      <c r="B1297" t="s">
        <v>790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3501</v>
      </c>
      <c r="N1297"/>
    </row>
    <row r="1298" spans="1:14">
      <c r="A1298" t="s">
        <v>2419</v>
      </c>
      <c r="B1298" t="s">
        <v>790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2420</v>
      </c>
      <c r="N1298"/>
    </row>
    <row r="1299" spans="1:14">
      <c r="A1299" t="s">
        <v>2421</v>
      </c>
      <c r="B1299" t="s">
        <v>790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2422</v>
      </c>
      <c r="N1299"/>
    </row>
    <row r="1300" spans="1:14">
      <c r="A1300" t="s">
        <v>2423</v>
      </c>
      <c r="B1300" t="s">
        <v>790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2424</v>
      </c>
      <c r="N1300"/>
    </row>
    <row r="1301" spans="1:14">
      <c r="A1301" t="s">
        <v>2425</v>
      </c>
      <c r="B1301" t="s">
        <v>790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2426</v>
      </c>
      <c r="N1301"/>
    </row>
    <row r="1302" spans="1:14">
      <c r="A1302" t="s">
        <v>3087</v>
      </c>
      <c r="B1302" t="s">
        <v>790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3088</v>
      </c>
      <c r="N1302"/>
    </row>
    <row r="1303" spans="1:14">
      <c r="A1303" t="s">
        <v>2427</v>
      </c>
      <c r="B1303" t="s">
        <v>790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2428</v>
      </c>
      <c r="N1303"/>
    </row>
    <row r="1304" spans="1:14">
      <c r="A1304" t="s">
        <v>516</v>
      </c>
      <c r="B1304" t="s">
        <v>790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2429</v>
      </c>
      <c r="N1304"/>
    </row>
    <row r="1305" spans="1:14">
      <c r="A1305" t="s">
        <v>2430</v>
      </c>
      <c r="B1305" t="s">
        <v>790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2431</v>
      </c>
      <c r="N1305"/>
    </row>
    <row r="1306" spans="1:14">
      <c r="A1306" t="s">
        <v>3531</v>
      </c>
      <c r="B1306" t="s">
        <v>790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3532</v>
      </c>
      <c r="N1306"/>
    </row>
    <row r="1307" spans="1:14">
      <c r="A1307" t="s">
        <v>2432</v>
      </c>
      <c r="B1307" t="s">
        <v>790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2433</v>
      </c>
      <c r="N1307"/>
    </row>
    <row r="1308" spans="1:14">
      <c r="A1308" t="s">
        <v>2434</v>
      </c>
      <c r="B1308" t="s">
        <v>790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2435</v>
      </c>
      <c r="N1308"/>
    </row>
    <row r="1309" spans="1:14">
      <c r="A1309" t="s">
        <v>2436</v>
      </c>
      <c r="B1309" t="s">
        <v>790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2437</v>
      </c>
      <c r="N1309"/>
    </row>
    <row r="1310" spans="1:14">
      <c r="A1310" t="s">
        <v>2438</v>
      </c>
      <c r="B1310" t="s">
        <v>790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2439</v>
      </c>
      <c r="N1310"/>
    </row>
    <row r="1311" spans="1:14">
      <c r="A1311" t="s">
        <v>2440</v>
      </c>
      <c r="B1311" t="s">
        <v>790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2441</v>
      </c>
      <c r="N1311"/>
    </row>
    <row r="1312" spans="1:14">
      <c r="A1312" t="s">
        <v>2442</v>
      </c>
      <c r="B1312" t="s">
        <v>790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2443</v>
      </c>
      <c r="N1312"/>
    </row>
    <row r="1313" spans="1:14">
      <c r="A1313" t="s">
        <v>2444</v>
      </c>
      <c r="B1313" t="s">
        <v>808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2445</v>
      </c>
      <c r="N1313"/>
    </row>
    <row r="1314" spans="1:14">
      <c r="A1314" t="s">
        <v>3152</v>
      </c>
      <c r="B1314" t="s">
        <v>790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3153</v>
      </c>
      <c r="N1314"/>
    </row>
    <row r="1315" spans="1:14">
      <c r="A1315" t="s">
        <v>2446</v>
      </c>
      <c r="B1315" t="s">
        <v>790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2447</v>
      </c>
      <c r="N1315"/>
    </row>
    <row r="1316" spans="1:14">
      <c r="A1316" t="s">
        <v>3126</v>
      </c>
      <c r="B1316" t="s">
        <v>790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3127</v>
      </c>
      <c r="N1316"/>
    </row>
    <row r="1317" spans="1:14">
      <c r="A1317" t="s">
        <v>517</v>
      </c>
      <c r="B1317" t="s">
        <v>790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2448</v>
      </c>
      <c r="N1317"/>
    </row>
    <row r="1318" spans="1:14">
      <c r="A1318" t="s">
        <v>3360</v>
      </c>
      <c r="B1318" t="s">
        <v>790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3361</v>
      </c>
      <c r="N1318"/>
    </row>
    <row r="1319" spans="1:14">
      <c r="A1319" t="s">
        <v>2449</v>
      </c>
      <c r="B1319" t="s">
        <v>790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2450</v>
      </c>
      <c r="N1319"/>
    </row>
    <row r="1320" spans="1:14">
      <c r="A1320" t="s">
        <v>2964</v>
      </c>
      <c r="B1320" t="s">
        <v>790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2965</v>
      </c>
      <c r="N1320"/>
    </row>
    <row r="1321" spans="1:14">
      <c r="A1321" t="s">
        <v>2451</v>
      </c>
      <c r="B1321" t="s">
        <v>790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2452</v>
      </c>
      <c r="N1321"/>
    </row>
    <row r="1322" spans="1:14">
      <c r="A1322" t="s">
        <v>509</v>
      </c>
      <c r="B1322" t="s">
        <v>790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2453</v>
      </c>
      <c r="N1322"/>
    </row>
    <row r="1323" spans="1:14">
      <c r="A1323" t="s">
        <v>518</v>
      </c>
      <c r="B1323" t="s">
        <v>790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2454</v>
      </c>
      <c r="N1323"/>
    </row>
    <row r="1324" spans="1:14">
      <c r="A1324" t="s">
        <v>2455</v>
      </c>
      <c r="B1324" t="s">
        <v>790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2456</v>
      </c>
      <c r="N1324"/>
    </row>
    <row r="1325" spans="1:14">
      <c r="A1325" t="s">
        <v>173</v>
      </c>
      <c r="B1325" t="s">
        <v>790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2457</v>
      </c>
      <c r="N1325"/>
    </row>
    <row r="1326" spans="1:14">
      <c r="A1326" t="s">
        <v>2458</v>
      </c>
      <c r="B1326" t="s">
        <v>790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2459</v>
      </c>
      <c r="N1326"/>
    </row>
    <row r="1327" spans="1:14">
      <c r="A1327" t="s">
        <v>2460</v>
      </c>
      <c r="B1327" t="s">
        <v>790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2461</v>
      </c>
      <c r="N1327"/>
    </row>
    <row r="1328" spans="1:14">
      <c r="A1328" t="s">
        <v>2462</v>
      </c>
      <c r="B1328" t="s">
        <v>790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2463</v>
      </c>
      <c r="N1328"/>
    </row>
    <row r="1329" spans="1:14">
      <c r="A1329" t="s">
        <v>2464</v>
      </c>
      <c r="B1329" t="s">
        <v>790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2465</v>
      </c>
      <c r="N1329"/>
    </row>
    <row r="1330" spans="1:14">
      <c r="A1330" t="s">
        <v>2466</v>
      </c>
      <c r="B1330" t="s">
        <v>790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2467</v>
      </c>
      <c r="N1330"/>
    </row>
    <row r="1331" spans="1:14">
      <c r="A1331" t="s">
        <v>3362</v>
      </c>
      <c r="B1331" t="s">
        <v>808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3363</v>
      </c>
      <c r="N1331"/>
    </row>
    <row r="1332" spans="1:14">
      <c r="A1332" t="s">
        <v>520</v>
      </c>
      <c r="B1332" t="s">
        <v>790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2468</v>
      </c>
      <c r="N1332"/>
    </row>
    <row r="1333" spans="1:14">
      <c r="A1333" t="s">
        <v>2469</v>
      </c>
      <c r="B1333" t="s">
        <v>790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2470</v>
      </c>
      <c r="N1333"/>
    </row>
    <row r="1334" spans="1:14">
      <c r="A1334" t="s">
        <v>3364</v>
      </c>
      <c r="B1334" t="s">
        <v>790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3365</v>
      </c>
      <c r="N1334"/>
    </row>
    <row r="1335" spans="1:14">
      <c r="A1335" t="s">
        <v>3533</v>
      </c>
      <c r="B1335" t="s">
        <v>790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3534</v>
      </c>
      <c r="N1335"/>
    </row>
    <row r="1336" spans="1:14">
      <c r="A1336" t="s">
        <v>2471</v>
      </c>
      <c r="B1336" t="s">
        <v>790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2472</v>
      </c>
      <c r="N1336"/>
    </row>
    <row r="1337" spans="1:14">
      <c r="A1337" t="s">
        <v>2473</v>
      </c>
      <c r="B1337" t="s">
        <v>790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2474</v>
      </c>
      <c r="N1337"/>
    </row>
    <row r="1338" spans="1:14">
      <c r="A1338" t="s">
        <v>174</v>
      </c>
      <c r="B1338" t="s">
        <v>790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2475</v>
      </c>
      <c r="N1338"/>
    </row>
    <row r="1339" spans="1:14">
      <c r="A1339" t="s">
        <v>2476</v>
      </c>
      <c r="B1339" t="s">
        <v>790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2477</v>
      </c>
      <c r="N1339"/>
    </row>
    <row r="1340" spans="1:14">
      <c r="A1340" t="s">
        <v>3366</v>
      </c>
      <c r="B1340" t="s">
        <v>808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3367</v>
      </c>
      <c r="N1340"/>
    </row>
    <row r="1341" spans="1:14" hidden="1">
      <c r="A1341" t="s">
        <v>2478</v>
      </c>
      <c r="B1341" t="s">
        <v>790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2479</v>
      </c>
      <c r="N1341"/>
    </row>
    <row r="1342" spans="1:14">
      <c r="A1342" t="s">
        <v>3089</v>
      </c>
      <c r="B1342" t="s">
        <v>790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3090</v>
      </c>
      <c r="N1342"/>
    </row>
    <row r="1343" spans="1:14">
      <c r="A1343" t="s">
        <v>2480</v>
      </c>
      <c r="B1343" t="s">
        <v>790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2481</v>
      </c>
      <c r="N1343"/>
    </row>
    <row r="1344" spans="1:14">
      <c r="A1344" t="s">
        <v>3368</v>
      </c>
      <c r="B1344" t="s">
        <v>790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3369</v>
      </c>
      <c r="N1344"/>
    </row>
    <row r="1345" spans="1:14">
      <c r="A1345" t="s">
        <v>3370</v>
      </c>
      <c r="B1345" t="s">
        <v>790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3371</v>
      </c>
      <c r="N1345"/>
    </row>
    <row r="1346" spans="1:14">
      <c r="A1346" t="s">
        <v>515</v>
      </c>
      <c r="B1346" t="s">
        <v>790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3150</v>
      </c>
      <c r="N1346"/>
    </row>
    <row r="1347" spans="1:14">
      <c r="A1347" t="s">
        <v>3372</v>
      </c>
      <c r="B1347" t="s">
        <v>790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3373</v>
      </c>
      <c r="N1347"/>
    </row>
    <row r="1348" spans="1:14">
      <c r="A1348" t="s">
        <v>2482</v>
      </c>
      <c r="B1348" t="s">
        <v>790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2483</v>
      </c>
      <c r="N1348"/>
    </row>
    <row r="1349" spans="1:14">
      <c r="A1349" t="s">
        <v>510</v>
      </c>
      <c r="B1349" t="s">
        <v>790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2484</v>
      </c>
      <c r="N1349"/>
    </row>
    <row r="1350" spans="1:14">
      <c r="A1350" t="s">
        <v>511</v>
      </c>
      <c r="B1350" t="s">
        <v>790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2485</v>
      </c>
      <c r="N1350"/>
    </row>
    <row r="1351" spans="1:14">
      <c r="A1351" t="s">
        <v>3398</v>
      </c>
      <c r="B1351" t="s">
        <v>790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3399</v>
      </c>
      <c r="N1351"/>
    </row>
    <row r="1352" spans="1:14" hidden="1">
      <c r="A1352" t="s">
        <v>734</v>
      </c>
      <c r="B1352" t="s">
        <v>790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2486</v>
      </c>
      <c r="N1352"/>
    </row>
    <row r="1353" spans="1:14">
      <c r="A1353" t="s">
        <v>2487</v>
      </c>
      <c r="B1353" t="s">
        <v>790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2488</v>
      </c>
      <c r="N1353"/>
    </row>
    <row r="1354" spans="1:14" hidden="1">
      <c r="A1354" t="s">
        <v>2489</v>
      </c>
      <c r="B1354" t="s">
        <v>790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2490</v>
      </c>
      <c r="N1354"/>
    </row>
    <row r="1355" spans="1:14">
      <c r="A1355" t="s">
        <v>2491</v>
      </c>
      <c r="B1355" t="s">
        <v>790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2492</v>
      </c>
      <c r="N1355"/>
    </row>
    <row r="1356" spans="1:14" hidden="1">
      <c r="A1356" t="s">
        <v>2493</v>
      </c>
      <c r="B1356" t="s">
        <v>790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2494</v>
      </c>
      <c r="N1356"/>
    </row>
    <row r="1357" spans="1:14">
      <c r="A1357" t="s">
        <v>2495</v>
      </c>
      <c r="B1357" t="s">
        <v>790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2496</v>
      </c>
      <c r="N1357"/>
    </row>
    <row r="1358" spans="1:14">
      <c r="A1358" t="s">
        <v>2497</v>
      </c>
      <c r="B1358" t="s">
        <v>790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2498</v>
      </c>
      <c r="N1358"/>
    </row>
    <row r="1359" spans="1:14">
      <c r="A1359" t="s">
        <v>521</v>
      </c>
      <c r="B1359" t="s">
        <v>790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2499</v>
      </c>
      <c r="N1359"/>
    </row>
    <row r="1360" spans="1:14">
      <c r="A1360" t="s">
        <v>2500</v>
      </c>
      <c r="B1360" t="s">
        <v>790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2501</v>
      </c>
      <c r="N1360"/>
    </row>
    <row r="1361" spans="1:14">
      <c r="A1361" t="s">
        <v>522</v>
      </c>
      <c r="B1361" t="s">
        <v>790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2502</v>
      </c>
      <c r="N1361"/>
    </row>
    <row r="1362" spans="1:14">
      <c r="A1362" t="s">
        <v>2503</v>
      </c>
      <c r="B1362" t="s">
        <v>790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2504</v>
      </c>
      <c r="N1362"/>
    </row>
    <row r="1363" spans="1:14">
      <c r="A1363" t="s">
        <v>3091</v>
      </c>
      <c r="B1363" t="s">
        <v>790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3092</v>
      </c>
      <c r="N1363"/>
    </row>
    <row r="1364" spans="1:14">
      <c r="A1364" t="s">
        <v>2505</v>
      </c>
      <c r="B1364" t="s">
        <v>790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2506</v>
      </c>
      <c r="N1364"/>
    </row>
    <row r="1365" spans="1:14">
      <c r="A1365" t="s">
        <v>523</v>
      </c>
      <c r="B1365" t="s">
        <v>790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2507</v>
      </c>
      <c r="N1365"/>
    </row>
    <row r="1366" spans="1:14">
      <c r="A1366" t="s">
        <v>2508</v>
      </c>
      <c r="B1366" t="s">
        <v>790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2509</v>
      </c>
      <c r="N1366"/>
    </row>
    <row r="1367" spans="1:14">
      <c r="A1367" t="s">
        <v>2510</v>
      </c>
      <c r="B1367" t="s">
        <v>790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2511</v>
      </c>
      <c r="N1367"/>
    </row>
    <row r="1368" spans="1:14">
      <c r="A1368" t="s">
        <v>524</v>
      </c>
      <c r="B1368" t="s">
        <v>790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2512</v>
      </c>
      <c r="N1368"/>
    </row>
    <row r="1369" spans="1:14">
      <c r="A1369" t="s">
        <v>2513</v>
      </c>
      <c r="B1369" t="s">
        <v>790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2514</v>
      </c>
      <c r="N1369"/>
    </row>
    <row r="1370" spans="1:14">
      <c r="A1370" t="s">
        <v>2515</v>
      </c>
      <c r="B1370" t="s">
        <v>790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2516</v>
      </c>
      <c r="N1370"/>
    </row>
    <row r="1371" spans="1:14">
      <c r="A1371" t="s">
        <v>2517</v>
      </c>
      <c r="B1371" t="s">
        <v>790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2518</v>
      </c>
      <c r="N1371"/>
    </row>
    <row r="1372" spans="1:14">
      <c r="A1372" t="s">
        <v>527</v>
      </c>
      <c r="B1372" t="s">
        <v>790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2519</v>
      </c>
      <c r="N1372"/>
    </row>
    <row r="1373" spans="1:14">
      <c r="A1373" t="s">
        <v>3431</v>
      </c>
      <c r="B1373" t="s">
        <v>790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3432</v>
      </c>
      <c r="N1373"/>
    </row>
    <row r="1374" spans="1:14">
      <c r="A1374" t="s">
        <v>2520</v>
      </c>
      <c r="B1374" t="s">
        <v>790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2521</v>
      </c>
      <c r="N1374"/>
    </row>
    <row r="1375" spans="1:14" hidden="1">
      <c r="A1375" t="s">
        <v>2522</v>
      </c>
      <c r="B1375" t="s">
        <v>790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2523</v>
      </c>
      <c r="N1375"/>
    </row>
    <row r="1376" spans="1:14" hidden="1">
      <c r="A1376" t="s">
        <v>3374</v>
      </c>
      <c r="B1376" t="s">
        <v>808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3375</v>
      </c>
      <c r="N1376"/>
    </row>
    <row r="1377" spans="1:14" hidden="1">
      <c r="A1377" t="s">
        <v>2524</v>
      </c>
      <c r="B1377" t="s">
        <v>790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2525</v>
      </c>
      <c r="N1377"/>
    </row>
    <row r="1378" spans="1:14" hidden="1">
      <c r="A1378" t="s">
        <v>2526</v>
      </c>
      <c r="B1378" t="s">
        <v>790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2527</v>
      </c>
      <c r="N1378"/>
    </row>
    <row r="1379" spans="1:14">
      <c r="A1379" t="s">
        <v>2528</v>
      </c>
      <c r="B1379" t="s">
        <v>790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2529</v>
      </c>
      <c r="N1379"/>
    </row>
    <row r="1380" spans="1:14">
      <c r="A1380" t="s">
        <v>2530</v>
      </c>
      <c r="B1380" t="s">
        <v>790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2531</v>
      </c>
      <c r="N1380"/>
    </row>
    <row r="1381" spans="1:14">
      <c r="A1381" t="s">
        <v>3376</v>
      </c>
      <c r="B1381" t="s">
        <v>790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3377</v>
      </c>
      <c r="N1381"/>
    </row>
    <row r="1382" spans="1:14">
      <c r="A1382" t="s">
        <v>3378</v>
      </c>
      <c r="B1382" t="s">
        <v>808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3379</v>
      </c>
      <c r="N1382"/>
    </row>
    <row r="1383" spans="1:14">
      <c r="A1383" t="s">
        <v>2532</v>
      </c>
      <c r="B1383" t="s">
        <v>790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2533</v>
      </c>
      <c r="N1383"/>
    </row>
    <row r="1384" spans="1:14">
      <c r="A1384" t="s">
        <v>2534</v>
      </c>
      <c r="B1384" t="s">
        <v>790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2535</v>
      </c>
      <c r="N1384"/>
    </row>
    <row r="1385" spans="1:14">
      <c r="A1385" t="s">
        <v>175</v>
      </c>
      <c r="B1385" t="s">
        <v>790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2536</v>
      </c>
      <c r="N1385"/>
    </row>
    <row r="1386" spans="1:14">
      <c r="A1386" t="s">
        <v>2537</v>
      </c>
      <c r="B1386" t="s">
        <v>790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2538</v>
      </c>
      <c r="N1386"/>
    </row>
    <row r="1387" spans="1:14">
      <c r="A1387" t="s">
        <v>2539</v>
      </c>
      <c r="B1387" t="s">
        <v>790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2540</v>
      </c>
      <c r="N1387"/>
    </row>
    <row r="1388" spans="1:14">
      <c r="A1388" t="s">
        <v>176</v>
      </c>
      <c r="B1388" t="s">
        <v>790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2541</v>
      </c>
      <c r="N1388"/>
    </row>
    <row r="1389" spans="1:14">
      <c r="A1389" t="s">
        <v>690</v>
      </c>
      <c r="B1389" t="s">
        <v>790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2542</v>
      </c>
      <c r="N1389"/>
    </row>
    <row r="1390" spans="1:14">
      <c r="A1390" t="s">
        <v>3380</v>
      </c>
      <c r="B1390" t="s">
        <v>790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3381</v>
      </c>
      <c r="N1390"/>
    </row>
    <row r="1391" spans="1:14">
      <c r="A1391" t="s">
        <v>177</v>
      </c>
      <c r="B1391" t="s">
        <v>790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2543</v>
      </c>
      <c r="N1391"/>
    </row>
    <row r="1392" spans="1:14">
      <c r="A1392" t="s">
        <v>525</v>
      </c>
      <c r="B1392" t="s">
        <v>790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2544</v>
      </c>
      <c r="N1392"/>
    </row>
    <row r="1393" spans="1:14">
      <c r="A1393" t="s">
        <v>2545</v>
      </c>
      <c r="B1393" t="s">
        <v>790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2546</v>
      </c>
      <c r="N1393"/>
    </row>
    <row r="1394" spans="1:14" hidden="1">
      <c r="A1394" t="s">
        <v>3093</v>
      </c>
      <c r="B1394" t="s">
        <v>790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3094</v>
      </c>
      <c r="N1394"/>
    </row>
    <row r="1395" spans="1:14">
      <c r="A1395" t="s">
        <v>2547</v>
      </c>
      <c r="B1395" t="s">
        <v>790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2548</v>
      </c>
      <c r="N1395"/>
    </row>
    <row r="1396" spans="1:14">
      <c r="A1396" t="s">
        <v>3382</v>
      </c>
      <c r="B1396" t="s">
        <v>790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3383</v>
      </c>
      <c r="N1396"/>
    </row>
    <row r="1397" spans="1:14">
      <c r="A1397" t="s">
        <v>2549</v>
      </c>
      <c r="B1397" t="s">
        <v>790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2550</v>
      </c>
      <c r="N1397"/>
    </row>
    <row r="1398" spans="1:14">
      <c r="A1398" t="s">
        <v>2551</v>
      </c>
      <c r="B1398" t="s">
        <v>790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2552</v>
      </c>
      <c r="N1398"/>
    </row>
    <row r="1399" spans="1:14">
      <c r="A1399" t="s">
        <v>281</v>
      </c>
      <c r="B1399" t="s">
        <v>790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2553</v>
      </c>
      <c r="N1399"/>
    </row>
    <row r="1400" spans="1:14">
      <c r="A1400" t="s">
        <v>2554</v>
      </c>
      <c r="B1400" t="s">
        <v>790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2555</v>
      </c>
      <c r="N1400"/>
    </row>
    <row r="1401" spans="1:14" hidden="1">
      <c r="A1401" t="s">
        <v>767</v>
      </c>
      <c r="B1401" t="s">
        <v>790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2556</v>
      </c>
      <c r="N1401"/>
    </row>
    <row r="1402" spans="1:14" hidden="1">
      <c r="A1402" t="s">
        <v>526</v>
      </c>
      <c r="B1402" t="s">
        <v>790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2557</v>
      </c>
      <c r="N1402"/>
    </row>
    <row r="1403" spans="1:14">
      <c r="A1403" t="s">
        <v>3384</v>
      </c>
      <c r="B1403" t="s">
        <v>808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3385</v>
      </c>
      <c r="N1403"/>
    </row>
    <row r="1404" spans="1:14">
      <c r="A1404" t="s">
        <v>3386</v>
      </c>
      <c r="B1404" t="s">
        <v>790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3387</v>
      </c>
      <c r="N1404"/>
    </row>
    <row r="1405" spans="1:14">
      <c r="A1405" t="s">
        <v>3388</v>
      </c>
      <c r="B1405" t="s">
        <v>790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3389</v>
      </c>
      <c r="N1405"/>
    </row>
    <row r="1406" spans="1:14">
      <c r="A1406" t="s">
        <v>3585</v>
      </c>
      <c r="B1406" t="s">
        <v>808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3586</v>
      </c>
      <c r="N1406"/>
    </row>
    <row r="1407" spans="1:14" hidden="1">
      <c r="A1407" t="s">
        <v>2558</v>
      </c>
      <c r="B1407" t="s">
        <v>790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2559</v>
      </c>
      <c r="N1407"/>
    </row>
    <row r="1408" spans="1:14">
      <c r="A1408" t="s">
        <v>528</v>
      </c>
      <c r="B1408" t="s">
        <v>790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2560</v>
      </c>
      <c r="N1408"/>
    </row>
    <row r="1409" spans="1:14">
      <c r="A1409" t="s">
        <v>2561</v>
      </c>
      <c r="B1409" t="s">
        <v>790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2562</v>
      </c>
      <c r="N1409"/>
    </row>
    <row r="1410" spans="1:14" hidden="1">
      <c r="A1410" t="s">
        <v>529</v>
      </c>
      <c r="B1410" t="s">
        <v>790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2563</v>
      </c>
      <c r="N1410"/>
    </row>
    <row r="1411" spans="1:14">
      <c r="A1411" t="s">
        <v>2564</v>
      </c>
      <c r="B1411" t="s">
        <v>790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2565</v>
      </c>
      <c r="N1411"/>
    </row>
    <row r="1412" spans="1:14">
      <c r="A1412" t="s">
        <v>2566</v>
      </c>
      <c r="B1412" t="s">
        <v>790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2567</v>
      </c>
      <c r="N1412"/>
    </row>
    <row r="1413" spans="1:14">
      <c r="A1413" t="s">
        <v>530</v>
      </c>
      <c r="B1413" t="s">
        <v>790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2568</v>
      </c>
      <c r="N1413"/>
    </row>
    <row r="1414" spans="1:14">
      <c r="A1414" t="s">
        <v>2569</v>
      </c>
      <c r="B1414" t="s">
        <v>790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2570</v>
      </c>
      <c r="N1414"/>
    </row>
    <row r="1415" spans="1:14">
      <c r="A1415" t="s">
        <v>178</v>
      </c>
      <c r="B1415" t="s">
        <v>790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2571</v>
      </c>
      <c r="N1415"/>
    </row>
    <row r="1416" spans="1:14">
      <c r="A1416" t="s">
        <v>531</v>
      </c>
      <c r="B1416" t="s">
        <v>790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2572</v>
      </c>
      <c r="N1416"/>
    </row>
    <row r="1417" spans="1:14">
      <c r="A1417" t="s">
        <v>179</v>
      </c>
      <c r="B1417" t="s">
        <v>790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2573</v>
      </c>
      <c r="N1417"/>
    </row>
    <row r="1418" spans="1:14">
      <c r="A1418" t="s">
        <v>2574</v>
      </c>
      <c r="B1418" t="s">
        <v>790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2575</v>
      </c>
      <c r="N1418"/>
    </row>
    <row r="1419" spans="1:14">
      <c r="A1419" t="s">
        <v>3390</v>
      </c>
      <c r="B1419" t="s">
        <v>790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3391</v>
      </c>
      <c r="N1419"/>
    </row>
    <row r="1420" spans="1:14">
      <c r="A1420" t="s">
        <v>2576</v>
      </c>
      <c r="B1420" t="s">
        <v>790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2577</v>
      </c>
      <c r="N1420"/>
    </row>
    <row r="1421" spans="1:14">
      <c r="A1421" t="s">
        <v>532</v>
      </c>
      <c r="B1421" t="s">
        <v>790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2578</v>
      </c>
      <c r="N1421"/>
    </row>
    <row r="1422" spans="1:14">
      <c r="A1422" t="s">
        <v>533</v>
      </c>
      <c r="B1422" t="s">
        <v>790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2579</v>
      </c>
      <c r="N1422"/>
    </row>
    <row r="1423" spans="1:14">
      <c r="A1423" t="s">
        <v>3392</v>
      </c>
      <c r="B1423" t="s">
        <v>790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3393</v>
      </c>
      <c r="N1423"/>
    </row>
    <row r="1424" spans="1:14">
      <c r="A1424" t="s">
        <v>2580</v>
      </c>
      <c r="B1424" t="s">
        <v>790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2581</v>
      </c>
      <c r="N1424"/>
    </row>
    <row r="1425" spans="1:14">
      <c r="A1425" t="s">
        <v>2582</v>
      </c>
      <c r="B1425" t="s">
        <v>790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2583</v>
      </c>
      <c r="N1425"/>
    </row>
    <row r="1426" spans="1:14">
      <c r="A1426" t="s">
        <v>2584</v>
      </c>
      <c r="B1426" t="s">
        <v>790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2585</v>
      </c>
      <c r="N1426"/>
    </row>
    <row r="1427" spans="1:14">
      <c r="A1427" t="s">
        <v>2586</v>
      </c>
      <c r="B1427" t="s">
        <v>790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2587</v>
      </c>
      <c r="N1427"/>
    </row>
    <row r="1428" spans="1:14">
      <c r="A1428" t="s">
        <v>3183</v>
      </c>
      <c r="B1428" t="s">
        <v>790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3186</v>
      </c>
      <c r="N1428"/>
    </row>
    <row r="1429" spans="1:14">
      <c r="A1429" t="s">
        <v>3502</v>
      </c>
      <c r="B1429" t="s">
        <v>790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3503</v>
      </c>
      <c r="N1429"/>
    </row>
    <row r="1430" spans="1:14">
      <c r="A1430" t="s">
        <v>534</v>
      </c>
      <c r="B1430" t="s">
        <v>790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2588</v>
      </c>
      <c r="N1430"/>
    </row>
    <row r="1431" spans="1:14">
      <c r="A1431" t="s">
        <v>535</v>
      </c>
      <c r="B1431" t="s">
        <v>790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2589</v>
      </c>
      <c r="N1431"/>
    </row>
    <row r="1432" spans="1:14">
      <c r="A1432" t="s">
        <v>2590</v>
      </c>
      <c r="B1432" t="s">
        <v>790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2591</v>
      </c>
      <c r="N1432"/>
    </row>
    <row r="1433" spans="1:14">
      <c r="A1433" t="s">
        <v>2592</v>
      </c>
      <c r="B1433" t="s">
        <v>790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2593</v>
      </c>
      <c r="N1433"/>
    </row>
    <row r="1434" spans="1:14">
      <c r="A1434" t="s">
        <v>2594</v>
      </c>
      <c r="B1434" t="s">
        <v>790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2595</v>
      </c>
      <c r="N1434"/>
    </row>
    <row r="1435" spans="1:14">
      <c r="A1435" t="s">
        <v>536</v>
      </c>
      <c r="B1435" t="s">
        <v>790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2596</v>
      </c>
      <c r="N1435"/>
    </row>
    <row r="1436" spans="1:14">
      <c r="A1436" t="s">
        <v>3095</v>
      </c>
      <c r="B1436" t="s">
        <v>790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3096</v>
      </c>
      <c r="N1436"/>
    </row>
    <row r="1437" spans="1:14">
      <c r="A1437" t="s">
        <v>282</v>
      </c>
      <c r="B1437" t="s">
        <v>790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2597</v>
      </c>
      <c r="N1437"/>
    </row>
    <row r="1438" spans="1:14">
      <c r="A1438" t="s">
        <v>2598</v>
      </c>
      <c r="B1438" t="s">
        <v>790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2599</v>
      </c>
      <c r="N1438"/>
    </row>
    <row r="1439" spans="1:14">
      <c r="A1439" t="s">
        <v>2600</v>
      </c>
      <c r="B1439" t="s">
        <v>790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2601</v>
      </c>
      <c r="N1439"/>
    </row>
    <row r="1440" spans="1:14">
      <c r="A1440" t="s">
        <v>542</v>
      </c>
      <c r="B1440" t="s">
        <v>790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2602</v>
      </c>
      <c r="N1440"/>
    </row>
    <row r="1441" spans="1:14">
      <c r="A1441" t="s">
        <v>2603</v>
      </c>
      <c r="B1441" t="s">
        <v>790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2604</v>
      </c>
      <c r="N1441"/>
    </row>
    <row r="1442" spans="1:14" hidden="1">
      <c r="A1442" t="s">
        <v>2605</v>
      </c>
      <c r="B1442" t="s">
        <v>790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2606</v>
      </c>
      <c r="N1442"/>
    </row>
    <row r="1443" spans="1:14">
      <c r="A1443" t="s">
        <v>2607</v>
      </c>
      <c r="B1443" t="s">
        <v>790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2608</v>
      </c>
      <c r="N1443"/>
    </row>
    <row r="1444" spans="1:14">
      <c r="A1444" t="s">
        <v>2609</v>
      </c>
      <c r="B1444" t="s">
        <v>790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2610</v>
      </c>
      <c r="N1444"/>
    </row>
    <row r="1445" spans="1:14">
      <c r="A1445" t="s">
        <v>181</v>
      </c>
      <c r="B1445" t="s">
        <v>790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2611</v>
      </c>
      <c r="N1445"/>
    </row>
    <row r="1446" spans="1:14">
      <c r="A1446" t="s">
        <v>2612</v>
      </c>
      <c r="B1446" t="s">
        <v>790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2613</v>
      </c>
      <c r="N1446"/>
    </row>
    <row r="1447" spans="1:14">
      <c r="A1447" t="s">
        <v>2614</v>
      </c>
      <c r="B1447" t="s">
        <v>790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2615</v>
      </c>
      <c r="N1447"/>
    </row>
    <row r="1448" spans="1:14">
      <c r="A1448" t="s">
        <v>3465</v>
      </c>
      <c r="B1448" t="s">
        <v>790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2617</v>
      </c>
      <c r="N1448"/>
    </row>
    <row r="1449" spans="1:14">
      <c r="A1449" t="s">
        <v>182</v>
      </c>
      <c r="B1449" t="s">
        <v>790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2616</v>
      </c>
      <c r="N1449"/>
    </row>
    <row r="1450" spans="1:14">
      <c r="A1450" t="s">
        <v>543</v>
      </c>
      <c r="B1450" t="s">
        <v>790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2618</v>
      </c>
      <c r="N1450"/>
    </row>
    <row r="1451" spans="1:14">
      <c r="A1451" t="s">
        <v>2619</v>
      </c>
      <c r="B1451" t="s">
        <v>790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2620</v>
      </c>
      <c r="N1451"/>
    </row>
    <row r="1452" spans="1:14">
      <c r="A1452" t="s">
        <v>183</v>
      </c>
      <c r="B1452" t="s">
        <v>790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2621</v>
      </c>
      <c r="N1452"/>
    </row>
    <row r="1453" spans="1:14">
      <c r="A1453" t="s">
        <v>184</v>
      </c>
      <c r="B1453" t="s">
        <v>790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2622</v>
      </c>
      <c r="N1453"/>
    </row>
    <row r="1454" spans="1:14">
      <c r="A1454" t="s">
        <v>185</v>
      </c>
      <c r="B1454" t="s">
        <v>790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2623</v>
      </c>
      <c r="N1454"/>
    </row>
    <row r="1455" spans="1:14">
      <c r="A1455" t="s">
        <v>186</v>
      </c>
      <c r="B1455" t="s">
        <v>790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2624</v>
      </c>
      <c r="N1455"/>
    </row>
    <row r="1456" spans="1:14">
      <c r="A1456" t="s">
        <v>2625</v>
      </c>
      <c r="B1456" t="s">
        <v>790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2626</v>
      </c>
      <c r="N1456"/>
    </row>
    <row r="1457" spans="1:14">
      <c r="A1457" t="s">
        <v>2627</v>
      </c>
      <c r="B1457" t="s">
        <v>790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2628</v>
      </c>
      <c r="N1457"/>
    </row>
    <row r="1458" spans="1:14" hidden="1">
      <c r="A1458" t="s">
        <v>2629</v>
      </c>
      <c r="B1458" t="s">
        <v>790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2630</v>
      </c>
      <c r="N1458"/>
    </row>
    <row r="1459" spans="1:14">
      <c r="A1459" t="s">
        <v>675</v>
      </c>
      <c r="B1459" t="s">
        <v>790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2631</v>
      </c>
      <c r="N1459"/>
    </row>
    <row r="1460" spans="1:14">
      <c r="A1460" t="s">
        <v>3103</v>
      </c>
      <c r="B1460" t="s">
        <v>790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3104</v>
      </c>
      <c r="N1460"/>
    </row>
    <row r="1461" spans="1:14">
      <c r="A1461" t="s">
        <v>537</v>
      </c>
      <c r="B1461" t="s">
        <v>790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2632</v>
      </c>
      <c r="N1461"/>
    </row>
    <row r="1462" spans="1:14">
      <c r="A1462" t="s">
        <v>2633</v>
      </c>
      <c r="B1462" t="s">
        <v>790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2634</v>
      </c>
      <c r="N1462"/>
    </row>
    <row r="1463" spans="1:14">
      <c r="A1463" t="s">
        <v>538</v>
      </c>
      <c r="B1463" t="s">
        <v>790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2635</v>
      </c>
      <c r="N1463"/>
    </row>
    <row r="1464" spans="1:14" hidden="1">
      <c r="A1464" t="s">
        <v>2636</v>
      </c>
      <c r="B1464" t="s">
        <v>790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2637</v>
      </c>
      <c r="N1464"/>
    </row>
    <row r="1465" spans="1:14">
      <c r="A1465" t="s">
        <v>187</v>
      </c>
      <c r="B1465" t="s">
        <v>790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2638</v>
      </c>
      <c r="N1465"/>
    </row>
    <row r="1466" spans="1:14">
      <c r="A1466" t="s">
        <v>2639</v>
      </c>
      <c r="B1466" t="s">
        <v>790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2640</v>
      </c>
      <c r="N1466"/>
    </row>
    <row r="1467" spans="1:14">
      <c r="A1467" t="s">
        <v>544</v>
      </c>
      <c r="B1467" t="s">
        <v>790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2641</v>
      </c>
      <c r="N1467"/>
    </row>
    <row r="1468" spans="1:14">
      <c r="A1468" t="s">
        <v>3624</v>
      </c>
      <c r="B1468" t="s">
        <v>790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3625</v>
      </c>
      <c r="N1468"/>
    </row>
    <row r="1469" spans="1:14">
      <c r="A1469" t="s">
        <v>188</v>
      </c>
      <c r="B1469" t="s">
        <v>790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2642</v>
      </c>
      <c r="N1469"/>
    </row>
    <row r="1470" spans="1:14">
      <c r="A1470" t="s">
        <v>545</v>
      </c>
      <c r="B1470" t="s">
        <v>790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2643</v>
      </c>
      <c r="N1470"/>
    </row>
    <row r="1471" spans="1:14">
      <c r="A1471" t="s">
        <v>2644</v>
      </c>
      <c r="B1471" t="s">
        <v>790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2645</v>
      </c>
      <c r="N1471"/>
    </row>
    <row r="1472" spans="1:14" hidden="1">
      <c r="A1472" t="s">
        <v>2646</v>
      </c>
      <c r="B1472" t="s">
        <v>790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2647</v>
      </c>
      <c r="N1472"/>
    </row>
    <row r="1473" spans="1:14" hidden="1">
      <c r="A1473" t="s">
        <v>2648</v>
      </c>
      <c r="B1473" t="s">
        <v>790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2649</v>
      </c>
      <c r="N1473"/>
    </row>
    <row r="1474" spans="1:14">
      <c r="A1474" t="s">
        <v>2650</v>
      </c>
      <c r="B1474" t="s">
        <v>790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2651</v>
      </c>
      <c r="N1474"/>
    </row>
    <row r="1475" spans="1:14">
      <c r="A1475" t="s">
        <v>2652</v>
      </c>
      <c r="B1475" t="s">
        <v>790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2653</v>
      </c>
      <c r="N1475"/>
    </row>
    <row r="1476" spans="1:14">
      <c r="A1476" t="s">
        <v>2654</v>
      </c>
      <c r="B1476" t="s">
        <v>790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2655</v>
      </c>
      <c r="N1476"/>
    </row>
    <row r="1477" spans="1:14">
      <c r="A1477" t="s">
        <v>2656</v>
      </c>
      <c r="B1477" t="s">
        <v>790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2657</v>
      </c>
      <c r="N1477"/>
    </row>
    <row r="1478" spans="1:14">
      <c r="A1478" t="s">
        <v>3587</v>
      </c>
      <c r="B1478" t="s">
        <v>790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3588</v>
      </c>
      <c r="N1478"/>
    </row>
    <row r="1479" spans="1:14">
      <c r="A1479" t="s">
        <v>2658</v>
      </c>
      <c r="B1479" t="s">
        <v>790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2659</v>
      </c>
      <c r="N1479"/>
    </row>
    <row r="1480" spans="1:14">
      <c r="A1480" t="s">
        <v>2660</v>
      </c>
      <c r="B1480" t="s">
        <v>790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2661</v>
      </c>
      <c r="N1480"/>
    </row>
    <row r="1481" spans="1:14" hidden="1">
      <c r="A1481" t="s">
        <v>2662</v>
      </c>
      <c r="B1481" t="s">
        <v>790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2663</v>
      </c>
      <c r="N1481"/>
    </row>
    <row r="1482" spans="1:14">
      <c r="A1482" t="s">
        <v>3171</v>
      </c>
      <c r="B1482" t="s">
        <v>790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3172</v>
      </c>
      <c r="N1482"/>
    </row>
    <row r="1483" spans="1:14">
      <c r="A1483" t="s">
        <v>546</v>
      </c>
      <c r="B1483" t="s">
        <v>790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2664</v>
      </c>
      <c r="N1483"/>
    </row>
    <row r="1484" spans="1:14">
      <c r="A1484" t="s">
        <v>2665</v>
      </c>
      <c r="B1484" t="s">
        <v>790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2666</v>
      </c>
      <c r="N1484"/>
    </row>
    <row r="1485" spans="1:14">
      <c r="A1485" t="s">
        <v>547</v>
      </c>
      <c r="B1485" t="s">
        <v>790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2667</v>
      </c>
      <c r="N1485"/>
    </row>
    <row r="1486" spans="1:14">
      <c r="A1486" t="s">
        <v>3128</v>
      </c>
      <c r="B1486" t="s">
        <v>790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3129</v>
      </c>
      <c r="N1486"/>
    </row>
    <row r="1487" spans="1:14">
      <c r="A1487" t="s">
        <v>2668</v>
      </c>
      <c r="B1487" t="s">
        <v>790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2669</v>
      </c>
      <c r="N1487"/>
    </row>
    <row r="1488" spans="1:14">
      <c r="A1488" t="s">
        <v>2670</v>
      </c>
      <c r="B1488" t="s">
        <v>790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2671</v>
      </c>
      <c r="N1488"/>
    </row>
    <row r="1489" spans="1:14">
      <c r="A1489" t="s">
        <v>552</v>
      </c>
      <c r="B1489" t="s">
        <v>790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2672</v>
      </c>
      <c r="N1489"/>
    </row>
    <row r="1490" spans="1:14">
      <c r="A1490" t="s">
        <v>2673</v>
      </c>
      <c r="B1490" t="s">
        <v>790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2674</v>
      </c>
      <c r="N1490"/>
    </row>
    <row r="1491" spans="1:14">
      <c r="A1491" t="s">
        <v>2675</v>
      </c>
      <c r="B1491" t="s">
        <v>790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2676</v>
      </c>
      <c r="N1491"/>
    </row>
    <row r="1492" spans="1:14">
      <c r="A1492" t="s">
        <v>3589</v>
      </c>
      <c r="B1492" t="s">
        <v>790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3590</v>
      </c>
      <c r="N1492"/>
    </row>
    <row r="1493" spans="1:14">
      <c r="A1493" t="s">
        <v>548</v>
      </c>
      <c r="B1493" t="s">
        <v>790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2677</v>
      </c>
      <c r="N1493"/>
    </row>
    <row r="1494" spans="1:14">
      <c r="A1494" t="s">
        <v>549</v>
      </c>
      <c r="B1494" t="s">
        <v>790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2678</v>
      </c>
      <c r="N1494"/>
    </row>
    <row r="1495" spans="1:14" hidden="1">
      <c r="A1495" t="s">
        <v>2679</v>
      </c>
      <c r="B1495" t="s">
        <v>790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2680</v>
      </c>
      <c r="N1495"/>
    </row>
    <row r="1496" spans="1:14" hidden="1">
      <c r="A1496" t="s">
        <v>3130</v>
      </c>
      <c r="B1496" t="s">
        <v>790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3131</v>
      </c>
      <c r="N1496"/>
    </row>
    <row r="1497" spans="1:14" hidden="1">
      <c r="A1497" t="s">
        <v>2681</v>
      </c>
      <c r="B1497" t="s">
        <v>790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2682</v>
      </c>
      <c r="N1497"/>
    </row>
    <row r="1498" spans="1:14" hidden="1">
      <c r="A1498" t="s">
        <v>189</v>
      </c>
      <c r="B1498" t="s">
        <v>790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2683</v>
      </c>
      <c r="N1498"/>
    </row>
    <row r="1499" spans="1:14" hidden="1">
      <c r="A1499" t="s">
        <v>2684</v>
      </c>
      <c r="B1499" t="s">
        <v>790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2685</v>
      </c>
      <c r="N1499"/>
    </row>
    <row r="1500" spans="1:14" hidden="1">
      <c r="A1500" t="s">
        <v>2686</v>
      </c>
      <c r="B1500" t="s">
        <v>790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2687</v>
      </c>
      <c r="N1500"/>
    </row>
    <row r="1501" spans="1:14" hidden="1">
      <c r="A1501" t="s">
        <v>2688</v>
      </c>
      <c r="B1501" t="s">
        <v>790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2689</v>
      </c>
      <c r="N1501"/>
    </row>
    <row r="1502" spans="1:14" hidden="1">
      <c r="A1502" t="s">
        <v>2690</v>
      </c>
      <c r="B1502" t="s">
        <v>790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2691</v>
      </c>
      <c r="N1502"/>
    </row>
    <row r="1503" spans="1:14" hidden="1">
      <c r="A1503" t="s">
        <v>190</v>
      </c>
      <c r="B1503" t="s">
        <v>790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2692</v>
      </c>
      <c r="N1503"/>
    </row>
    <row r="1504" spans="1:14" hidden="1">
      <c r="A1504" t="s">
        <v>191</v>
      </c>
      <c r="B1504" t="s">
        <v>790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2693</v>
      </c>
      <c r="N1504"/>
    </row>
    <row r="1505" spans="1:14" hidden="1">
      <c r="A1505" t="s">
        <v>3154</v>
      </c>
      <c r="B1505" t="s">
        <v>790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3155</v>
      </c>
      <c r="N1505"/>
    </row>
    <row r="1506" spans="1:14" hidden="1">
      <c r="A1506" t="s">
        <v>2694</v>
      </c>
      <c r="B1506" t="s">
        <v>790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2695</v>
      </c>
      <c r="N1506"/>
    </row>
    <row r="1507" spans="1:14" hidden="1">
      <c r="A1507" t="s">
        <v>2696</v>
      </c>
      <c r="B1507" t="s">
        <v>790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2697</v>
      </c>
      <c r="N1507"/>
    </row>
    <row r="1508" spans="1:14" hidden="1">
      <c r="A1508" t="s">
        <v>2698</v>
      </c>
      <c r="B1508" t="s">
        <v>790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2699</v>
      </c>
      <c r="N1508"/>
    </row>
    <row r="1509" spans="1:14" hidden="1">
      <c r="A1509" t="s">
        <v>550</v>
      </c>
      <c r="B1509" t="s">
        <v>790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2700</v>
      </c>
      <c r="N1509"/>
    </row>
    <row r="1510" spans="1:14" hidden="1">
      <c r="A1510" t="s">
        <v>2701</v>
      </c>
      <c r="B1510" t="s">
        <v>790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2702</v>
      </c>
      <c r="N1510"/>
    </row>
    <row r="1511" spans="1:14" hidden="1">
      <c r="A1511" t="s">
        <v>551</v>
      </c>
      <c r="B1511" t="s">
        <v>790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3105</v>
      </c>
      <c r="N1511"/>
    </row>
    <row r="1512" spans="1:14" hidden="1">
      <c r="A1512" t="s">
        <v>2703</v>
      </c>
      <c r="B1512" t="s">
        <v>790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2704</v>
      </c>
      <c r="N1512"/>
    </row>
    <row r="1513" spans="1:14" hidden="1">
      <c r="A1513" t="s">
        <v>2705</v>
      </c>
      <c r="B1513" t="s">
        <v>790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2706</v>
      </c>
      <c r="N1513"/>
    </row>
    <row r="1514" spans="1:14" hidden="1">
      <c r="A1514" t="s">
        <v>704</v>
      </c>
      <c r="B1514" t="s">
        <v>790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2707</v>
      </c>
      <c r="N1514"/>
    </row>
    <row r="1515" spans="1:14" hidden="1">
      <c r="A1515" t="s">
        <v>2708</v>
      </c>
      <c r="B1515" t="s">
        <v>790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2709</v>
      </c>
      <c r="N1515"/>
    </row>
    <row r="1516" spans="1:14" hidden="1">
      <c r="A1516" t="s">
        <v>2710</v>
      </c>
      <c r="B1516" t="s">
        <v>790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2711</v>
      </c>
      <c r="N1516"/>
    </row>
    <row r="1517" spans="1:14">
      <c r="A1517" t="s">
        <v>539</v>
      </c>
      <c r="B1517" t="s">
        <v>790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2712</v>
      </c>
      <c r="N1517"/>
    </row>
    <row r="1518" spans="1:14">
      <c r="A1518" t="s">
        <v>2713</v>
      </c>
      <c r="B1518" t="s">
        <v>790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2714</v>
      </c>
      <c r="N1518"/>
    </row>
    <row r="1519" spans="1:14">
      <c r="A1519" t="s">
        <v>2715</v>
      </c>
      <c r="B1519" t="s">
        <v>808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2716</v>
      </c>
      <c r="N1519"/>
    </row>
    <row r="1520" spans="1:14">
      <c r="A1520" t="s">
        <v>541</v>
      </c>
      <c r="B1520" t="s">
        <v>790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2717</v>
      </c>
      <c r="N1520"/>
    </row>
    <row r="1521" spans="1:14">
      <c r="A1521" t="s">
        <v>2718</v>
      </c>
      <c r="B1521" t="s">
        <v>790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2719</v>
      </c>
      <c r="N1521"/>
    </row>
    <row r="1522" spans="1:14">
      <c r="A1522" t="s">
        <v>192</v>
      </c>
      <c r="B1522" t="s">
        <v>790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2720</v>
      </c>
      <c r="N1522"/>
    </row>
    <row r="1523" spans="1:14">
      <c r="A1523" t="s">
        <v>2721</v>
      </c>
      <c r="B1523" t="s">
        <v>790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2722</v>
      </c>
      <c r="N1523"/>
    </row>
    <row r="1524" spans="1:14">
      <c r="A1524" t="s">
        <v>540</v>
      </c>
      <c r="B1524" t="s">
        <v>790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2723</v>
      </c>
      <c r="N1524"/>
    </row>
    <row r="1525" spans="1:14">
      <c r="A1525" t="s">
        <v>3470</v>
      </c>
      <c r="B1525" t="s">
        <v>808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3471</v>
      </c>
      <c r="N1525"/>
    </row>
    <row r="1526" spans="1:14">
      <c r="A1526" t="s">
        <v>2724</v>
      </c>
      <c r="B1526" t="s">
        <v>790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2725</v>
      </c>
      <c r="N1526"/>
    </row>
    <row r="1527" spans="1:14">
      <c r="A1527" t="s">
        <v>193</v>
      </c>
      <c r="B1527" t="s">
        <v>790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2726</v>
      </c>
      <c r="N1527"/>
    </row>
    <row r="1528" spans="1:14">
      <c r="A1528" t="s">
        <v>2727</v>
      </c>
      <c r="B1528" t="s">
        <v>790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2728</v>
      </c>
      <c r="N1528"/>
    </row>
    <row r="1529" spans="1:14">
      <c r="A1529" t="s">
        <v>553</v>
      </c>
      <c r="B1529" t="s">
        <v>790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2729</v>
      </c>
      <c r="N1529"/>
    </row>
    <row r="1530" spans="1:14">
      <c r="A1530" t="s">
        <v>554</v>
      </c>
      <c r="B1530" t="s">
        <v>790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2730</v>
      </c>
      <c r="N1530"/>
    </row>
    <row r="1531" spans="1:14">
      <c r="A1531" t="s">
        <v>2731</v>
      </c>
      <c r="B1531" t="s">
        <v>790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2732</v>
      </c>
      <c r="N1531"/>
    </row>
    <row r="1532" spans="1:14">
      <c r="A1532" t="s">
        <v>2733</v>
      </c>
      <c r="B1532" t="s">
        <v>790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2734</v>
      </c>
      <c r="N1532"/>
    </row>
    <row r="1533" spans="1:14">
      <c r="A1533" t="s">
        <v>2735</v>
      </c>
      <c r="B1533" t="s">
        <v>790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2736</v>
      </c>
      <c r="N1533"/>
    </row>
    <row r="1534" spans="1:14">
      <c r="A1534" t="s">
        <v>194</v>
      </c>
      <c r="B1534" t="s">
        <v>790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2737</v>
      </c>
      <c r="N1534"/>
    </row>
    <row r="1535" spans="1:14">
      <c r="A1535" t="s">
        <v>3099</v>
      </c>
      <c r="B1535" t="s">
        <v>790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3100</v>
      </c>
      <c r="N1535"/>
    </row>
    <row r="1536" spans="1:14">
      <c r="A1536" t="s">
        <v>195</v>
      </c>
      <c r="B1536" t="s">
        <v>790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2738</v>
      </c>
      <c r="N1536"/>
    </row>
    <row r="1537" spans="1:14">
      <c r="A1537" t="s">
        <v>2739</v>
      </c>
      <c r="B1537" t="s">
        <v>790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2740</v>
      </c>
      <c r="N1537"/>
    </row>
    <row r="1538" spans="1:14" hidden="1">
      <c r="A1538" t="s">
        <v>3626</v>
      </c>
      <c r="B1538" t="s">
        <v>808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3627</v>
      </c>
      <c r="N1538"/>
    </row>
    <row r="1539" spans="1:14">
      <c r="A1539" t="s">
        <v>2741</v>
      </c>
      <c r="B1539" t="s">
        <v>790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2742</v>
      </c>
      <c r="N1539"/>
    </row>
    <row r="1540" spans="1:14">
      <c r="A1540" t="s">
        <v>2966</v>
      </c>
      <c r="B1540" t="s">
        <v>790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2967</v>
      </c>
      <c r="N1540"/>
    </row>
    <row r="1541" spans="1:14">
      <c r="A1541" t="s">
        <v>196</v>
      </c>
      <c r="B1541" t="s">
        <v>790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2743</v>
      </c>
      <c r="N1541"/>
    </row>
    <row r="1542" spans="1:14">
      <c r="A1542" t="s">
        <v>2744</v>
      </c>
      <c r="B1542" t="s">
        <v>790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2745</v>
      </c>
      <c r="N1542"/>
    </row>
    <row r="1543" spans="1:14">
      <c r="A1543" t="s">
        <v>2991</v>
      </c>
      <c r="B1543" t="s">
        <v>790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2992</v>
      </c>
      <c r="N1543"/>
    </row>
    <row r="1544" spans="1:14" hidden="1">
      <c r="A1544" t="s">
        <v>2746</v>
      </c>
      <c r="B1544" t="s">
        <v>790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2747</v>
      </c>
      <c r="N1544"/>
    </row>
    <row r="1545" spans="1:14">
      <c r="A1545" t="s">
        <v>3427</v>
      </c>
      <c r="B1545" t="s">
        <v>790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3428</v>
      </c>
      <c r="N1545"/>
    </row>
    <row r="1546" spans="1:14">
      <c r="A1546" t="s">
        <v>197</v>
      </c>
      <c r="B1546" t="s">
        <v>790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2748</v>
      </c>
      <c r="N1546"/>
    </row>
    <row r="1547" spans="1:14">
      <c r="A1547" t="s">
        <v>2749</v>
      </c>
      <c r="B1547" t="s">
        <v>790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2750</v>
      </c>
      <c r="N1547"/>
    </row>
    <row r="1548" spans="1:14">
      <c r="A1548" t="s">
        <v>2751</v>
      </c>
      <c r="B1548" t="s">
        <v>790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2752</v>
      </c>
      <c r="N1548"/>
    </row>
    <row r="1549" spans="1:14">
      <c r="A1549" t="s">
        <v>3169</v>
      </c>
      <c r="B1549" t="s">
        <v>790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3170</v>
      </c>
      <c r="N1549"/>
    </row>
    <row r="1550" spans="1:14">
      <c r="A1550" t="s">
        <v>2753</v>
      </c>
      <c r="B1550" t="s">
        <v>790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2754</v>
      </c>
      <c r="N1550"/>
    </row>
    <row r="1551" spans="1:14">
      <c r="A1551" t="s">
        <v>2755</v>
      </c>
      <c r="B1551" t="s">
        <v>790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2756</v>
      </c>
      <c r="N1551"/>
    </row>
    <row r="1552" spans="1:14" hidden="1">
      <c r="A1552" t="s">
        <v>3156</v>
      </c>
      <c r="B1552" t="s">
        <v>790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3157</v>
      </c>
      <c r="N1552"/>
    </row>
    <row r="1553" spans="1:14" hidden="1">
      <c r="A1553" t="s">
        <v>2757</v>
      </c>
      <c r="B1553" t="s">
        <v>790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2758</v>
      </c>
      <c r="N1553"/>
    </row>
    <row r="1554" spans="1:14">
      <c r="A1554" t="s">
        <v>2759</v>
      </c>
      <c r="B1554" t="s">
        <v>790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2760</v>
      </c>
      <c r="N1554"/>
    </row>
    <row r="1555" spans="1:14">
      <c r="A1555" t="s">
        <v>2761</v>
      </c>
      <c r="B1555" t="s">
        <v>808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2762</v>
      </c>
      <c r="N1555"/>
    </row>
    <row r="1556" spans="1:14">
      <c r="A1556" t="s">
        <v>2763</v>
      </c>
      <c r="B1556" t="s">
        <v>790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2764</v>
      </c>
      <c r="N1556"/>
    </row>
    <row r="1557" spans="1:14" hidden="1">
      <c r="A1557" t="s">
        <v>2765</v>
      </c>
      <c r="B1557" t="s">
        <v>790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2766</v>
      </c>
      <c r="N1557"/>
    </row>
    <row r="1558" spans="1:14">
      <c r="A1558" t="s">
        <v>560</v>
      </c>
      <c r="B1558" t="s">
        <v>790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2767</v>
      </c>
      <c r="N1558"/>
    </row>
    <row r="1559" spans="1:14">
      <c r="A1559" t="s">
        <v>2922</v>
      </c>
      <c r="B1559" t="s">
        <v>790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2923</v>
      </c>
      <c r="N1559"/>
    </row>
    <row r="1560" spans="1:14">
      <c r="A1560" t="s">
        <v>561</v>
      </c>
      <c r="B1560" t="s">
        <v>790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2768</v>
      </c>
      <c r="N1560"/>
    </row>
    <row r="1561" spans="1:14">
      <c r="A1561" t="s">
        <v>2769</v>
      </c>
      <c r="B1561" t="s">
        <v>790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2770</v>
      </c>
      <c r="N1561"/>
    </row>
    <row r="1562" spans="1:14">
      <c r="A1562" t="s">
        <v>3173</v>
      </c>
      <c r="B1562" t="s">
        <v>808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3174</v>
      </c>
      <c r="N1562"/>
    </row>
    <row r="1563" spans="1:14">
      <c r="A1563" t="s">
        <v>285</v>
      </c>
      <c r="B1563" t="s">
        <v>790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2771</v>
      </c>
      <c r="N1563"/>
    </row>
    <row r="1564" spans="1:14">
      <c r="A1564" t="s">
        <v>2772</v>
      </c>
      <c r="B1564" t="s">
        <v>790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2773</v>
      </c>
      <c r="N1564"/>
    </row>
    <row r="1565" spans="1:14">
      <c r="A1565" t="s">
        <v>2774</v>
      </c>
      <c r="B1565" t="s">
        <v>790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2775</v>
      </c>
      <c r="N1565"/>
    </row>
    <row r="1566" spans="1:14">
      <c r="A1566" t="s">
        <v>563</v>
      </c>
      <c r="B1566" t="s">
        <v>790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2776</v>
      </c>
      <c r="N1566"/>
    </row>
    <row r="1567" spans="1:14" hidden="1">
      <c r="A1567" t="s">
        <v>198</v>
      </c>
      <c r="B1567" t="s">
        <v>790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2777</v>
      </c>
      <c r="N1567"/>
    </row>
    <row r="1568" spans="1:14">
      <c r="A1568" t="s">
        <v>564</v>
      </c>
      <c r="B1568" t="s">
        <v>790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2778</v>
      </c>
      <c r="N1568"/>
    </row>
    <row r="1569" spans="1:14">
      <c r="A1569" t="s">
        <v>2779</v>
      </c>
      <c r="B1569" t="s">
        <v>790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2780</v>
      </c>
      <c r="N1569"/>
    </row>
    <row r="1570" spans="1:14">
      <c r="A1570" t="s">
        <v>2781</v>
      </c>
      <c r="B1570" t="s">
        <v>790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2782</v>
      </c>
      <c r="N1570"/>
    </row>
    <row r="1571" spans="1:14">
      <c r="A1571" t="s">
        <v>2783</v>
      </c>
      <c r="B1571" t="s">
        <v>790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2784</v>
      </c>
      <c r="N1571"/>
    </row>
    <row r="1572" spans="1:14">
      <c r="A1572" t="s">
        <v>284</v>
      </c>
      <c r="B1572" t="s">
        <v>790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2785</v>
      </c>
      <c r="N1572"/>
    </row>
    <row r="1573" spans="1:14" hidden="1">
      <c r="A1573" t="s">
        <v>2786</v>
      </c>
      <c r="B1573" t="s">
        <v>790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2787</v>
      </c>
      <c r="N1573"/>
    </row>
    <row r="1574" spans="1:14">
      <c r="A1574" t="s">
        <v>3175</v>
      </c>
      <c r="B1574" t="s">
        <v>808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3176</v>
      </c>
      <c r="N1574"/>
    </row>
    <row r="1575" spans="1:14">
      <c r="A1575" t="s">
        <v>2788</v>
      </c>
      <c r="B1575" t="s">
        <v>790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2789</v>
      </c>
      <c r="N1575"/>
    </row>
    <row r="1576" spans="1:14" hidden="1">
      <c r="A1576" t="s">
        <v>2790</v>
      </c>
      <c r="B1576" t="s">
        <v>790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2791</v>
      </c>
      <c r="N1576"/>
    </row>
    <row r="1577" spans="1:14">
      <c r="A1577" t="s">
        <v>2792</v>
      </c>
      <c r="B1577" t="s">
        <v>790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2793</v>
      </c>
      <c r="N1577"/>
    </row>
    <row r="1578" spans="1:14">
      <c r="A1578" t="s">
        <v>2794</v>
      </c>
      <c r="B1578" t="s">
        <v>790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2795</v>
      </c>
      <c r="N1578"/>
    </row>
    <row r="1579" spans="1:14">
      <c r="A1579" t="s">
        <v>2796</v>
      </c>
      <c r="B1579" t="s">
        <v>790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2797</v>
      </c>
      <c r="N1579"/>
    </row>
    <row r="1580" spans="1:14">
      <c r="A1580" t="s">
        <v>2798</v>
      </c>
      <c r="B1580" t="s">
        <v>790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2799</v>
      </c>
      <c r="N1580"/>
    </row>
    <row r="1581" spans="1:14">
      <c r="A1581" t="s">
        <v>2800</v>
      </c>
      <c r="B1581" t="s">
        <v>790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2801</v>
      </c>
      <c r="N1581"/>
    </row>
    <row r="1582" spans="1:14">
      <c r="A1582" t="s">
        <v>565</v>
      </c>
      <c r="B1582" t="s">
        <v>790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3400</v>
      </c>
      <c r="N1582"/>
    </row>
    <row r="1583" spans="1:14">
      <c r="A1583" t="s">
        <v>2802</v>
      </c>
      <c r="B1583" t="s">
        <v>790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2803</v>
      </c>
      <c r="N1583"/>
    </row>
    <row r="1584" spans="1:14">
      <c r="A1584" t="s">
        <v>2804</v>
      </c>
      <c r="B1584" t="s">
        <v>790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2805</v>
      </c>
      <c r="N1584"/>
    </row>
    <row r="1585" spans="1:14">
      <c r="A1585" t="s">
        <v>2806</v>
      </c>
      <c r="B1585" t="s">
        <v>790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2807</v>
      </c>
      <c r="N1585"/>
    </row>
    <row r="1586" spans="1:14">
      <c r="A1586" t="s">
        <v>556</v>
      </c>
      <c r="B1586" t="s">
        <v>790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2808</v>
      </c>
      <c r="N1586"/>
    </row>
    <row r="1587" spans="1:14">
      <c r="A1587" t="s">
        <v>2809</v>
      </c>
      <c r="B1587" t="s">
        <v>790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2810</v>
      </c>
      <c r="N1587"/>
    </row>
    <row r="1588" spans="1:14">
      <c r="A1588" t="s">
        <v>2811</v>
      </c>
      <c r="B1588" t="s">
        <v>790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2812</v>
      </c>
      <c r="N1588"/>
    </row>
    <row r="1589" spans="1:14">
      <c r="A1589" t="s">
        <v>2813</v>
      </c>
      <c r="B1589" t="s">
        <v>790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2814</v>
      </c>
      <c r="N1589"/>
    </row>
    <row r="1590" spans="1:14">
      <c r="A1590" t="s">
        <v>3504</v>
      </c>
      <c r="B1590" t="s">
        <v>808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3505</v>
      </c>
      <c r="N1590"/>
    </row>
    <row r="1591" spans="1:14">
      <c r="A1591" t="s">
        <v>2815</v>
      </c>
      <c r="B1591" t="s">
        <v>790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2816</v>
      </c>
      <c r="N1591"/>
    </row>
    <row r="1592" spans="1:14">
      <c r="A1592" t="s">
        <v>2938</v>
      </c>
      <c r="B1592" t="s">
        <v>790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2939</v>
      </c>
      <c r="N1592"/>
    </row>
    <row r="1593" spans="1:14">
      <c r="A1593" t="s">
        <v>2817</v>
      </c>
      <c r="B1593" t="s">
        <v>790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2818</v>
      </c>
      <c r="N1593"/>
    </row>
    <row r="1594" spans="1:14">
      <c r="A1594" t="s">
        <v>2819</v>
      </c>
      <c r="B1594" t="s">
        <v>790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2820</v>
      </c>
      <c r="N1594"/>
    </row>
    <row r="1595" spans="1:14">
      <c r="A1595" t="s">
        <v>2821</v>
      </c>
      <c r="B1595" t="s">
        <v>790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2822</v>
      </c>
      <c r="N1595"/>
    </row>
    <row r="1596" spans="1:14">
      <c r="A1596" t="s">
        <v>555</v>
      </c>
      <c r="B1596" t="s">
        <v>790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2823</v>
      </c>
      <c r="N1596"/>
    </row>
    <row r="1597" spans="1:14">
      <c r="A1597" t="s">
        <v>2824</v>
      </c>
      <c r="B1597" t="s">
        <v>790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2825</v>
      </c>
      <c r="N1597"/>
    </row>
    <row r="1598" spans="1:14">
      <c r="A1598" t="s">
        <v>199</v>
      </c>
      <c r="B1598" t="s">
        <v>790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2826</v>
      </c>
      <c r="N1598"/>
    </row>
    <row r="1599" spans="1:14" hidden="1">
      <c r="A1599" t="s">
        <v>557</v>
      </c>
      <c r="B1599" t="s">
        <v>790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2827</v>
      </c>
      <c r="N1599"/>
    </row>
    <row r="1600" spans="1:14" hidden="1">
      <c r="A1600" t="s">
        <v>2828</v>
      </c>
      <c r="B1600" t="s">
        <v>790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2829</v>
      </c>
      <c r="N1600"/>
    </row>
    <row r="1601" spans="1:14">
      <c r="A1601" t="s">
        <v>558</v>
      </c>
      <c r="B1601" t="s">
        <v>790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2830</v>
      </c>
      <c r="N1601"/>
    </row>
    <row r="1602" spans="1:14" hidden="1">
      <c r="A1602" t="s">
        <v>2831</v>
      </c>
      <c r="B1602" t="s">
        <v>790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2832</v>
      </c>
      <c r="N1602"/>
    </row>
    <row r="1603" spans="1:14" hidden="1">
      <c r="A1603" t="s">
        <v>562</v>
      </c>
      <c r="B1603" t="s">
        <v>790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2833</v>
      </c>
      <c r="N1603"/>
    </row>
    <row r="1604" spans="1:14" hidden="1">
      <c r="A1604" t="s">
        <v>559</v>
      </c>
      <c r="B1604" t="s">
        <v>790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2834</v>
      </c>
      <c r="N1604"/>
    </row>
    <row r="1605" spans="1:14" hidden="1">
      <c r="A1605" t="s">
        <v>566</v>
      </c>
      <c r="B1605" t="s">
        <v>790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2835</v>
      </c>
      <c r="N1605"/>
    </row>
    <row r="1606" spans="1:14">
      <c r="A1606" t="s">
        <v>2836</v>
      </c>
      <c r="B1606" t="s">
        <v>790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2837</v>
      </c>
      <c r="N1606"/>
    </row>
    <row r="1607" spans="1:14">
      <c r="A1607" t="s">
        <v>2838</v>
      </c>
      <c r="B1607" t="s">
        <v>808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2839</v>
      </c>
      <c r="N1607"/>
    </row>
    <row r="1608" spans="1:14">
      <c r="A1608" t="s">
        <v>2840</v>
      </c>
      <c r="B1608" t="s">
        <v>790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2841</v>
      </c>
      <c r="N1608"/>
    </row>
    <row r="1609" spans="1:14" hidden="1">
      <c r="A1609" t="s">
        <v>2842</v>
      </c>
      <c r="B1609" t="s">
        <v>790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2843</v>
      </c>
      <c r="N1609"/>
    </row>
    <row r="1610" spans="1:14">
      <c r="A1610" t="s">
        <v>2844</v>
      </c>
      <c r="B1610" t="s">
        <v>790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2845</v>
      </c>
      <c r="N1610"/>
    </row>
    <row r="1611" spans="1:14" hidden="1">
      <c r="A1611" t="s">
        <v>567</v>
      </c>
      <c r="B1611" t="s">
        <v>790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2846</v>
      </c>
      <c r="N1611"/>
    </row>
    <row r="1612" spans="1:14" hidden="1">
      <c r="A1612" t="s">
        <v>2847</v>
      </c>
      <c r="B1612" t="s">
        <v>790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2848</v>
      </c>
      <c r="N1612"/>
    </row>
    <row r="1613" spans="1:14" hidden="1">
      <c r="A1613" t="s">
        <v>568</v>
      </c>
      <c r="B1613" t="s">
        <v>790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2849</v>
      </c>
      <c r="N1613"/>
    </row>
    <row r="1614" spans="1:14" hidden="1">
      <c r="A1614" t="s">
        <v>2850</v>
      </c>
      <c r="B1614" t="s">
        <v>790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2851</v>
      </c>
      <c r="N1614"/>
    </row>
    <row r="1615" spans="1:14" hidden="1">
      <c r="A1615" t="s">
        <v>2852</v>
      </c>
      <c r="B1615" t="s">
        <v>790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2853</v>
      </c>
      <c r="N1615"/>
    </row>
    <row r="1616" spans="1:14" hidden="1">
      <c r="A1616" t="s">
        <v>2854</v>
      </c>
      <c r="B1616" t="s">
        <v>790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2855</v>
      </c>
      <c r="N1616"/>
    </row>
    <row r="1617" spans="1:14" hidden="1">
      <c r="A1617" t="s">
        <v>569</v>
      </c>
      <c r="B1617" t="s">
        <v>790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2856</v>
      </c>
      <c r="N1617"/>
    </row>
    <row r="1618" spans="1:14" hidden="1">
      <c r="A1618" t="s">
        <v>2857</v>
      </c>
      <c r="B1618" t="s">
        <v>790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2858</v>
      </c>
      <c r="N1618"/>
    </row>
    <row r="1619" spans="1:14" hidden="1">
      <c r="A1619" t="s">
        <v>2859</v>
      </c>
      <c r="B1619" t="s">
        <v>790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2860</v>
      </c>
      <c r="N1619"/>
    </row>
    <row r="1620" spans="1:14" hidden="1">
      <c r="A1620" t="s">
        <v>200</v>
      </c>
      <c r="B1620" t="s">
        <v>790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2861</v>
      </c>
      <c r="N1620"/>
    </row>
    <row r="1621" spans="1:14" hidden="1">
      <c r="A1621" t="s">
        <v>570</v>
      </c>
      <c r="B1621" t="s">
        <v>790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2862</v>
      </c>
      <c r="N1621"/>
    </row>
    <row r="1622" spans="1:14" hidden="1">
      <c r="A1622" t="s">
        <v>2863</v>
      </c>
      <c r="B1622" t="s">
        <v>790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2864</v>
      </c>
      <c r="N1622"/>
    </row>
    <row r="1623" spans="1:14" hidden="1">
      <c r="A1623" t="s">
        <v>2865</v>
      </c>
      <c r="B1623" t="s">
        <v>790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2866</v>
      </c>
      <c r="N1623"/>
    </row>
    <row r="1624" spans="1:14">
      <c r="A1624" t="s">
        <v>2867</v>
      </c>
      <c r="B1624" t="s">
        <v>790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2868</v>
      </c>
      <c r="N1624"/>
    </row>
    <row r="1625" spans="1:14">
      <c r="A1625" t="s">
        <v>2869</v>
      </c>
      <c r="B1625" t="s">
        <v>790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2870</v>
      </c>
      <c r="N1625"/>
    </row>
    <row r="1626" spans="1:14" hidden="1">
      <c r="A1626" t="s">
        <v>2871</v>
      </c>
      <c r="B1626" t="s">
        <v>790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2872</v>
      </c>
      <c r="N1626"/>
    </row>
    <row r="1627" spans="1:14">
      <c r="A1627" t="s">
        <v>201</v>
      </c>
      <c r="B1627" t="s">
        <v>790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3526</v>
      </c>
      <c r="N1627"/>
    </row>
    <row r="1628" spans="1:14">
      <c r="A1628" t="s">
        <v>202</v>
      </c>
      <c r="B1628" t="s">
        <v>790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2873</v>
      </c>
      <c r="N1628"/>
    </row>
    <row r="1629" spans="1:14">
      <c r="A1629" t="s">
        <v>2874</v>
      </c>
      <c r="B1629" t="s">
        <v>790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2875</v>
      </c>
      <c r="N1629"/>
    </row>
    <row r="1630" spans="1:14">
      <c r="A1630" t="s">
        <v>769</v>
      </c>
      <c r="B1630" t="s">
        <v>790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3177</v>
      </c>
      <c r="N1630"/>
    </row>
    <row r="1631" spans="1:14">
      <c r="A1631" t="s">
        <v>3160</v>
      </c>
      <c r="B1631" t="s">
        <v>808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3161</v>
      </c>
      <c r="N1631"/>
    </row>
    <row r="1632" spans="1:14">
      <c r="A1632" t="s">
        <v>3433</v>
      </c>
      <c r="B1632" t="s">
        <v>790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3434</v>
      </c>
      <c r="N1632"/>
    </row>
    <row r="1633" spans="1:14">
      <c r="A1633" t="s">
        <v>571</v>
      </c>
      <c r="B1633" t="s">
        <v>790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2876</v>
      </c>
      <c r="N1633"/>
    </row>
    <row r="1634" spans="1:14">
      <c r="A1634" t="s">
        <v>2877</v>
      </c>
      <c r="B1634" t="s">
        <v>790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2878</v>
      </c>
      <c r="N1634"/>
    </row>
    <row r="1635" spans="1:14">
      <c r="A1635" t="s">
        <v>3178</v>
      </c>
      <c r="B1635" t="s">
        <v>790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3179</v>
      </c>
      <c r="N1635"/>
    </row>
    <row r="1636" spans="1:14">
      <c r="A1636" t="s">
        <v>2879</v>
      </c>
      <c r="B1636" t="s">
        <v>790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2880</v>
      </c>
      <c r="N1636"/>
    </row>
    <row r="1637" spans="1:14">
      <c r="A1637" t="s">
        <v>2881</v>
      </c>
      <c r="B1637" t="s">
        <v>790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2882</v>
      </c>
      <c r="N1637"/>
    </row>
    <row r="1638" spans="1:14">
      <c r="A1638" t="s">
        <v>2883</v>
      </c>
      <c r="B1638" t="s">
        <v>790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2884</v>
      </c>
      <c r="N1638"/>
    </row>
    <row r="1639" spans="1:14">
      <c r="A1639" t="s">
        <v>2885</v>
      </c>
      <c r="B1639" t="s">
        <v>790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2886</v>
      </c>
      <c r="N1639"/>
    </row>
    <row r="1640" spans="1:14">
      <c r="A1640" t="s">
        <v>2887</v>
      </c>
      <c r="B1640" t="s">
        <v>790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2888</v>
      </c>
      <c r="N1640"/>
    </row>
    <row r="1641" spans="1:14">
      <c r="A1641" t="s">
        <v>572</v>
      </c>
      <c r="B1641" t="s">
        <v>790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2889</v>
      </c>
      <c r="N1641"/>
    </row>
    <row r="1642" spans="1:14" hidden="1">
      <c r="A1642" t="s">
        <v>2887</v>
      </c>
      <c r="B1642" t="s">
        <v>790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2888</v>
      </c>
      <c r="N1642"/>
    </row>
    <row r="1643" spans="1:14">
      <c r="A1643" t="s">
        <v>572</v>
      </c>
      <c r="B1643" t="s">
        <v>790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2889</v>
      </c>
      <c r="N1643"/>
    </row>
    <row r="1644" spans="1:14">
      <c r="A1644" t="s">
        <v>2883</v>
      </c>
      <c r="B1644" t="s">
        <v>790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2884</v>
      </c>
      <c r="N1644"/>
    </row>
    <row r="1645" spans="1:14">
      <c r="A1645" t="s">
        <v>2885</v>
      </c>
      <c r="B1645" t="s">
        <v>790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2886</v>
      </c>
      <c r="N1645"/>
    </row>
    <row r="1646" spans="1:14">
      <c r="A1646" t="s">
        <v>2887</v>
      </c>
      <c r="B1646" t="s">
        <v>790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2888</v>
      </c>
      <c r="N1646"/>
    </row>
    <row r="1647" spans="1:14">
      <c r="A1647" t="s">
        <v>572</v>
      </c>
      <c r="B1647" t="s">
        <v>790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2889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2885</v>
      </c>
      <c r="B1659" t="s">
        <v>790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2886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2881</v>
      </c>
      <c r="B1664" t="s">
        <v>790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2882</v>
      </c>
      <c r="N1664" s="2"/>
    </row>
    <row r="1665" spans="1:14" hidden="1">
      <c r="A1665" t="s">
        <v>2883</v>
      </c>
      <c r="B1665" t="s">
        <v>790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2884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2890</v>
      </c>
      <c r="B1686" t="s">
        <v>2891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2892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186</v>
      </c>
      <c r="B1702" t="s">
        <v>2893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2894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2895</v>
      </c>
      <c r="B1706" t="s">
        <v>2896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2897</v>
      </c>
    </row>
    <row r="1707" spans="1:13" hidden="1">
      <c r="A1707" t="s">
        <v>2895</v>
      </c>
      <c r="B1707" t="s">
        <v>2898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2899</v>
      </c>
    </row>
    <row r="1708" spans="1:13" hidden="1">
      <c r="A1708" t="s">
        <v>2895</v>
      </c>
      <c r="B1708" t="s">
        <v>2900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2901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2902</v>
      </c>
      <c r="B1748" t="s">
        <v>2891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2903</v>
      </c>
    </row>
    <row r="1749" spans="1:13" hidden="1">
      <c r="A1749" t="s">
        <v>2904</v>
      </c>
      <c r="B1749" t="s">
        <v>2891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2905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2906</v>
      </c>
      <c r="B1757" t="s">
        <v>2891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2907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2908</v>
      </c>
      <c r="B1759" t="s">
        <v>2891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2909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2910</v>
      </c>
      <c r="B1792" t="s">
        <v>2891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2911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2912</v>
      </c>
      <c r="B1797" t="s">
        <v>2891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2913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2914</v>
      </c>
      <c r="B1799" t="s">
        <v>2915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2916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2917</v>
      </c>
      <c r="B1802" t="s">
        <v>2891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2918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2919</v>
      </c>
      <c r="B1805" t="s">
        <v>2920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2921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2922</v>
      </c>
      <c r="B1816" t="s">
        <v>2891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2923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2924</v>
      </c>
      <c r="B1827" t="s">
        <v>2891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2925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2926</v>
      </c>
      <c r="B1833" t="s">
        <v>2915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2927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202</v>
      </c>
      <c r="B1888" t="s">
        <v>2928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2929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2930</v>
      </c>
      <c r="B1896" t="s">
        <v>2891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2931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2883</v>
      </c>
      <c r="B1899" t="s">
        <v>2891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2884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2020-07-15T02:23:36Z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