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Mayur\Downloads\"/>
    </mc:Choice>
  </mc:AlternateContent>
  <xr:revisionPtr revIDLastSave="0" documentId="13_ncr:1_{526D0D21-DD6B-4D30-B407-CF7166E5A8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F&amp;O)'!$A$120:$B$331</definedName>
  </definedNames>
  <calcPr calcId="191029"/>
</workbook>
</file>

<file path=xl/calcChain.xml><?xml version="1.0" encoding="utf-8"?>
<calcChain xmlns="http://schemas.openxmlformats.org/spreadsheetml/2006/main">
  <c r="K53" i="6" l="1"/>
  <c r="M53" i="6" s="1"/>
  <c r="L52" i="6"/>
  <c r="K52" i="6"/>
  <c r="L50" i="6"/>
  <c r="M50" i="6" s="1"/>
  <c r="K50" i="6"/>
  <c r="M99" i="6"/>
  <c r="K99" i="6"/>
  <c r="K98" i="6"/>
  <c r="M98" i="6" s="1"/>
  <c r="K97" i="6"/>
  <c r="M97" i="6" s="1"/>
  <c r="K96" i="6"/>
  <c r="M96" i="6" s="1"/>
  <c r="P22" i="6"/>
  <c r="M52" i="6" l="1"/>
  <c r="L49" i="6"/>
  <c r="K49" i="6"/>
  <c r="K95" i="6"/>
  <c r="M95" i="6" s="1"/>
  <c r="K94" i="6"/>
  <c r="M94" i="6" s="1"/>
  <c r="K92" i="6"/>
  <c r="M92" i="6" s="1"/>
  <c r="K93" i="6"/>
  <c r="M93" i="6" s="1"/>
  <c r="L15" i="6"/>
  <c r="K15" i="6"/>
  <c r="K90" i="6"/>
  <c r="M90" i="6" s="1"/>
  <c r="L48" i="6"/>
  <c r="K48" i="6"/>
  <c r="M48" i="6" s="1"/>
  <c r="M15" i="6" l="1"/>
  <c r="M49" i="6"/>
  <c r="K91" i="6"/>
  <c r="M91" i="6" s="1"/>
  <c r="L16" i="6"/>
  <c r="K16" i="6"/>
  <c r="K83" i="6"/>
  <c r="K82" i="6"/>
  <c r="L45" i="6"/>
  <c r="K45" i="6"/>
  <c r="L44" i="6"/>
  <c r="K44" i="6"/>
  <c r="K41" i="6"/>
  <c r="L17" i="6"/>
  <c r="K17" i="6"/>
  <c r="K86" i="6"/>
  <c r="M86" i="6" s="1"/>
  <c r="L46" i="6"/>
  <c r="K46" i="6"/>
  <c r="L47" i="6"/>
  <c r="K47" i="6"/>
  <c r="K89" i="6"/>
  <c r="M89" i="6" s="1"/>
  <c r="K85" i="6"/>
  <c r="M85" i="6" s="1"/>
  <c r="K84" i="6"/>
  <c r="M84" i="6" s="1"/>
  <c r="M17" i="6" l="1"/>
  <c r="M16" i="6"/>
  <c r="M45" i="6"/>
  <c r="M47" i="6"/>
  <c r="M44" i="6"/>
  <c r="M46" i="6"/>
  <c r="L43" i="6"/>
  <c r="K43" i="6"/>
  <c r="K81" i="6"/>
  <c r="M81" i="6" s="1"/>
  <c r="K62" i="6"/>
  <c r="K61" i="6"/>
  <c r="L41" i="6"/>
  <c r="L42" i="6"/>
  <c r="K42" i="6"/>
  <c r="M42" i="6" l="1"/>
  <c r="M41" i="6"/>
  <c r="M43" i="6"/>
  <c r="K40" i="6"/>
  <c r="K80" i="6" l="1"/>
  <c r="M80" i="6" s="1"/>
  <c r="K79" i="6"/>
  <c r="K78" i="6"/>
  <c r="L39" i="6"/>
  <c r="K39" i="6"/>
  <c r="L40" i="6"/>
  <c r="M40" i="6" s="1"/>
  <c r="K77" i="6"/>
  <c r="M77" i="6" s="1"/>
  <c r="K72" i="6"/>
  <c r="K71" i="6"/>
  <c r="K69" i="6"/>
  <c r="K70" i="6"/>
  <c r="K76" i="6"/>
  <c r="M76" i="6" s="1"/>
  <c r="P21" i="6"/>
  <c r="M39" i="6" l="1"/>
  <c r="K75" i="6"/>
  <c r="M75" i="6" s="1"/>
  <c r="L12" i="6"/>
  <c r="K12" i="6"/>
  <c r="M12" i="6" l="1"/>
  <c r="L38" i="6"/>
  <c r="K38" i="6"/>
  <c r="P20" i="6"/>
  <c r="M38" i="6" l="1"/>
  <c r="K68" i="6"/>
  <c r="K67" i="6"/>
  <c r="L35" i="6"/>
  <c r="K35" i="6"/>
  <c r="L36" i="6"/>
  <c r="K36" i="6"/>
  <c r="L37" i="6"/>
  <c r="K37" i="6"/>
  <c r="M37" i="6" l="1"/>
  <c r="M36" i="6"/>
  <c r="M35" i="6"/>
  <c r="K73" i="6" l="1"/>
  <c r="M73" i="6" s="1"/>
  <c r="K74" i="6"/>
  <c r="M74" i="6" s="1"/>
  <c r="K66" i="6"/>
  <c r="M66" i="6" s="1"/>
  <c r="K65" i="6"/>
  <c r="M65" i="6" s="1"/>
  <c r="K64" i="6"/>
  <c r="K63" i="6"/>
  <c r="P19" i="6"/>
  <c r="K331" i="6" l="1"/>
  <c r="L331" i="6" s="1"/>
  <c r="P18" i="6"/>
  <c r="K297" i="6" l="1"/>
  <c r="L297" i="6" s="1"/>
  <c r="P14" i="6"/>
  <c r="P13" i="6" l="1"/>
  <c r="K316" i="6" l="1"/>
  <c r="L316" i="6" s="1"/>
  <c r="K322" i="6" l="1"/>
  <c r="L322" i="6" s="1"/>
  <c r="K328" i="6" l="1"/>
  <c r="L328" i="6" s="1"/>
  <c r="P11" i="6"/>
  <c r="P106" i="6" l="1"/>
  <c r="P10" i="6" l="1"/>
  <c r="K307" i="6" l="1"/>
  <c r="L307" i="6" s="1"/>
  <c r="K317" i="6" l="1"/>
  <c r="L317" i="6" s="1"/>
  <c r="K323" i="6" l="1"/>
  <c r="L323" i="6" s="1"/>
  <c r="K291" i="6" l="1"/>
  <c r="L291" i="6" s="1"/>
  <c r="K292" i="6" l="1"/>
  <c r="L292" i="6" s="1"/>
  <c r="K318" i="6" l="1"/>
  <c r="L318" i="6" s="1"/>
  <c r="K310" i="6" l="1"/>
  <c r="L310" i="6" s="1"/>
  <c r="K314" i="6" l="1"/>
  <c r="L314" i="6" s="1"/>
  <c r="K319" i="6" l="1"/>
  <c r="L319" i="6" s="1"/>
  <c r="K311" i="6" l="1"/>
  <c r="L311" i="6" s="1"/>
  <c r="K305" i="6"/>
  <c r="L305" i="6" s="1"/>
  <c r="K313" i="6" l="1"/>
  <c r="L313" i="6" s="1"/>
  <c r="K301" i="6" l="1"/>
  <c r="L301" i="6" s="1"/>
  <c r="K302" i="6" l="1"/>
  <c r="L302" i="6" s="1"/>
  <c r="K295" i="6"/>
  <c r="L295" i="6" s="1"/>
  <c r="K312" i="6" l="1"/>
  <c r="L312" i="6" s="1"/>
  <c r="K306" i="6"/>
  <c r="L306" i="6" s="1"/>
  <c r="K308" i="6" l="1"/>
  <c r="L308" i="6" s="1"/>
  <c r="L6" i="2" l="1"/>
  <c r="K6" i="3"/>
  <c r="D7" i="5" l="1"/>
  <c r="M7" i="6"/>
  <c r="K303" i="6" l="1"/>
  <c r="L303" i="6" s="1"/>
  <c r="K300" i="6" l="1"/>
  <c r="L300" i="6" s="1"/>
  <c r="K304" i="6" l="1"/>
  <c r="L304" i="6" s="1"/>
  <c r="K299" i="6"/>
  <c r="L299" i="6" s="1"/>
  <c r="K298" i="6"/>
  <c r="L298" i="6" s="1"/>
  <c r="K296" i="6"/>
  <c r="L296" i="6" s="1"/>
  <c r="H294" i="6"/>
  <c r="K294" i="6" s="1"/>
  <c r="L294" i="6" s="1"/>
  <c r="K293" i="6"/>
  <c r="L293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F262" i="6"/>
  <c r="K262" i="6" s="1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F256" i="6"/>
  <c r="K256" i="6" s="1"/>
  <c r="L256" i="6" s="1"/>
  <c r="F255" i="6"/>
  <c r="K255" i="6" s="1"/>
  <c r="L255" i="6" s="1"/>
  <c r="K254" i="6"/>
  <c r="L254" i="6" s="1"/>
  <c r="F253" i="6"/>
  <c r="K253" i="6" s="1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7" i="6"/>
  <c r="L237" i="6" s="1"/>
  <c r="K235" i="6"/>
  <c r="L235" i="6" s="1"/>
  <c r="K234" i="6"/>
  <c r="L234" i="6" s="1"/>
  <c r="F233" i="6"/>
  <c r="K233" i="6" s="1"/>
  <c r="L233" i="6" s="1"/>
  <c r="K232" i="6"/>
  <c r="L232" i="6" s="1"/>
  <c r="K229" i="6"/>
  <c r="L229" i="6" s="1"/>
  <c r="K228" i="6"/>
  <c r="L228" i="6" s="1"/>
  <c r="K227" i="6"/>
  <c r="L227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7" i="6"/>
  <c r="L207" i="6" s="1"/>
  <c r="K205" i="6"/>
  <c r="L205" i="6" s="1"/>
  <c r="K203" i="6"/>
  <c r="L203" i="6" s="1"/>
  <c r="K201" i="6"/>
  <c r="L201" i="6" s="1"/>
  <c r="K200" i="6"/>
  <c r="L200" i="6" s="1"/>
  <c r="K199" i="6"/>
  <c r="L199" i="6" s="1"/>
  <c r="K197" i="6"/>
  <c r="L197" i="6" s="1"/>
  <c r="K196" i="6"/>
  <c r="L196" i="6" s="1"/>
  <c r="K195" i="6"/>
  <c r="L195" i="6" s="1"/>
  <c r="K194" i="6"/>
  <c r="K193" i="6"/>
  <c r="L193" i="6" s="1"/>
  <c r="K192" i="6"/>
  <c r="L192" i="6" s="1"/>
  <c r="K190" i="6"/>
  <c r="L190" i="6" s="1"/>
  <c r="K189" i="6"/>
  <c r="L189" i="6" s="1"/>
  <c r="K188" i="6"/>
  <c r="L188" i="6" s="1"/>
  <c r="K187" i="6"/>
  <c r="L187" i="6" s="1"/>
  <c r="K186" i="6"/>
  <c r="L186" i="6" s="1"/>
  <c r="F185" i="6"/>
  <c r="K185" i="6" s="1"/>
  <c r="L185" i="6" s="1"/>
  <c r="H184" i="6"/>
  <c r="K184" i="6" s="1"/>
  <c r="L184" i="6" s="1"/>
  <c r="K181" i="6"/>
  <c r="L181" i="6" s="1"/>
  <c r="K180" i="6"/>
  <c r="L180" i="6" s="1"/>
  <c r="K179" i="6"/>
  <c r="L179" i="6" s="1"/>
  <c r="K178" i="6"/>
  <c r="L178" i="6" s="1"/>
  <c r="K177" i="6"/>
  <c r="L177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H150" i="6"/>
  <c r="K150" i="6" s="1"/>
  <c r="L150" i="6" s="1"/>
  <c r="F149" i="6"/>
  <c r="K149" i="6" s="1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6" i="4"/>
</calcChain>
</file>

<file path=xl/sharedStrings.xml><?xml version="1.0" encoding="utf-8"?>
<sst xmlns="http://schemas.openxmlformats.org/spreadsheetml/2006/main" count="2963" uniqueCount="1146">
  <si>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</si>
  <si>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</si>
  <si>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</si>
  <si>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</si>
  <si>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</si>
  <si>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</si>
  <si>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</si>
  <si>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</si>
  <si>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</si>
  <si>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</si>
  <si>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</si>
  <si>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</si>
  <si>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</si>
  <si>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</si>
  <si>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</si>
  <si>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</si>
  <si>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</si>
  <si>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</si>
  <si>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</si>
  <si>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</si>
  <si>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</si>
  <si>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</si>
  <si>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</si>
  <si>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</si>
  <si>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</si>
  <si>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</si>
  <si>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</si>
  <si>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</si>
  <si>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</si>
  <si>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</si>
  <si>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</si>
  <si>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</si>
  <si>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</si>
  <si>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</si>
  <si>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</si>
  <si>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</si>
  <si>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</si>
  <si>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</si>
  <si>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</si>
  <si>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</si>
  <si>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</si>
  <si>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</si>
  <si>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</si>
  <si>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</si>
  <si>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</si>
  <si>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</si>
  <si>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</si>
  <si>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</si>
  <si>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</si>
  <si>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</si>
  <si>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</si>
  <si>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</si>
  <si>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</si>
  <si>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</si>
  <si>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</si>
  <si>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</si>
  <si>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</si>
  <si>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</si>
  <si>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</si>
  <si>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</si>
  <si>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</si>
  <si>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</si>
  <si>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</si>
  <si>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</si>
  <si>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</si>
  <si>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</si>
  <si>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</si>
  <si>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</si>
  <si>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</si>
  <si>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</si>
  <si>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</si>
  <si>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</si>
  <si>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</si>
  <si>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</si>
  <si>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</si>
  <si>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</si>
  <si>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</si>
  <si>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</si>
  <si>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</si>
  <si>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</si>
  <si>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</si>
  <si>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</si>
  <si>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</si>
  <si>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</si>
  <si>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</si>
  <si>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</si>
  <si>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</si>
  <si>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</si>
  <si>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</si>
  <si>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</si>
  <si>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</si>
  <si>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</si>
  <si>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</si>
  <si>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</si>
  <si>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</si>
  <si>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</si>
  <si>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</si>
  <si>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</si>
  <si>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</si>
  <si>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</si>
  <si>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</si>
  <si>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</si>
  <si>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</si>
  <si>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</si>
  <si>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</si>
  <si>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</si>
  <si>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</si>
  <si>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</si>
  <si>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</si>
  <si>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</si>
  <si>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</si>
  <si>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</si>
  <si>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</si>
  <si>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</si>
  <si>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</si>
  <si>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</si>
  <si>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</si>
  <si>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</si>
  <si>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</si>
  <si>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</si>
  <si>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</si>
  <si>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</si>
  <si>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</si>
  <si>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</si>
  <si>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</si>
  <si>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</si>
  <si>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</si>
  <si>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</si>
  <si>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</si>
  <si>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</si>
  <si>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</si>
  <si>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</si>
  <si>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</si>
  <si>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</si>
  <si>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</si>
  <si>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</si>
  <si>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</si>
  <si>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</si>
  <si>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</si>
  <si>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</si>
  <si>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</si>
  <si>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</si>
  <si>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</si>
  <si>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</si>
  <si>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</si>
  <si>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</si>
  <si>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</si>
  <si>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</si>
  <si>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</si>
  <si>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</si>
  <si>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</si>
  <si>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</si>
  <si>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</si>
  <si>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</si>
  <si>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</si>
  <si>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</si>
  <si>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</si>
  <si>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</si>
  <si>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</si>
  <si>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</si>
  <si>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</si>
  <si>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</si>
  <si>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</si>
  <si>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</si>
  <si>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</si>
  <si>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</si>
  <si>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</si>
  <si>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</si>
  <si>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</si>
  <si>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</si>
  <si>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</si>
  <si>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</si>
  <si>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</si>
  <si>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</si>
  <si>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</si>
  <si>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</si>
  <si>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</si>
  <si>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</si>
  <si>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</si>
  <si>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</si>
  <si>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</si>
  <si>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</si>
  <si>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</si>
  <si>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</si>
  <si>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</si>
  <si>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</si>
  <si>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</si>
  <si>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</si>
  <si>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</si>
  <si>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</si>
  <si>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</si>
  <si>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</si>
  <si>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</si>
  <si>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</si>
  <si>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</si>
  <si>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</si>
  <si>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</si>
  <si>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</si>
  <si>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</si>
  <si>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</si>
  <si>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</si>
  <si>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</si>
  <si>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</si>
  <si>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</si>
  <si>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</si>
  <si>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</si>
  <si>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</si>
  <si>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</si>
  <si>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</si>
  <si>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</si>
  <si>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</si>
  <si>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</si>
  <si>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</si>
  <si>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</si>
  <si>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</si>
  <si>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</si>
  <si>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</si>
  <si>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</si>
  <si>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</si>
  <si>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</si>
  <si>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</si>
  <si>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</si>
  <si>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</si>
  <si>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</si>
  <si>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</si>
  <si>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</si>
  <si>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</si>
  <si>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</si>
  <si>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</si>
  <si>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</si>
  <si>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</si>
  <si>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</si>
  <si>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</si>
  <si>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</si>
  <si>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</si>
  <si>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</si>
  <si>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</si>
  <si>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</si>
  <si>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</si>
  <si>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</si>
  <si>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</si>
  <si>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</si>
  <si>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</si>
  <si>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</si>
  <si>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</si>
  <si>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</si>
  <si>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</si>
  <si>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</si>
  <si>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</si>
  <si>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</si>
  <si>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</si>
  <si>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</si>
  <si>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</si>
  <si>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</si>
  <si>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</si>
  <si>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</si>
  <si>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</si>
  <si>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</si>
  <si>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</si>
  <si>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</si>
  <si>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</si>
  <si>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</si>
  <si>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</si>
  <si>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</si>
  <si>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</si>
  <si>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</si>
  <si>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</si>
  <si>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</si>
  <si>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</si>
  <si>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</si>
  <si>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</si>
  <si>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</si>
  <si>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</si>
  <si>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</si>
  <si>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</si>
  <si>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</si>
  <si>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</si>
  <si>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</si>
  <si>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</si>
  <si>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</si>
  <si>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</si>
  <si>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</si>
  <si>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</si>
  <si>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</si>
  <si>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</si>
  <si>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</si>
  <si>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</si>
  <si>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</si>
  <si>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</si>
  <si>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</si>
  <si>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</si>
  <si>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</si>
  <si>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</si>
  <si>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</si>
  <si>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</si>
  <si>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</si>
  <si>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</si>
  <si>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</si>
  <si>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</si>
  <si>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</si>
  <si>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</si>
  <si>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</si>
  <si>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</si>
  <si>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</si>
  <si>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</si>
  <si>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</si>
  <si>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</si>
  <si>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</si>
  <si>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</si>
  <si>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</si>
  <si>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</si>
  <si>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</si>
  <si>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</si>
  <si>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</si>
  <si>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</si>
  <si>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</si>
  <si>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</si>
  <si>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</si>
  <si>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</si>
  <si>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</si>
  <si>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</si>
  <si>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</si>
  <si>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</si>
  <si>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</si>
  <si>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</si>
  <si>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</si>
  <si>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</si>
  <si>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</si>
  <si>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</si>
  <si>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</si>
  <si>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</si>
  <si>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</si>
  <si>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</si>
  <si>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</si>
  <si>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</si>
  <si>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</si>
  <si>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</si>
  <si>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</si>
  <si>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</si>
  <si>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</si>
  <si>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</si>
  <si>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</si>
  <si>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</si>
  <si>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</si>
  <si>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</si>
  <si>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</si>
  <si>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</si>
  <si>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</si>
  <si>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</si>
  <si>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</si>
  <si>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</si>
  <si>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</si>
  <si>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</si>
  <si>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</si>
  <si>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</si>
  <si>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</si>
  <si>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</si>
  <si>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</si>
  <si>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</si>
  <si>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</si>
  <si>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</si>
  <si>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</si>
  <si>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</si>
  <si>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</si>
  <si>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</si>
  <si>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</si>
  <si>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</si>
  <si>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</si>
  <si>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</si>
  <si>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</si>
  <si>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</si>
  <si>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</si>
  <si>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</si>
  <si>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</si>
  <si>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</si>
  <si>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</si>
  <si>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</si>
  <si>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</si>
  <si>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</si>
  <si>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</si>
  <si>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</si>
  <si>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</si>
  <si>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</si>
  <si>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GICRE</t>
  </si>
  <si>
    <t>GLAXO</t>
  </si>
  <si>
    <t>GOCOLORS</t>
  </si>
  <si>
    <t>GODFRYPHLP</t>
  </si>
  <si>
    <t>GODREJIND</t>
  </si>
  <si>
    <t>GRAPHITE</t>
  </si>
  <si>
    <t>GESHIP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</si>
  <si>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</si>
  <si>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</si>
  <si>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</si>
  <si>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</si>
  <si>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</si>
  <si>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</si>
  <si>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</si>
  <si>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</si>
  <si>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</si>
  <si>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</si>
  <si>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</si>
  <si>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</si>
  <si>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</si>
  <si>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</si>
  <si>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</si>
  <si>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</si>
  <si>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</si>
  <si>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</si>
  <si>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</si>
  <si>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</si>
  <si>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</si>
  <si>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</si>
  <si>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</si>
  <si>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</si>
  <si>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</si>
  <si>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</si>
  <si>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</si>
  <si>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</si>
  <si>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</si>
  <si>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</si>
  <si>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</si>
  <si>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</si>
  <si>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</si>
  <si>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</si>
  <si>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</si>
  <si>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</si>
  <si>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</si>
  <si>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</si>
  <si>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</si>
  <si>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</si>
  <si>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</si>
  <si>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</si>
  <si>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</si>
  <si>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</si>
  <si>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</si>
  <si>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</si>
  <si>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</si>
  <si>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</si>
  <si>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</si>
  <si>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</si>
  <si>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</si>
  <si>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</si>
  <si>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</si>
  <si>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</si>
  <si>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</si>
  <si>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</si>
  <si>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</si>
  <si>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</si>
  <si>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</si>
  <si>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</si>
  <si>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</si>
  <si>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</si>
  <si>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</si>
  <si>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</si>
  <si>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</si>
  <si>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</si>
  <si>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</si>
  <si>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</si>
  <si>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</si>
  <si>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</si>
  <si>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</si>
  <si>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</si>
  <si>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</si>
  <si>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</si>
  <si>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</si>
  <si>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</si>
  <si>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</si>
  <si>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</si>
  <si>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</si>
  <si>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</si>
  <si>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</si>
  <si>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</si>
  <si>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</si>
  <si>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</si>
  <si>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</si>
  <si>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</si>
  <si>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</si>
  <si>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</si>
  <si>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</si>
  <si>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</si>
  <si>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</si>
  <si>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</si>
  <si>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</si>
  <si>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</si>
  <si>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</si>
  <si>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</si>
  <si>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</si>
  <si>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</si>
  <si>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</si>
  <si>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</si>
  <si>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</si>
  <si>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</si>
  <si>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</si>
  <si>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</si>
  <si>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</si>
  <si>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</si>
  <si>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</si>
  <si>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</si>
  <si>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</si>
  <si>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</si>
  <si>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</si>
  <si>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</si>
  <si>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</si>
  <si>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</si>
  <si>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</si>
  <si>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</si>
  <si>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</si>
  <si>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</si>
  <si>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</si>
  <si>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</si>
  <si>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</si>
  <si>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</si>
  <si>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</si>
  <si>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</si>
  <si>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</si>
  <si>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</si>
  <si>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</si>
  <si>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</si>
  <si>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</si>
  <si>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</si>
  <si>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</si>
  <si>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</si>
  <si>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</si>
  <si>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</si>
  <si>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</si>
  <si>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</si>
  <si>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</si>
  <si>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</si>
  <si>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</si>
  <si>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</si>
  <si>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</si>
  <si>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</si>
  <si>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</si>
  <si>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</si>
  <si>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</si>
  <si>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</si>
  <si>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</si>
  <si>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</si>
  <si>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</si>
  <si>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</si>
  <si>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</si>
  <si>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</si>
  <si>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</si>
  <si>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</si>
  <si>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</si>
  <si>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</si>
  <si>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</si>
  <si>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</si>
  <si>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</si>
  <si>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</si>
  <si>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</si>
  <si>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</si>
  <si>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</si>
  <si>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</si>
  <si>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</si>
  <si>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</si>
  <si>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</si>
  <si>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</si>
  <si>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</si>
  <si>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</si>
  <si>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</si>
  <si>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</si>
  <si>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</si>
  <si>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</si>
  <si>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</si>
  <si>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</si>
  <si>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</si>
  <si>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</si>
  <si>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</si>
  <si>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</si>
  <si>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</si>
  <si>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</si>
  <si>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</si>
  <si>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</si>
  <si>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</si>
  <si>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</si>
  <si>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</si>
  <si>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</si>
  <si>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</si>
  <si>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</si>
  <si>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</si>
  <si>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</si>
  <si>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</si>
  <si>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</si>
  <si>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</si>
  <si>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</si>
  <si>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</si>
  <si>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</si>
  <si>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</si>
  <si>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</si>
  <si>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</si>
  <si>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</si>
  <si>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</si>
  <si>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</si>
  <si>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</si>
  <si>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</si>
  <si>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</si>
  <si>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</si>
  <si>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</si>
  <si>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</si>
  <si>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</si>
  <si>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</si>
  <si>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</si>
  <si>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</si>
  <si>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</si>
  <si>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</si>
  <si>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</si>
  <si>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</si>
  <si>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</si>
  <si>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</si>
  <si>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</si>
  <si>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</si>
  <si>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</si>
  <si>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</si>
  <si>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</si>
  <si>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</si>
  <si>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</si>
  <si>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</si>
  <si>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</si>
  <si>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</si>
  <si>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</si>
  <si>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</si>
  <si>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</si>
  <si>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</si>
  <si>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</si>
  <si>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</si>
  <si>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</si>
  <si>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</si>
  <si>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</si>
  <si>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</si>
  <si>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</si>
  <si>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</si>
  <si>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</si>
  <si>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</si>
  <si>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</si>
  <si>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</si>
  <si>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</si>
  <si>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</si>
  <si>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</si>
  <si>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</si>
  <si>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</si>
  <si>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</si>
  <si>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</si>
  <si>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</si>
  <si>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</si>
  <si>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</si>
  <si>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</si>
  <si>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</si>
  <si>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</si>
  <si>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</si>
  <si>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</si>
  <si>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</si>
  <si>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</si>
  <si>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</si>
  <si>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</si>
  <si>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</si>
  <si>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</si>
  <si>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</si>
  <si>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</si>
  <si>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</si>
  <si>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</si>
  <si>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</si>
  <si>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</si>
  <si>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</si>
  <si>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</si>
  <si>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</si>
  <si>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</si>
  <si>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</si>
  <si>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</si>
  <si>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</si>
  <si>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</si>
  <si>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</si>
  <si>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</si>
  <si>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</si>
  <si>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</si>
  <si>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</si>
  <si>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</si>
  <si>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</si>
  <si>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</si>
  <si>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</si>
  <si>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</si>
  <si>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</si>
  <si>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</si>
  <si>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</si>
  <si>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</si>
  <si>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</si>
  <si>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</si>
  <si>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</si>
  <si>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</si>
  <si>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</si>
  <si>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</si>
  <si>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</si>
  <si>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</si>
  <si>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</si>
  <si>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</si>
  <si>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</si>
  <si>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</si>
  <si>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</si>
  <si>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</si>
  <si>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</si>
  <si>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</si>
  <si>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</si>
  <si>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</si>
  <si>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</si>
  <si>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</si>
  <si>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</si>
  <si>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</si>
  <si>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</si>
  <si>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</si>
  <si>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</si>
  <si>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</si>
  <si>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</si>
  <si>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</si>
  <si>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</si>
  <si>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</si>
  <si>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</si>
  <si>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</si>
  <si>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</si>
  <si>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</si>
  <si>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</si>
  <si>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</si>
  <si>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</si>
  <si>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</si>
  <si>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</si>
  <si>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</si>
  <si>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</si>
  <si>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</si>
  <si>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</si>
  <si>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</si>
  <si>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</si>
  <si>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</si>
  <si>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</si>
  <si>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</si>
  <si>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</si>
  <si>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</si>
  <si>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</si>
  <si>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</si>
  <si>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</si>
  <si>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</si>
  <si>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</si>
  <si>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</si>
  <si>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</si>
  <si>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</si>
  <si>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</si>
  <si>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</si>
  <si>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</si>
  <si>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</si>
  <si>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</si>
  <si>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</si>
  <si>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</si>
  <si>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</si>
  <si>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</si>
  <si>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</si>
  <si>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</si>
  <si>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</si>
  <si>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</si>
  <si>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</si>
  <si>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</si>
  <si>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</si>
  <si>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</si>
  <si>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</si>
  <si>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</si>
  <si>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</si>
  <si>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</si>
  <si>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</si>
  <si>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</si>
  <si>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</si>
  <si>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</si>
  <si>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</si>
  <si>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</si>
  <si>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</si>
  <si>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</si>
  <si>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</si>
  <si>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</si>
  <si>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</si>
  <si>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</si>
  <si>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</si>
  <si>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</si>
  <si>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</si>
  <si>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</si>
  <si>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</si>
  <si>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</si>
  <si>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</si>
  <si>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</si>
  <si>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</si>
  <si>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</si>
  <si>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</si>
  <si>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</si>
  <si>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</si>
  <si>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</si>
  <si>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</si>
  <si>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</si>
  <si>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</si>
  <si>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</si>
  <si>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</si>
  <si>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</si>
  <si>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</si>
  <si>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</si>
  <si>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</si>
  <si>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</si>
  <si>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</si>
  <si>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</si>
  <si>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</si>
  <si>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</si>
  <si>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</si>
  <si>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</si>
  <si>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</si>
  <si>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</si>
  <si>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</si>
  <si>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</si>
  <si>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</si>
  <si>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</si>
  <si>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</si>
  <si>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</si>
  <si>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</si>
  <si>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</si>
  <si>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</si>
  <si>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</si>
  <si>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</si>
  <si>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</si>
  <si>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</si>
  <si>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</si>
  <si>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</si>
  <si>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</si>
  <si>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</si>
  <si>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</si>
  <si>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</si>
  <si>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</si>
  <si>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</si>
  <si>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</si>
  <si>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</si>
  <si>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</si>
  <si>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</si>
  <si>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</si>
  <si>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</si>
  <si>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</si>
  <si>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</si>
  <si>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</si>
  <si>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</si>
  <si>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</si>
  <si>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</si>
  <si>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</si>
  <si>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CAPLIPOINT</t>
  </si>
  <si>
    <t>Second Buying Date</t>
  </si>
  <si>
    <t>ARE&amp;M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</si>
  <si>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</si>
  <si>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</si>
  <si>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</si>
  <si>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</si>
  <si>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</si>
  <si>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</si>
  <si>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</si>
  <si>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</si>
  <si>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</si>
  <si>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</si>
  <si>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</si>
  <si>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</si>
  <si>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</si>
  <si>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</si>
  <si>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</si>
  <si>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</si>
  <si>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</si>
  <si>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</si>
  <si>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</si>
  <si>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</si>
  <si>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PGHL</t>
  </si>
  <si>
    <t>SAFARI</t>
  </si>
  <si>
    <t>SAREGAMA</t>
  </si>
  <si>
    <t>SFL</t>
  </si>
  <si>
    <t>SYMPHONY</t>
  </si>
  <si>
    <t>SYRMA</t>
  </si>
  <si>
    <t>UJJIVANSFB</t>
  </si>
  <si>
    <t>USHAMART</t>
  </si>
  <si>
    <t>WELSPUNLIV</t>
  </si>
  <si>
    <t>2080-2100</t>
  </si>
  <si>
    <t>48-52</t>
  </si>
  <si>
    <t>920-930</t>
  </si>
  <si>
    <t>37.3-41.30</t>
  </si>
  <si>
    <t>2485-2585</t>
  </si>
  <si>
    <t>2800-3000</t>
  </si>
  <si>
    <t>MULTIPLIER SHARE &amp; STOCK ADVISORS PRIVATE LIMITED</t>
  </si>
  <si>
    <t>3780-3880</t>
  </si>
  <si>
    <t>4100-4200</t>
  </si>
  <si>
    <t>2150-2350</t>
  </si>
  <si>
    <t>Chemicals</t>
  </si>
  <si>
    <t>Profit of Rs.20/-</t>
  </si>
  <si>
    <t>5050-5300</t>
  </si>
  <si>
    <t>730-740</t>
  </si>
  <si>
    <t>NILKAMAL</t>
  </si>
  <si>
    <t>1855-1955</t>
  </si>
  <si>
    <t>1705-1750</t>
  </si>
  <si>
    <t>1875-2000</t>
  </si>
  <si>
    <t>1445-1497</t>
  </si>
  <si>
    <t>1630-1750</t>
  </si>
  <si>
    <t>Profiit of Rs.15/-</t>
  </si>
  <si>
    <t>180-195</t>
  </si>
  <si>
    <t>Profit of Rs.24/-</t>
  </si>
  <si>
    <t>1320-1330</t>
  </si>
  <si>
    <t>LTF</t>
  </si>
  <si>
    <t>TATACONSUM MAY FUT</t>
  </si>
  <si>
    <t>1128-1150</t>
  </si>
  <si>
    <t>NK SECURITIES RESEARCH PRIVATE LIMITED</t>
  </si>
  <si>
    <t>NSE</t>
  </si>
  <si>
    <t>NIFTY 21800 PE 30 MAY</t>
  </si>
  <si>
    <t>NIFTY 23200 CE 30 MAY</t>
  </si>
  <si>
    <t>695-730</t>
  </si>
  <si>
    <t>180-190</t>
  </si>
  <si>
    <t>1410-1480</t>
  </si>
  <si>
    <t>1600-1700</t>
  </si>
  <si>
    <t>SIPTL</t>
  </si>
  <si>
    <t>1310-1360</t>
  </si>
  <si>
    <t>1435-1510</t>
  </si>
  <si>
    <t>KOTAKBANK 1600 CE 30 MAY</t>
  </si>
  <si>
    <t>KOTAKBANK 1660 CE 30 MAY</t>
  </si>
  <si>
    <t>Profit of Rs.7/-</t>
  </si>
  <si>
    <t>NIFTY 22700 PE 2-MAY</t>
  </si>
  <si>
    <t>80-120</t>
  </si>
  <si>
    <t>Profit of Rs.25.5/-</t>
  </si>
  <si>
    <t>NIFTY 22600 CE 2-MAY</t>
  </si>
  <si>
    <t>NIFTY 22750 CE 2-MAY</t>
  </si>
  <si>
    <t>JUBLFOOD MAY FUT</t>
  </si>
  <si>
    <t>468-478</t>
  </si>
  <si>
    <t>ASIANPAINT MAY FUT</t>
  </si>
  <si>
    <t>3055-3108</t>
  </si>
  <si>
    <t>Retail Research Technical Calls &amp; Fundamental Performance Report for the month of May-2024</t>
  </si>
  <si>
    <t>NIFTY 22800 PE 9-MAY</t>
  </si>
  <si>
    <t>NIFTY 22600 PE 9-MAY</t>
  </si>
  <si>
    <t>Profit of Rs.33/-</t>
  </si>
  <si>
    <t>FINNIFTY 21950 CE 7-MAY</t>
  </si>
  <si>
    <t>160-200</t>
  </si>
  <si>
    <t>BANKNIFTY 49200 CE 8-MAY</t>
  </si>
  <si>
    <t>400-500</t>
  </si>
  <si>
    <t>Profit of Rs.65/-</t>
  </si>
  <si>
    <t>Loss of Rs.42/-</t>
  </si>
  <si>
    <t>Loss of Rs.52.5/-</t>
  </si>
  <si>
    <t>Profit of Rs.8.5/-</t>
  </si>
  <si>
    <t>Profit of Rs.11.5/-</t>
  </si>
  <si>
    <t>Loss of Rs.04/-</t>
  </si>
  <si>
    <t>464-473</t>
  </si>
  <si>
    <t>445-455</t>
  </si>
  <si>
    <t>490-500</t>
  </si>
  <si>
    <t>Profit of Rs.10.5/-</t>
  </si>
  <si>
    <t>Profit of Rs.205/-</t>
  </si>
  <si>
    <t>SBIN MAY FUT</t>
  </si>
  <si>
    <t>820-835</t>
  </si>
  <si>
    <t>BANKNIFTY 48900 CE 8-MAY</t>
  </si>
  <si>
    <t>480-580</t>
  </si>
  <si>
    <t>Loss of Rs.105/-</t>
  </si>
  <si>
    <t>GUJTLRM</t>
  </si>
  <si>
    <t>HDFCLIFE MAY FUT</t>
  </si>
  <si>
    <t>550-542</t>
  </si>
  <si>
    <t>NIFTY 22400 PE 09-MAY</t>
  </si>
  <si>
    <t>110-140</t>
  </si>
  <si>
    <t>432-442</t>
  </si>
  <si>
    <t>468-495</t>
  </si>
  <si>
    <t>FINNIFTY 21650 CE 07-MAY</t>
  </si>
  <si>
    <t>90-130</t>
  </si>
  <si>
    <t>Loss of Rs.36/-</t>
  </si>
  <si>
    <t>Loss of Rs.15/-</t>
  </si>
  <si>
    <t>UPL MAY FUT</t>
  </si>
  <si>
    <t>466-458</t>
  </si>
  <si>
    <t>HAVELLS MAY FUT</t>
  </si>
  <si>
    <t>1701-1722</t>
  </si>
  <si>
    <t>FEDERALBNK MAY FUT</t>
  </si>
  <si>
    <t>163-165</t>
  </si>
  <si>
    <t>VEDL 390 PE MAY</t>
  </si>
  <si>
    <t>VEDL 380 PE MAY</t>
  </si>
  <si>
    <t>Profit of Rs.0.90/-</t>
  </si>
  <si>
    <t>BANKNIFTY 48300 PE 08-MAY</t>
  </si>
  <si>
    <t>350-450</t>
  </si>
  <si>
    <t>Profit of Rs.0.5/-</t>
  </si>
  <si>
    <t>Profit of Rs.17/-</t>
  </si>
  <si>
    <t>AXISBANK MAY FUT</t>
  </si>
  <si>
    <t>1148-1165</t>
  </si>
  <si>
    <t>Loss of Rs.8/-</t>
  </si>
  <si>
    <t>NIFTY 22300 PE 09-MAY</t>
  </si>
  <si>
    <t>120-200</t>
  </si>
  <si>
    <t>NIFTY 23000 CE 30 MAY</t>
  </si>
  <si>
    <t>Profit of Rs.26/-</t>
  </si>
  <si>
    <t>Loss of Rs.2.5/-</t>
  </si>
  <si>
    <t>HEALTHYLIFE</t>
  </si>
  <si>
    <t>RGRL</t>
  </si>
  <si>
    <t>NIFTY 22200 PE 9 MAY</t>
  </si>
  <si>
    <t>NIFTY 22250 CE 9 MAY</t>
  </si>
  <si>
    <t>Profit of Rs.39.5/-</t>
  </si>
  <si>
    <t>RELIANCE MAY FUT</t>
  </si>
  <si>
    <t>2868-2910</t>
  </si>
  <si>
    <t>NIFTY 22150 CE 9 MAY</t>
  </si>
  <si>
    <t>100-150</t>
  </si>
  <si>
    <t>LT 3380 CE MAY</t>
  </si>
  <si>
    <t>LT 3460 CE MAY</t>
  </si>
  <si>
    <t>65-68</t>
  </si>
  <si>
    <t>39-42</t>
  </si>
  <si>
    <t>BANKNIFTY 48000 CE 15 MAY</t>
  </si>
  <si>
    <t>450-550</t>
  </si>
  <si>
    <t>DIXON MAY FUT</t>
  </si>
  <si>
    <t>8545-8650</t>
  </si>
  <si>
    <t>ASTRAL MAY FUT</t>
  </si>
  <si>
    <t>2108-2140</t>
  </si>
  <si>
    <t>Loss of Rs.85/-</t>
  </si>
  <si>
    <t>Profit of Rs.4/-</t>
  </si>
  <si>
    <t>Loss of Rs.50/-</t>
  </si>
  <si>
    <t>Loss of Rs.7/-</t>
  </si>
  <si>
    <t>Profit of Rs.2/-</t>
  </si>
  <si>
    <t>NIFTY 22000 PE 16 MAY</t>
  </si>
  <si>
    <t>200-250</t>
  </si>
  <si>
    <t>BANKNIFTY 47700 PE 15 MAY</t>
  </si>
  <si>
    <t>Profit of Rs.3/-</t>
  </si>
  <si>
    <t>Profit of Rs.13/-</t>
  </si>
  <si>
    <t>Profit of Rs.27/-</t>
  </si>
  <si>
    <t>Profit of Rs.72.5/-</t>
  </si>
  <si>
    <t>ETT</t>
  </si>
  <si>
    <t>RDS CORPORATE SERVICES PRIVATE LIMITED</t>
  </si>
  <si>
    <t>DLINKINDIA</t>
  </si>
  <si>
    <t>D-Link India Ltd</t>
  </si>
  <si>
    <t>GRAVITON RESEARCH CAPITAL LLP</t>
  </si>
  <si>
    <t>QE SECURITIES LLP</t>
  </si>
  <si>
    <t>TRU</t>
  </si>
  <si>
    <t>TruCap Finance Limited</t>
  </si>
  <si>
    <t>IND SWIFT LABORATORIES LIMITED</t>
  </si>
  <si>
    <t>BANKNIFTY 47300 CE 15 MAY</t>
  </si>
  <si>
    <t>Profit of Rs.16/-</t>
  </si>
  <si>
    <t>Profit of Rs.7.5/-</t>
  </si>
  <si>
    <t>Loss of Rs.12.5 /-</t>
  </si>
  <si>
    <t>NIFTY 21900 CE 16 MAY</t>
  </si>
  <si>
    <t>200-280</t>
  </si>
  <si>
    <t>Profit of Rs.35/-</t>
  </si>
  <si>
    <t>Profit of Rs.80/-</t>
  </si>
  <si>
    <t>MIDCPNIFTY 10825 CE 13 MAY</t>
  </si>
  <si>
    <t>50-65</t>
  </si>
  <si>
    <t>Profit of Rs.11.5-</t>
  </si>
  <si>
    <t>FINNIFTY 21200 CE 14 MAY</t>
  </si>
  <si>
    <t>95-125</t>
  </si>
  <si>
    <t>Loss of Rs.26/-</t>
  </si>
  <si>
    <t>JINDALSTEL MAY FUT</t>
  </si>
  <si>
    <t>957-974</t>
  </si>
  <si>
    <t>Profit of Rs.2.5/-</t>
  </si>
  <si>
    <t>CUMMINSIND MAY FUT</t>
  </si>
  <si>
    <t>3544-3579</t>
  </si>
  <si>
    <t>FINNIFTY 21300 PE 14 MAY</t>
  </si>
  <si>
    <t>BGIL</t>
  </si>
  <si>
    <t>RAPID CREDIT &amp; HOLDINGS PRIVATE LIMITED</t>
  </si>
  <si>
    <t>SUMANCHEPURI</t>
  </si>
  <si>
    <t>KAUSHAL HITESHBHAI PARIKH</t>
  </si>
  <si>
    <t>AKASH GOYAL</t>
  </si>
  <si>
    <t>MAHAVIRBHAI BABUBHAI TIWARI</t>
  </si>
  <si>
    <t>BEML Limited</t>
  </si>
  <si>
    <t>BTML</t>
  </si>
  <si>
    <t>Bodhi Tree Multimedia Ltd</t>
  </si>
  <si>
    <t>VIKAS KUMAR VERMA HUF</t>
  </si>
  <si>
    <t>DYCL</t>
  </si>
  <si>
    <t>Dynamic Cables Limited</t>
  </si>
  <si>
    <t>GLOBE</t>
  </si>
  <si>
    <t>Globe Textiles (I) Ltd.</t>
  </si>
  <si>
    <t>AVANCE VENTURES PRIVATE LIMITED</t>
  </si>
  <si>
    <t>410-420</t>
  </si>
  <si>
    <t>440-460</t>
  </si>
  <si>
    <t>FINNIFTY 21250 CE 14 MAY</t>
  </si>
  <si>
    <t>1127-1130</t>
  </si>
  <si>
    <t>NIFTY MAY FUT</t>
  </si>
  <si>
    <t>NIFTY 22300 CE 16-MAY</t>
  </si>
  <si>
    <t>Profit of Rs.108.5/-</t>
  </si>
  <si>
    <t>480-490</t>
  </si>
  <si>
    <t>Profit of Rs.14.5/-</t>
  </si>
  <si>
    <t>BISIL</t>
  </si>
  <si>
    <t>GOURAVKUMAR</t>
  </si>
  <si>
    <t>SANTOSH KUMAR KUSHAWAHA</t>
  </si>
  <si>
    <t>JAI VINAYAK SECURITIES</t>
  </si>
  <si>
    <t>FTL</t>
  </si>
  <si>
    <t>RIKHAV SECURITIES LIMITED</t>
  </si>
  <si>
    <t>DIPSINH RANJITSINH SOLANKI</t>
  </si>
  <si>
    <t>VARSHABEN JIGNESHKUMAR THOBHANI</t>
  </si>
  <si>
    <t>JIGNESH AMRUTLAL THOBHANI</t>
  </si>
  <si>
    <t>AMRUTLAL GORDHANDAS THOBHANI</t>
  </si>
  <si>
    <t>STCI PRIMARY DEALER LIMITED</t>
  </si>
  <si>
    <t>GREEN PEAKS ENTERPRISES LLP</t>
  </si>
  <si>
    <t>MARGI MAHAVIRBHAI TIWARI</t>
  </si>
  <si>
    <t>KAPADIA FINWEALTH LLP .</t>
  </si>
  <si>
    <t>VANDANA SANDEEP MEHTA</t>
  </si>
  <si>
    <t>JANUSCORP</t>
  </si>
  <si>
    <t>YOGESH JOTIRAM KALE</t>
  </si>
  <si>
    <t>KAKA</t>
  </si>
  <si>
    <t>BENGAL FINANCE &amp; INVESTMENT PVT. LTD.</t>
  </si>
  <si>
    <t>KENFIN</t>
  </si>
  <si>
    <t>PATEL KANKUBEN JAYANTILAL</t>
  </si>
  <si>
    <t>LELAVOIR</t>
  </si>
  <si>
    <t>TEENA KIRTI JAIN</t>
  </si>
  <si>
    <t>NATURO</t>
  </si>
  <si>
    <t>VASU DEV JETWAL</t>
  </si>
  <si>
    <t>NAVKAR</t>
  </si>
  <si>
    <t>SIDDHANT SHIRISH SHAH</t>
  </si>
  <si>
    <t>NETLINK</t>
  </si>
  <si>
    <t>PURPLE</t>
  </si>
  <si>
    <t>MEHUL KANUBHAI VAGHELA</t>
  </si>
  <si>
    <t>SACHIN KUMAR</t>
  </si>
  <si>
    <t>MANGALBHAI SHANABHAI BARIYA</t>
  </si>
  <si>
    <t>RAKESH BHADE</t>
  </si>
  <si>
    <t>RIDDHI TRADERS</t>
  </si>
  <si>
    <t>SRDAPRT</t>
  </si>
  <si>
    <t>KAJAL GOPAL BALDHA</t>
  </si>
  <si>
    <t>RITIKA VEGETABLE OIL PRIVATE LIMITED</t>
  </si>
  <si>
    <t>DIVYESHKUMAR MANSUKHLAL SAVALIYA</t>
  </si>
  <si>
    <t>MADHURI DIVYESH SAVALIYA</t>
  </si>
  <si>
    <t>PUNITBHAIBAVANJIBHAILAKKAD</t>
  </si>
  <si>
    <t>ARIX CAPITAL LIMITED</t>
  </si>
  <si>
    <t>GOPALKUMAR BHIKHALAL BALDHA</t>
  </si>
  <si>
    <t>RACHEL SAGAR DOSHI</t>
  </si>
  <si>
    <t>MILIND MADHANI SECURITIES PRIVATE LIMITED</t>
  </si>
  <si>
    <t>KALPANA MADHANI SECURITIES PRIVATE LIMITED</t>
  </si>
  <si>
    <t>TTIL</t>
  </si>
  <si>
    <t>ADAN TRADERS LLP</t>
  </si>
  <si>
    <t>AARTIPHARM</t>
  </si>
  <si>
    <t>Aarti Pharmalabs Limited</t>
  </si>
  <si>
    <t>ALEMBICLTD</t>
  </si>
  <si>
    <t>Alembic Limited</t>
  </si>
  <si>
    <t>CGRAPHICS</t>
  </si>
  <si>
    <t>Creative Graphics S Ind L</t>
  </si>
  <si>
    <t>MANSI SHARE AND STOCK ADVISORS PVT LTD</t>
  </si>
  <si>
    <t>DUGLOBAL</t>
  </si>
  <si>
    <t>DUDIGITAL GLOBAL LIMITED</t>
  </si>
  <si>
    <t>MAGPRO SECURITIES PVT LTD</t>
  </si>
  <si>
    <t>HINDMOTORS</t>
  </si>
  <si>
    <t>Hindustan Motors Limited</t>
  </si>
  <si>
    <t>SAHASTRAA ADVISORS PRIVATE LIMITED</t>
  </si>
  <si>
    <t>MRO-TEK</t>
  </si>
  <si>
    <t>MRO-TEK Realty Ltd</t>
  </si>
  <si>
    <t>PENINLAND</t>
  </si>
  <si>
    <t>Peninsula Land Limited</t>
  </si>
  <si>
    <t>CRONY VYAPAR PVT LTD</t>
  </si>
  <si>
    <t>PRESSTONIC</t>
  </si>
  <si>
    <t>Presstonic Engineering L</t>
  </si>
  <si>
    <t>REFRACTORY</t>
  </si>
  <si>
    <t>Refractory Shapes Limited</t>
  </si>
  <si>
    <t>VISHAL BIPINKUMAR DOSHI</t>
  </si>
  <si>
    <t>ARUNA R JAIN</t>
  </si>
  <si>
    <t>SCPL</t>
  </si>
  <si>
    <t>Sheetal Cool Products Ltd</t>
  </si>
  <si>
    <t>WINSOL</t>
  </si>
  <si>
    <t>Winsol Engineers Limited</t>
  </si>
  <si>
    <t>KUMAR VINOD</t>
  </si>
  <si>
    <t>TOPGAIN FINANCE PRIVATE LIMITED</t>
  </si>
  <si>
    <t>INTERTICK DEVELOPERS PRIVATE LIMITED</t>
  </si>
  <si>
    <t>RAJENDRA KUMAR RAWAL</t>
  </si>
  <si>
    <t>SUMEETINDS</t>
  </si>
  <si>
    <t>Sumeet Ind Limited</t>
  </si>
  <si>
    <t>JYOTIKA DEEPAK SHENOY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</si>
</sst>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6" fillId="12" borderId="33" applyNumberFormat="0" applyAlignment="0" applyProtection="0"/>
    <xf numFmtId="0" fontId="47" fillId="13" borderId="34" applyNumberFormat="0" applyAlignment="0" applyProtection="0"/>
    <xf numFmtId="0" fontId="48" fillId="13" borderId="33" applyNumberFormat="0" applyAlignment="0" applyProtection="0"/>
    <xf numFmtId="0" fontId="49" fillId="0" borderId="35" applyNumberFormat="0" applyFill="0" applyAlignment="0" applyProtection="0"/>
    <xf numFmtId="0" fontId="50" fillId="14" borderId="36" applyNumberFormat="0" applyAlignment="0" applyProtection="0"/>
    <xf numFmtId="0" fontId="53" fillId="0" borderId="38" applyNumberFormat="0" applyFill="0" applyAlignment="0" applyProtection="0"/>
    <xf numFmtId="0" fontId="2" fillId="0" borderId="22"/>
    <xf numFmtId="0" fontId="2" fillId="17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54" fillId="16" borderId="22" applyNumberFormat="0" applyBorder="0" applyAlignment="0" applyProtection="0"/>
    <xf numFmtId="0" fontId="54" fillId="20" borderId="22" applyNumberFormat="0" applyBorder="0" applyAlignment="0" applyProtection="0"/>
    <xf numFmtId="0" fontId="54" fillId="24" borderId="22" applyNumberFormat="0" applyBorder="0" applyAlignment="0" applyProtection="0"/>
    <xf numFmtId="0" fontId="54" fillId="28" borderId="22" applyNumberFormat="0" applyBorder="0" applyAlignment="0" applyProtection="0"/>
    <xf numFmtId="0" fontId="54" fillId="32" borderId="22" applyNumberFormat="0" applyBorder="0" applyAlignment="0" applyProtection="0"/>
    <xf numFmtId="0" fontId="54" fillId="36" borderId="22" applyNumberFormat="0" applyBorder="0" applyAlignment="0" applyProtection="0"/>
    <xf numFmtId="0" fontId="44" fillId="10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9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1" borderId="22" applyNumberFormat="0" applyBorder="0" applyAlignment="0" applyProtection="0"/>
    <xf numFmtId="0" fontId="3" fillId="0" borderId="22"/>
    <xf numFmtId="0" fontId="3" fillId="0" borderId="22"/>
    <xf numFmtId="0" fontId="2" fillId="15" borderId="37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5" borderId="37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1" borderId="22" applyNumberFormat="0" applyBorder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414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 wrapText="1"/>
    </xf>
    <xf numFmtId="10" fontId="3" fillId="7" borderId="2" xfId="0" applyNumberFormat="1" applyFont="1" applyFill="1" applyBorder="1" applyAlignment="1">
      <alignment horizontal="center" vertical="center" wrapText="1"/>
    </xf>
    <xf numFmtId="167" fontId="3" fillId="7" borderId="2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left"/>
    </xf>
    <xf numFmtId="1" fontId="3" fillId="8" borderId="2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10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9" fontId="3" fillId="8" borderId="2" xfId="0" applyNumberFormat="1" applyFont="1" applyFill="1" applyBorder="1" applyAlignment="1">
      <alignment horizontal="center"/>
    </xf>
    <xf numFmtId="168" fontId="3" fillId="8" borderId="2" xfId="0" applyNumberFormat="1" applyFont="1" applyFill="1" applyBorder="1" applyAlignment="1">
      <alignment horizontal="center" vertical="center" wrapText="1"/>
    </xf>
    <xf numFmtId="15" fontId="3" fillId="8" borderId="2" xfId="0" applyNumberFormat="1" applyFont="1" applyFill="1" applyBorder="1"/>
    <xf numFmtId="1" fontId="3" fillId="6" borderId="2" xfId="0" applyNumberFormat="1" applyFont="1" applyFill="1" applyBorder="1" applyAlignment="1">
      <alignment horizontal="center"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/>
    <xf numFmtId="0" fontId="3" fillId="6" borderId="2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 vertical="center" wrapText="1"/>
    </xf>
    <xf numFmtId="9" fontId="3" fillId="6" borderId="2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10" fontId="3" fillId="7" borderId="3" xfId="0" applyNumberFormat="1" applyFont="1" applyFill="1" applyBorder="1" applyAlignment="1">
      <alignment horizontal="center" vertical="center" wrapText="1"/>
    </xf>
    <xf numFmtId="167" fontId="3" fillId="7" borderId="3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 vertical="center" wrapText="1"/>
    </xf>
    <xf numFmtId="1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center" vertic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5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43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/>
    <xf numFmtId="0" fontId="3" fillId="0" borderId="23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2" fontId="3" fillId="7" borderId="7" xfId="0" applyNumberFormat="1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6" fillId="40" borderId="29" xfId="0" applyFont="1" applyFill="1" applyBorder="1" applyAlignment="1">
      <alignment horizontal="center" vertical="center"/>
    </xf>
    <xf numFmtId="16" fontId="36" fillId="40" borderId="29" xfId="0" applyNumberFormat="1" applyFont="1" applyFill="1" applyBorder="1" applyAlignment="1">
      <alignment horizontal="center" vertical="center"/>
    </xf>
    <xf numFmtId="0" fontId="36" fillId="40" borderId="29" xfId="0" applyFont="1" applyFill="1" applyBorder="1"/>
    <xf numFmtId="0" fontId="37" fillId="40" borderId="29" xfId="0" applyFont="1" applyFill="1" applyBorder="1" applyAlignment="1">
      <alignment horizontal="center" vertical="center"/>
    </xf>
    <xf numFmtId="16" fontId="36" fillId="40" borderId="22" xfId="0" applyNumberFormat="1" applyFont="1" applyFill="1" applyBorder="1" applyAlignment="1">
      <alignment horizontal="center" vertical="center"/>
    </xf>
    <xf numFmtId="0" fontId="36" fillId="40" borderId="0" xfId="0" applyFont="1" applyFill="1"/>
    <xf numFmtId="0" fontId="36" fillId="40" borderId="0" xfId="0" applyFont="1" applyFill="1" applyAlignment="1">
      <alignment horizontal="center" vertical="center"/>
    </xf>
    <xf numFmtId="165" fontId="36" fillId="40" borderId="0" xfId="0" applyNumberFormat="1" applyFont="1" applyFill="1" applyAlignment="1">
      <alignment horizontal="center" vertical="center"/>
    </xf>
    <xf numFmtId="0" fontId="0" fillId="40" borderId="0" xfId="0" applyFill="1"/>
    <xf numFmtId="166" fontId="36" fillId="40" borderId="29" xfId="0" applyNumberFormat="1" applyFont="1" applyFill="1" applyBorder="1" applyAlignment="1">
      <alignment horizontal="center" vertical="center"/>
    </xf>
    <xf numFmtId="2" fontId="36" fillId="40" borderId="29" xfId="0" applyNumberFormat="1" applyFont="1" applyFill="1" applyBorder="1" applyAlignment="1">
      <alignment horizontal="center" vertical="center"/>
    </xf>
    <xf numFmtId="165" fontId="36" fillId="0" borderId="22" xfId="0" applyNumberFormat="1" applyFont="1" applyBorder="1" applyAlignment="1">
      <alignment horizontal="center" vertical="center"/>
    </xf>
    <xf numFmtId="2" fontId="36" fillId="0" borderId="29" xfId="0" applyNumberFormat="1" applyFont="1" applyBorder="1" applyAlignment="1">
      <alignment horizontal="center" vertical="center"/>
    </xf>
    <xf numFmtId="10" fontId="36" fillId="0" borderId="29" xfId="0" applyNumberFormat="1" applyFont="1" applyBorder="1" applyAlignment="1">
      <alignment horizontal="center" vertical="center" wrapText="1"/>
    </xf>
    <xf numFmtId="166" fontId="36" fillId="0" borderId="40" xfId="0" applyNumberFormat="1" applyFont="1" applyBorder="1" applyAlignment="1">
      <alignment horizontal="center" vertical="center"/>
    </xf>
    <xf numFmtId="0" fontId="37" fillId="41" borderId="29" xfId="0" applyFont="1" applyFill="1" applyBorder="1" applyAlignment="1">
      <alignment horizontal="center" vertical="center"/>
    </xf>
    <xf numFmtId="0" fontId="36" fillId="41" borderId="29" xfId="0" applyFont="1" applyFill="1" applyBorder="1" applyAlignment="1">
      <alignment horizontal="center" vertical="center"/>
    </xf>
    <xf numFmtId="2" fontId="37" fillId="41" borderId="29" xfId="0" applyNumberFormat="1" applyFont="1" applyFill="1" applyBorder="1" applyAlignment="1">
      <alignment horizontal="center" vertical="center"/>
    </xf>
    <xf numFmtId="166" fontId="36" fillId="41" borderId="29" xfId="0" applyNumberFormat="1" applyFont="1" applyFill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  <xf numFmtId="0" fontId="36" fillId="42" borderId="29" xfId="0" applyFont="1" applyFill="1" applyBorder="1"/>
    <xf numFmtId="0" fontId="36" fillId="42" borderId="29" xfId="0" applyFont="1" applyFill="1" applyBorder="1" applyAlignment="1">
      <alignment horizontal="center" vertical="center"/>
    </xf>
    <xf numFmtId="0" fontId="37" fillId="42" borderId="29" xfId="0" applyFont="1" applyFill="1" applyBorder="1" applyAlignment="1">
      <alignment horizontal="center" vertical="center"/>
    </xf>
    <xf numFmtId="167" fontId="3" fillId="44" borderId="2" xfId="0" applyNumberFormat="1" applyFont="1" applyFill="1" applyBorder="1" applyAlignment="1">
      <alignment horizontal="center" vertical="center"/>
    </xf>
    <xf numFmtId="0" fontId="15" fillId="43" borderId="2" xfId="0" applyFont="1" applyFill="1" applyBorder="1"/>
    <xf numFmtId="0" fontId="15" fillId="43" borderId="2" xfId="0" applyFont="1" applyFill="1" applyBorder="1" applyAlignment="1">
      <alignment horizontal="center"/>
    </xf>
    <xf numFmtId="0" fontId="3" fillId="43" borderId="2" xfId="0" applyFont="1" applyFill="1" applyBorder="1" applyAlignment="1">
      <alignment horizontal="center"/>
    </xf>
    <xf numFmtId="0" fontId="3" fillId="45" borderId="4" xfId="0" applyFont="1" applyFill="1" applyBorder="1" applyAlignment="1">
      <alignment horizontal="center"/>
    </xf>
    <xf numFmtId="2" fontId="3" fillId="45" borderId="2" xfId="0" applyNumberFormat="1" applyFont="1" applyFill="1" applyBorder="1" applyAlignment="1">
      <alignment horizontal="center" vertical="center" wrapText="1"/>
    </xf>
    <xf numFmtId="10" fontId="3" fillId="45" borderId="2" xfId="0" applyNumberFormat="1" applyFont="1" applyFill="1" applyBorder="1" applyAlignment="1">
      <alignment horizontal="center" vertical="center" wrapText="1"/>
    </xf>
    <xf numFmtId="0" fontId="3" fillId="45" borderId="2" xfId="0" applyFont="1" applyFill="1" applyBorder="1" applyAlignment="1">
      <alignment horizontal="center"/>
    </xf>
    <xf numFmtId="167" fontId="3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0" fontId="36" fillId="42" borderId="41" xfId="0" applyFont="1" applyFill="1" applyBorder="1" applyAlignment="1">
      <alignment horizontal="center" vertical="center"/>
    </xf>
    <xf numFmtId="16" fontId="36" fillId="42" borderId="41" xfId="0" applyNumberFormat="1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left" vertical="center" wrapText="1"/>
    </xf>
    <xf numFmtId="0" fontId="37" fillId="46" borderId="29" xfId="0" applyFont="1" applyFill="1" applyBorder="1" applyAlignment="1">
      <alignment horizontal="center" vertical="center"/>
    </xf>
    <xf numFmtId="0" fontId="36" fillId="46" borderId="29" xfId="0" applyFont="1" applyFill="1" applyBorder="1" applyAlignment="1">
      <alignment horizontal="center" vertical="center"/>
    </xf>
    <xf numFmtId="2" fontId="37" fillId="46" borderId="29" xfId="0" applyNumberFormat="1" applyFont="1" applyFill="1" applyBorder="1" applyAlignment="1">
      <alignment horizontal="center" vertical="center"/>
    </xf>
    <xf numFmtId="166" fontId="36" fillId="46" borderId="29" xfId="0" applyNumberFormat="1" applyFont="1" applyFill="1" applyBorder="1" applyAlignment="1">
      <alignment horizontal="center" vertical="center"/>
    </xf>
    <xf numFmtId="16" fontId="36" fillId="47" borderId="29" xfId="0" applyNumberFormat="1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47" borderId="29" xfId="0" applyFont="1" applyFill="1" applyBorder="1"/>
    <xf numFmtId="0" fontId="36" fillId="47" borderId="29" xfId="0" applyFont="1" applyFill="1" applyBorder="1" applyAlignment="1">
      <alignment horizontal="center" vertical="center"/>
    </xf>
    <xf numFmtId="0" fontId="37" fillId="47" borderId="29" xfId="0" applyFont="1" applyFill="1" applyBorder="1" applyAlignment="1">
      <alignment horizontal="center" vertical="center"/>
    </xf>
    <xf numFmtId="0" fontId="37" fillId="46" borderId="25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7" borderId="2" xfId="0" applyNumberFormat="1" applyFont="1" applyFill="1" applyBorder="1" applyAlignment="1">
      <alignment horizontal="center" vertical="center"/>
    </xf>
    <xf numFmtId="0" fontId="37" fillId="41" borderId="25" xfId="0" applyFont="1" applyFill="1" applyBorder="1" applyAlignment="1">
      <alignment horizontal="center" vertical="center"/>
    </xf>
    <xf numFmtId="0" fontId="36" fillId="41" borderId="2" xfId="0" applyFont="1" applyFill="1" applyBorder="1" applyAlignment="1">
      <alignment horizontal="center" vertical="center"/>
    </xf>
    <xf numFmtId="2" fontId="37" fillId="41" borderId="2" xfId="0" applyNumberFormat="1" applyFont="1" applyFill="1" applyBorder="1" applyAlignment="1">
      <alignment horizontal="center" vertical="center"/>
    </xf>
    <xf numFmtId="166" fontId="36" fillId="41" borderId="2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16" fontId="36" fillId="42" borderId="2" xfId="0" applyNumberFormat="1" applyFont="1" applyFill="1" applyBorder="1" applyAlignment="1">
      <alignment horizontal="center" vertical="center"/>
    </xf>
    <xf numFmtId="0" fontId="36" fillId="46" borderId="29" xfId="0" applyFont="1" applyFill="1" applyBorder="1" applyAlignment="1">
      <alignment horizontal="center" vertical="center" wrapText="1"/>
    </xf>
    <xf numFmtId="2" fontId="36" fillId="41" borderId="29" xfId="0" applyNumberFormat="1" applyFont="1" applyFill="1" applyBorder="1" applyAlignment="1">
      <alignment horizontal="center" vertical="center"/>
    </xf>
    <xf numFmtId="10" fontId="36" fillId="41" borderId="29" xfId="0" applyNumberFormat="1" applyFont="1" applyFill="1" applyBorder="1" applyAlignment="1">
      <alignment horizontal="center" vertical="center" wrapText="1"/>
    </xf>
    <xf numFmtId="16" fontId="36" fillId="41" borderId="29" xfId="0" applyNumberFormat="1" applyFont="1" applyFill="1" applyBorder="1" applyAlignment="1">
      <alignment horizontal="center" vertical="center"/>
    </xf>
    <xf numFmtId="2" fontId="37" fillId="42" borderId="29" xfId="0" applyNumberFormat="1" applyFont="1" applyFill="1" applyBorder="1" applyAlignment="1">
      <alignment horizontal="center" vertical="center"/>
    </xf>
    <xf numFmtId="0" fontId="3" fillId="42" borderId="29" xfId="0" applyFont="1" applyFill="1" applyBorder="1" applyAlignment="1">
      <alignment horizontal="center" vertical="center"/>
    </xf>
    <xf numFmtId="165" fontId="36" fillId="42" borderId="29" xfId="0" applyNumberFormat="1" applyFont="1" applyFill="1" applyBorder="1" applyAlignment="1">
      <alignment horizontal="center" vertical="center"/>
    </xf>
    <xf numFmtId="15" fontId="3" fillId="42" borderId="29" xfId="0" applyNumberFormat="1" applyFont="1" applyFill="1" applyBorder="1" applyAlignment="1">
      <alignment horizontal="center" vertical="center"/>
    </xf>
    <xf numFmtId="0" fontId="36" fillId="42" borderId="29" xfId="0" applyFont="1" applyFill="1" applyBorder="1" applyAlignment="1">
      <alignment horizontal="left"/>
    </xf>
    <xf numFmtId="43" fontId="36" fillId="42" borderId="29" xfId="0" applyNumberFormat="1" applyFont="1" applyFill="1" applyBorder="1" applyAlignment="1">
      <alignment horizontal="center" vertical="top"/>
    </xf>
    <xf numFmtId="0" fontId="36" fillId="43" borderId="29" xfId="0" applyFont="1" applyFill="1" applyBorder="1" applyAlignment="1">
      <alignment horizontal="center" vertical="center"/>
    </xf>
    <xf numFmtId="16" fontId="36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/>
    <xf numFmtId="0" fontId="37" fillId="43" borderId="29" xfId="0" applyFont="1" applyFill="1" applyBorder="1" applyAlignment="1">
      <alignment horizontal="center" vertical="center"/>
    </xf>
    <xf numFmtId="0" fontId="37" fillId="48" borderId="25" xfId="0" applyFont="1" applyFill="1" applyBorder="1" applyAlignment="1">
      <alignment horizontal="center" vertical="center"/>
    </xf>
    <xf numFmtId="0" fontId="36" fillId="48" borderId="2" xfId="0" applyFont="1" applyFill="1" applyBorder="1" applyAlignment="1">
      <alignment horizontal="center" vertical="center"/>
    </xf>
    <xf numFmtId="2" fontId="37" fillId="48" borderId="2" xfId="0" applyNumberFormat="1" applyFont="1" applyFill="1" applyBorder="1" applyAlignment="1">
      <alignment horizontal="center" vertical="center"/>
    </xf>
    <xf numFmtId="166" fontId="36" fillId="48" borderId="2" xfId="0" applyNumberFormat="1" applyFont="1" applyFill="1" applyBorder="1" applyAlignment="1">
      <alignment horizontal="center" vertical="center"/>
    </xf>
    <xf numFmtId="0" fontId="37" fillId="48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3" fillId="47" borderId="29" xfId="0" applyFont="1" applyFill="1" applyBorder="1" applyAlignment="1">
      <alignment horizontal="center" vertical="center"/>
    </xf>
    <xf numFmtId="165" fontId="36" fillId="47" borderId="29" xfId="0" applyNumberFormat="1" applyFont="1" applyFill="1" applyBorder="1" applyAlignment="1">
      <alignment horizontal="center" vertical="center"/>
    </xf>
    <xf numFmtId="15" fontId="3" fillId="47" borderId="29" xfId="0" applyNumberFormat="1" applyFont="1" applyFill="1" applyBorder="1" applyAlignment="1">
      <alignment horizontal="center" vertical="center"/>
    </xf>
    <xf numFmtId="0" fontId="36" fillId="47" borderId="29" xfId="0" applyFont="1" applyFill="1" applyBorder="1" applyAlignment="1">
      <alignment horizontal="left"/>
    </xf>
    <xf numFmtId="43" fontId="36" fillId="47" borderId="29" xfId="0" applyNumberFormat="1" applyFont="1" applyFill="1" applyBorder="1" applyAlignment="1">
      <alignment horizontal="center" vertical="top"/>
    </xf>
    <xf numFmtId="2" fontId="36" fillId="46" borderId="29" xfId="0" applyNumberFormat="1" applyFont="1" applyFill="1" applyBorder="1" applyAlignment="1">
      <alignment horizontal="center" vertical="center"/>
    </xf>
    <xf numFmtId="10" fontId="36" fillId="46" borderId="29" xfId="0" applyNumberFormat="1" applyFont="1" applyFill="1" applyBorder="1" applyAlignment="1">
      <alignment horizontal="center" vertical="center" wrapText="1"/>
    </xf>
    <xf numFmtId="16" fontId="36" fillId="46" borderId="29" xfId="0" applyNumberFormat="1" applyFont="1" applyFill="1" applyBorder="1" applyAlignment="1">
      <alignment horizontal="center" vertical="center"/>
    </xf>
    <xf numFmtId="2" fontId="37" fillId="47" borderId="29" xfId="0" applyNumberFormat="1" applyFont="1" applyFill="1" applyBorder="1" applyAlignment="1">
      <alignment horizontal="center" vertical="center"/>
    </xf>
    <xf numFmtId="0" fontId="36" fillId="48" borderId="29" xfId="0" applyFont="1" applyFill="1" applyBorder="1" applyAlignment="1">
      <alignment horizontal="center" vertical="center"/>
    </xf>
    <xf numFmtId="2" fontId="37" fillId="48" borderId="29" xfId="0" applyNumberFormat="1" applyFont="1" applyFill="1" applyBorder="1" applyAlignment="1">
      <alignment horizontal="center" vertical="center"/>
    </xf>
    <xf numFmtId="0" fontId="36" fillId="43" borderId="39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" fontId="36" fillId="43" borderId="3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6" fillId="0" borderId="39" xfId="0" applyFont="1" applyBorder="1"/>
    <xf numFmtId="0" fontId="3" fillId="0" borderId="22" xfId="0" applyFont="1" applyBorder="1" applyAlignment="1">
      <alignment horizontal="center"/>
    </xf>
    <xf numFmtId="0" fontId="36" fillId="0" borderId="22" xfId="0" applyFont="1" applyBorder="1" applyAlignment="1">
      <alignment horizontal="center" vertical="center"/>
    </xf>
    <xf numFmtId="0" fontId="0" fillId="0" borderId="22" xfId="0" applyBorder="1"/>
    <xf numFmtId="0" fontId="36" fillId="0" borderId="22" xfId="0" applyFont="1" applyBorder="1"/>
    <xf numFmtId="0" fontId="37" fillId="0" borderId="22" xfId="0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166" fontId="36" fillId="0" borderId="22" xfId="0" applyNumberFormat="1" applyFont="1" applyBorder="1" applyAlignment="1">
      <alignment horizontal="center" vertical="center"/>
    </xf>
    <xf numFmtId="166" fontId="36" fillId="0" borderId="29" xfId="0" applyNumberFormat="1" applyFont="1" applyBorder="1" applyAlignment="1">
      <alignment horizontal="center" vertical="center"/>
    </xf>
    <xf numFmtId="0" fontId="37" fillId="41" borderId="28" xfId="0" applyFont="1" applyFill="1" applyBorder="1" applyAlignment="1">
      <alignment horizontal="center" vertical="center"/>
    </xf>
    <xf numFmtId="0" fontId="36" fillId="41" borderId="7" xfId="0" applyFont="1" applyFill="1" applyBorder="1" applyAlignment="1">
      <alignment horizontal="center" vertical="center"/>
    </xf>
    <xf numFmtId="2" fontId="37" fillId="41" borderId="7" xfId="0" applyNumberFormat="1" applyFont="1" applyFill="1" applyBorder="1" applyAlignment="1">
      <alignment horizontal="center" vertical="center"/>
    </xf>
    <xf numFmtId="166" fontId="36" fillId="41" borderId="7" xfId="0" applyNumberFormat="1" applyFont="1" applyFill="1" applyBorder="1" applyAlignment="1">
      <alignment horizontal="center" vertical="center"/>
    </xf>
    <xf numFmtId="0" fontId="37" fillId="41" borderId="7" xfId="0" applyFont="1" applyFill="1" applyBorder="1" applyAlignment="1">
      <alignment horizontal="center" vertical="center"/>
    </xf>
    <xf numFmtId="16" fontId="36" fillId="42" borderId="7" xfId="0" applyNumberFormat="1" applyFont="1" applyFill="1" applyBorder="1" applyAlignment="1">
      <alignment horizontal="center" vertical="center"/>
    </xf>
    <xf numFmtId="0" fontId="37" fillId="48" borderId="29" xfId="0" applyFont="1" applyFill="1" applyBorder="1" applyAlignment="1">
      <alignment horizontal="center" vertical="center"/>
    </xf>
    <xf numFmtId="166" fontId="36" fillId="48" borderId="29" xfId="0" applyNumberFormat="1" applyFont="1" applyFill="1" applyBorder="1" applyAlignment="1">
      <alignment horizontal="center" vertical="center"/>
    </xf>
    <xf numFmtId="0" fontId="36" fillId="43" borderId="39" xfId="0" applyFont="1" applyFill="1" applyBorder="1"/>
    <xf numFmtId="16" fontId="36" fillId="43" borderId="7" xfId="0" applyNumberFormat="1" applyFont="1" applyFill="1" applyBorder="1" applyAlignment="1">
      <alignment horizontal="center" vertical="center"/>
    </xf>
    <xf numFmtId="0" fontId="37" fillId="48" borderId="27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166" fontId="36" fillId="42" borderId="40" xfId="0" applyNumberFormat="1" applyFont="1" applyFill="1" applyBorder="1" applyAlignment="1">
      <alignment horizontal="center" vertical="center"/>
    </xf>
    <xf numFmtId="0" fontId="36" fillId="47" borderId="39" xfId="0" applyFont="1" applyFill="1" applyBorder="1"/>
    <xf numFmtId="0" fontId="37" fillId="47" borderId="39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16" fontId="36" fillId="42" borderId="39" xfId="0" applyNumberFormat="1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7" fillId="42" borderId="40" xfId="0" applyFont="1" applyFill="1" applyBorder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0" fontId="37" fillId="41" borderId="40" xfId="0" applyFont="1" applyFill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37" fillId="48" borderId="39" xfId="0" applyFont="1" applyFill="1" applyBorder="1" applyAlignment="1">
      <alignment horizontal="center" vertical="center"/>
    </xf>
    <xf numFmtId="0" fontId="37" fillId="48" borderId="40" xfId="0" applyFont="1" applyFill="1" applyBorder="1" applyAlignment="1">
      <alignment horizontal="center" vertical="center"/>
    </xf>
    <xf numFmtId="166" fontId="36" fillId="41" borderId="39" xfId="0" applyNumberFormat="1" applyFont="1" applyFill="1" applyBorder="1" applyAlignment="1">
      <alignment horizontal="center" vertical="center"/>
    </xf>
    <xf numFmtId="166" fontId="36" fillId="41" borderId="40" xfId="0" applyNumberFormat="1" applyFont="1" applyFill="1" applyBorder="1" applyAlignment="1">
      <alignment horizontal="center" vertical="center"/>
    </xf>
    <xf numFmtId="16" fontId="36" fillId="43" borderId="3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6" fillId="43" borderId="39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166" fontId="36" fillId="48" borderId="39" xfId="0" applyNumberFormat="1" applyFont="1" applyFill="1" applyBorder="1" applyAlignment="1">
      <alignment horizontal="center" vertical="center"/>
    </xf>
    <xf numFmtId="166" fontId="36" fillId="48" borderId="40" xfId="0" applyNumberFormat="1" applyFont="1" applyFill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  <xf numFmtId="166" fontId="36" fillId="46" borderId="39" xfId="0" applyNumberFormat="1" applyFont="1" applyFill="1" applyBorder="1" applyAlignment="1">
      <alignment horizontal="center" vertical="center"/>
    </xf>
    <xf numFmtId="166" fontId="36" fillId="46" borderId="40" xfId="0" applyNumberFormat="1" applyFont="1" applyFill="1" applyBorder="1" applyAlignment="1">
      <alignment horizontal="center" vertical="center"/>
    </xf>
    <xf numFmtId="0" fontId="37" fillId="46" borderId="39" xfId="0" applyFont="1" applyFill="1" applyBorder="1" applyAlignment="1">
      <alignment horizontal="center" vertical="center"/>
    </xf>
    <xf numFmtId="0" fontId="37" fillId="46" borderId="40" xfId="0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212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508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508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308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45427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42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45427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2" t="s">
        <v>16</v>
      </c>
      <c r="B9" s="374" t="s">
        <v>17</v>
      </c>
      <c r="C9" s="374" t="s">
        <v>18</v>
      </c>
      <c r="D9" s="374" t="s">
        <v>19</v>
      </c>
      <c r="E9" s="26" t="s">
        <v>20</v>
      </c>
      <c r="F9" s="26" t="s">
        <v>21</v>
      </c>
      <c r="G9" s="369" t="s">
        <v>22</v>
      </c>
      <c r="H9" s="370"/>
      <c r="I9" s="371"/>
      <c r="J9" s="369" t="s">
        <v>23</v>
      </c>
      <c r="K9" s="370"/>
      <c r="L9" s="371"/>
      <c r="M9" s="26"/>
      <c r="N9" s="27"/>
      <c r="O9" s="27"/>
      <c r="P9" s="27"/>
    </row>
    <row r="10" spans="1:16" ht="40.200000000000003">
      <c r="A10" s="373"/>
      <c r="B10" s="375"/>
      <c r="C10" s="375"/>
      <c r="D10" s="375"/>
      <c r="E10" s="28" t="s">
        <v>24</v>
      </c>
      <c r="F10" s="28" t="s">
        <v>24</v>
      </c>
      <c r="G10" s="207" t="s">
        <v>25</v>
      </c>
      <c r="H10" s="207" t="s">
        <v>26</v>
      </c>
      <c r="I10" s="207" t="s">
        <v>27</v>
      </c>
      <c r="J10" s="207" t="s">
        <v>28</v>
      </c>
      <c r="K10" s="207" t="s">
        <v>29</v>
      </c>
      <c r="L10" s="207" t="s">
        <v>30</v>
      </c>
      <c r="M10" s="207" t="s">
        <v>31</v>
      </c>
      <c r="N10" s="29" t="s">
        <v>32</v>
      </c>
      <c r="O10" s="29" t="s">
        <v>33</v>
      </c>
      <c r="P10" s="30" t="s">
        <v>832</v>
      </c>
    </row>
    <row r="11" spans="1:16" ht="12.75" customHeight="1">
      <c r="A11" s="214">
        <v>1</v>
      </c>
      <c r="B11" s="226" t="s">
        <v>34</v>
      </c>
      <c r="C11" s="205" t="s">
        <v>35</v>
      </c>
      <c r="D11" s="217">
        <v>45442</v>
      </c>
      <c r="E11" s="205">
        <v>22308.7</v>
      </c>
      <c r="F11" s="205">
        <v>22277.75</v>
      </c>
      <c r="G11" s="204">
        <v>22190.95</v>
      </c>
      <c r="H11" s="204">
        <v>22073.200000000001</v>
      </c>
      <c r="I11" s="204">
        <v>21986.400000000001</v>
      </c>
      <c r="J11" s="204">
        <v>22395.5</v>
      </c>
      <c r="K11" s="204">
        <v>22482.300000000003</v>
      </c>
      <c r="L11" s="204">
        <v>22600.05</v>
      </c>
      <c r="M11" s="203">
        <v>22364.55</v>
      </c>
      <c r="N11" s="203">
        <v>22160</v>
      </c>
      <c r="O11" s="203">
        <v>15165025</v>
      </c>
      <c r="P11" s="206">
        <v>-1.6201988027720157E-2</v>
      </c>
    </row>
    <row r="12" spans="1:16" ht="12.75" customHeight="1">
      <c r="A12" s="214">
        <v>2</v>
      </c>
      <c r="B12" s="226" t="s">
        <v>34</v>
      </c>
      <c r="C12" s="205" t="s">
        <v>36</v>
      </c>
      <c r="D12" s="217">
        <v>45441</v>
      </c>
      <c r="E12" s="205">
        <v>48091.65</v>
      </c>
      <c r="F12" s="205">
        <v>48047.25</v>
      </c>
      <c r="G12" s="204">
        <v>47869.5</v>
      </c>
      <c r="H12" s="204">
        <v>47647.35</v>
      </c>
      <c r="I12" s="204">
        <v>47469.599999999999</v>
      </c>
      <c r="J12" s="204">
        <v>48269.4</v>
      </c>
      <c r="K12" s="204">
        <v>48447.15</v>
      </c>
      <c r="L12" s="204">
        <v>48669.3</v>
      </c>
      <c r="M12" s="203">
        <v>48225</v>
      </c>
      <c r="N12" s="203">
        <v>47825.1</v>
      </c>
      <c r="O12" s="203">
        <v>2743470</v>
      </c>
      <c r="P12" s="206">
        <v>2.5966376655503762E-2</v>
      </c>
    </row>
    <row r="13" spans="1:16" ht="12.75" customHeight="1">
      <c r="A13" s="214">
        <v>3</v>
      </c>
      <c r="B13" s="226" t="s">
        <v>34</v>
      </c>
      <c r="C13" s="225" t="s">
        <v>37</v>
      </c>
      <c r="D13" s="219">
        <v>45440</v>
      </c>
      <c r="E13" s="218">
        <v>21368.35</v>
      </c>
      <c r="F13" s="218">
        <v>21345.683333333334</v>
      </c>
      <c r="G13" s="220">
        <v>21292.366666666669</v>
      </c>
      <c r="H13" s="220">
        <v>21216.383333333335</v>
      </c>
      <c r="I13" s="220">
        <v>21163.066666666669</v>
      </c>
      <c r="J13" s="220">
        <v>21421.666666666668</v>
      </c>
      <c r="K13" s="220">
        <v>21474.983333333334</v>
      </c>
      <c r="L13" s="220">
        <v>21550.966666666667</v>
      </c>
      <c r="M13" s="221">
        <v>21399</v>
      </c>
      <c r="N13" s="221">
        <v>21269.7</v>
      </c>
      <c r="O13" s="221">
        <v>77525</v>
      </c>
      <c r="P13" s="222">
        <v>9.3133107727016357E-2</v>
      </c>
    </row>
    <row r="14" spans="1:16" ht="12.75" customHeight="1">
      <c r="A14" s="214">
        <v>4</v>
      </c>
      <c r="B14" s="226" t="s">
        <v>34</v>
      </c>
      <c r="C14" s="225" t="s">
        <v>38</v>
      </c>
      <c r="D14" s="219">
        <v>45439</v>
      </c>
      <c r="E14" s="218">
        <v>11150.1</v>
      </c>
      <c r="F14" s="218">
        <v>11115.050000000001</v>
      </c>
      <c r="G14" s="220">
        <v>11056.650000000001</v>
      </c>
      <c r="H14" s="220">
        <v>10963.2</v>
      </c>
      <c r="I14" s="220">
        <v>10904.800000000001</v>
      </c>
      <c r="J14" s="220">
        <v>11208.500000000002</v>
      </c>
      <c r="K14" s="220">
        <v>11266.9</v>
      </c>
      <c r="L14" s="220">
        <v>11360.350000000002</v>
      </c>
      <c r="M14" s="221">
        <v>11173.45</v>
      </c>
      <c r="N14" s="221">
        <v>11021.6</v>
      </c>
      <c r="O14" s="221">
        <v>2098000</v>
      </c>
      <c r="P14" s="222">
        <v>-2.7612018122197376E-2</v>
      </c>
    </row>
    <row r="15" spans="1:16" ht="12.75" customHeight="1">
      <c r="A15" s="214">
        <v>5</v>
      </c>
      <c r="B15" s="226" t="s">
        <v>884</v>
      </c>
      <c r="C15" s="218" t="s">
        <v>39</v>
      </c>
      <c r="D15" s="219">
        <v>45442</v>
      </c>
      <c r="E15" s="218">
        <v>657</v>
      </c>
      <c r="F15" s="218">
        <v>662.2833333333333</v>
      </c>
      <c r="G15" s="220">
        <v>649.21666666666658</v>
      </c>
      <c r="H15" s="220">
        <v>641.43333333333328</v>
      </c>
      <c r="I15" s="220">
        <v>628.36666666666656</v>
      </c>
      <c r="J15" s="220">
        <v>670.06666666666661</v>
      </c>
      <c r="K15" s="220">
        <v>683.13333333333321</v>
      </c>
      <c r="L15" s="220">
        <v>690.91666666666663</v>
      </c>
      <c r="M15" s="221">
        <v>675.35</v>
      </c>
      <c r="N15" s="221">
        <v>654.5</v>
      </c>
      <c r="O15" s="221">
        <v>13988000</v>
      </c>
      <c r="P15" s="222">
        <v>9.3808630393996256E-3</v>
      </c>
    </row>
    <row r="16" spans="1:16" ht="12.75" customHeight="1">
      <c r="A16" s="214">
        <v>6</v>
      </c>
      <c r="B16" s="226" t="s">
        <v>40</v>
      </c>
      <c r="C16" s="223" t="s">
        <v>41</v>
      </c>
      <c r="D16" s="219">
        <v>45442</v>
      </c>
      <c r="E16" s="218">
        <v>8097.85</v>
      </c>
      <c r="F16" s="218">
        <v>8056.6166666666659</v>
      </c>
      <c r="G16" s="220">
        <v>7976.2333333333318</v>
      </c>
      <c r="H16" s="220">
        <v>7854.6166666666659</v>
      </c>
      <c r="I16" s="220">
        <v>7774.2333333333318</v>
      </c>
      <c r="J16" s="220">
        <v>8178.2333333333318</v>
      </c>
      <c r="K16" s="220">
        <v>8258.616666666665</v>
      </c>
      <c r="L16" s="220">
        <v>8380.2333333333318</v>
      </c>
      <c r="M16" s="221">
        <v>8137</v>
      </c>
      <c r="N16" s="221">
        <v>7935</v>
      </c>
      <c r="O16" s="221">
        <v>1399250</v>
      </c>
      <c r="P16" s="222">
        <v>6.5993714884296728E-2</v>
      </c>
    </row>
    <row r="17" spans="1:16" ht="12.75" customHeight="1">
      <c r="A17" s="214">
        <v>7</v>
      </c>
      <c r="B17" s="226" t="s">
        <v>42</v>
      </c>
      <c r="C17" s="223" t="s">
        <v>43</v>
      </c>
      <c r="D17" s="219">
        <v>45442</v>
      </c>
      <c r="E17" s="218">
        <v>26910.7</v>
      </c>
      <c r="F17" s="218">
        <v>27044.716666666664</v>
      </c>
      <c r="G17" s="220">
        <v>26731.633333333328</v>
      </c>
      <c r="H17" s="220">
        <v>26552.566666666666</v>
      </c>
      <c r="I17" s="220">
        <v>26239.48333333333</v>
      </c>
      <c r="J17" s="220">
        <v>27223.783333333326</v>
      </c>
      <c r="K17" s="220">
        <v>27536.866666666661</v>
      </c>
      <c r="L17" s="220">
        <v>27715.933333333323</v>
      </c>
      <c r="M17" s="221">
        <v>27357.8</v>
      </c>
      <c r="N17" s="221">
        <v>26865.65</v>
      </c>
      <c r="O17" s="221">
        <v>164300</v>
      </c>
      <c r="P17" s="222">
        <v>3.4200561866373517E-3</v>
      </c>
    </row>
    <row r="18" spans="1:16" ht="12.75" customHeight="1">
      <c r="A18" s="214">
        <v>8</v>
      </c>
      <c r="B18" s="226" t="s">
        <v>66</v>
      </c>
      <c r="C18" s="224" t="s">
        <v>44</v>
      </c>
      <c r="D18" s="219">
        <v>45442</v>
      </c>
      <c r="E18" s="218">
        <v>221.4</v>
      </c>
      <c r="F18" s="218">
        <v>222.18333333333331</v>
      </c>
      <c r="G18" s="220">
        <v>218.86666666666662</v>
      </c>
      <c r="H18" s="220">
        <v>216.33333333333331</v>
      </c>
      <c r="I18" s="220">
        <v>213.01666666666662</v>
      </c>
      <c r="J18" s="220">
        <v>224.71666666666661</v>
      </c>
      <c r="K18" s="220">
        <v>228.03333333333327</v>
      </c>
      <c r="L18" s="220">
        <v>230.56666666666661</v>
      </c>
      <c r="M18" s="221">
        <v>225.5</v>
      </c>
      <c r="N18" s="221">
        <v>219.65</v>
      </c>
      <c r="O18" s="221">
        <v>70686000</v>
      </c>
      <c r="P18" s="222">
        <v>-1.1553273427471117E-2</v>
      </c>
    </row>
    <row r="19" spans="1:16" ht="12.75" customHeight="1">
      <c r="A19" s="214">
        <v>9</v>
      </c>
      <c r="B19" s="226" t="s">
        <v>45</v>
      </c>
      <c r="C19" s="221" t="s">
        <v>46</v>
      </c>
      <c r="D19" s="219">
        <v>45442</v>
      </c>
      <c r="E19" s="218">
        <v>259.85000000000002</v>
      </c>
      <c r="F19" s="218">
        <v>258.53333333333336</v>
      </c>
      <c r="G19" s="220">
        <v>254.81666666666672</v>
      </c>
      <c r="H19" s="220">
        <v>249.78333333333336</v>
      </c>
      <c r="I19" s="220">
        <v>246.06666666666672</v>
      </c>
      <c r="J19" s="220">
        <v>263.56666666666672</v>
      </c>
      <c r="K19" s="220">
        <v>267.2833333333333</v>
      </c>
      <c r="L19" s="220">
        <v>272.31666666666672</v>
      </c>
      <c r="M19" s="221">
        <v>262.25</v>
      </c>
      <c r="N19" s="221">
        <v>253.5</v>
      </c>
      <c r="O19" s="221">
        <v>39699400</v>
      </c>
      <c r="P19" s="222">
        <v>2.5591080064481461E-2</v>
      </c>
    </row>
    <row r="20" spans="1:16" ht="12.75" customHeight="1">
      <c r="A20" s="214">
        <v>10</v>
      </c>
      <c r="B20" s="226" t="s">
        <v>47</v>
      </c>
      <c r="C20" s="218" t="s">
        <v>48</v>
      </c>
      <c r="D20" s="219">
        <v>45442</v>
      </c>
      <c r="E20" s="218">
        <v>2470.9</v>
      </c>
      <c r="F20" s="218">
        <v>2442.2999999999997</v>
      </c>
      <c r="G20" s="220">
        <v>2406.5999999999995</v>
      </c>
      <c r="H20" s="220">
        <v>2342.2999999999997</v>
      </c>
      <c r="I20" s="220">
        <v>2306.5999999999995</v>
      </c>
      <c r="J20" s="220">
        <v>2506.5999999999995</v>
      </c>
      <c r="K20" s="220">
        <v>2542.2999999999993</v>
      </c>
      <c r="L20" s="220">
        <v>2606.5999999999995</v>
      </c>
      <c r="M20" s="221">
        <v>2478</v>
      </c>
      <c r="N20" s="221">
        <v>2378</v>
      </c>
      <c r="O20" s="221">
        <v>5486100</v>
      </c>
      <c r="P20" s="222">
        <v>-1.7620198764437281E-2</v>
      </c>
    </row>
    <row r="21" spans="1:16" ht="12.75" customHeight="1">
      <c r="A21" s="214">
        <v>11</v>
      </c>
      <c r="B21" s="226" t="s">
        <v>115</v>
      </c>
      <c r="C21" s="218" t="s">
        <v>49</v>
      </c>
      <c r="D21" s="219">
        <v>45442</v>
      </c>
      <c r="E21" s="218">
        <v>3055.6</v>
      </c>
      <c r="F21" s="218">
        <v>3003.4833333333336</v>
      </c>
      <c r="G21" s="220">
        <v>2941.9666666666672</v>
      </c>
      <c r="H21" s="220">
        <v>2828.3333333333335</v>
      </c>
      <c r="I21" s="220">
        <v>2766.8166666666671</v>
      </c>
      <c r="J21" s="220">
        <v>3117.1166666666672</v>
      </c>
      <c r="K21" s="220">
        <v>3178.6333333333337</v>
      </c>
      <c r="L21" s="220">
        <v>3292.2666666666673</v>
      </c>
      <c r="M21" s="221">
        <v>3065</v>
      </c>
      <c r="N21" s="221">
        <v>2889.85</v>
      </c>
      <c r="O21" s="221">
        <v>14322600</v>
      </c>
      <c r="P21" s="222">
        <v>-1.2962848105191341E-2</v>
      </c>
    </row>
    <row r="22" spans="1:16" ht="12.75" customHeight="1">
      <c r="A22" s="214">
        <v>12</v>
      </c>
      <c r="B22" s="226" t="s">
        <v>115</v>
      </c>
      <c r="C22" s="218" t="s">
        <v>50</v>
      </c>
      <c r="D22" s="219">
        <v>45442</v>
      </c>
      <c r="E22" s="218">
        <v>1337.75</v>
      </c>
      <c r="F22" s="218">
        <v>1324.9166666666667</v>
      </c>
      <c r="G22" s="220">
        <v>1302.5333333333335</v>
      </c>
      <c r="H22" s="220">
        <v>1267.3166666666668</v>
      </c>
      <c r="I22" s="220">
        <v>1244.9333333333336</v>
      </c>
      <c r="J22" s="220">
        <v>1360.1333333333334</v>
      </c>
      <c r="K22" s="220">
        <v>1382.5166666666667</v>
      </c>
      <c r="L22" s="220">
        <v>1417.7333333333333</v>
      </c>
      <c r="M22" s="221">
        <v>1347.3</v>
      </c>
      <c r="N22" s="221">
        <v>1289.7</v>
      </c>
      <c r="O22" s="221">
        <v>36804400</v>
      </c>
      <c r="P22" s="222">
        <v>-5.4907640592743116E-3</v>
      </c>
    </row>
    <row r="23" spans="1:16" ht="12.75" customHeight="1">
      <c r="A23" s="214">
        <v>13</v>
      </c>
      <c r="B23" s="226" t="s">
        <v>42</v>
      </c>
      <c r="C23" s="218" t="s">
        <v>51</v>
      </c>
      <c r="D23" s="219">
        <v>45442</v>
      </c>
      <c r="E23" s="218">
        <v>5213.3999999999996</v>
      </c>
      <c r="F23" s="218">
        <v>5203.7666666666673</v>
      </c>
      <c r="G23" s="220">
        <v>5113.7333333333345</v>
      </c>
      <c r="H23" s="220">
        <v>5014.0666666666675</v>
      </c>
      <c r="I23" s="220">
        <v>4924.0333333333347</v>
      </c>
      <c r="J23" s="220">
        <v>5303.4333333333343</v>
      </c>
      <c r="K23" s="220">
        <v>5393.4666666666672</v>
      </c>
      <c r="L23" s="220">
        <v>5493.1333333333341</v>
      </c>
      <c r="M23" s="221">
        <v>5293.8</v>
      </c>
      <c r="N23" s="221">
        <v>5104.1000000000004</v>
      </c>
      <c r="O23" s="221">
        <v>1140900</v>
      </c>
      <c r="P23" s="222">
        <v>4.910344827586207E-2</v>
      </c>
    </row>
    <row r="24" spans="1:16" ht="12.75" customHeight="1">
      <c r="A24" s="214">
        <v>14</v>
      </c>
      <c r="B24" s="226" t="s">
        <v>47</v>
      </c>
      <c r="C24" s="218" t="s">
        <v>52</v>
      </c>
      <c r="D24" s="219">
        <v>45442</v>
      </c>
      <c r="E24" s="218">
        <v>613.45000000000005</v>
      </c>
      <c r="F24" s="218">
        <v>608.5333333333333</v>
      </c>
      <c r="G24" s="220">
        <v>596.56666666666661</v>
      </c>
      <c r="H24" s="220">
        <v>579.68333333333328</v>
      </c>
      <c r="I24" s="220">
        <v>567.71666666666658</v>
      </c>
      <c r="J24" s="220">
        <v>625.41666666666663</v>
      </c>
      <c r="K24" s="220">
        <v>637.38333333333333</v>
      </c>
      <c r="L24" s="220">
        <v>654.26666666666665</v>
      </c>
      <c r="M24" s="221">
        <v>620.5</v>
      </c>
      <c r="N24" s="221">
        <v>591.65</v>
      </c>
      <c r="O24" s="221">
        <v>41319000</v>
      </c>
      <c r="P24" s="222">
        <v>-9.7707223432478493E-3</v>
      </c>
    </row>
    <row r="25" spans="1:16" ht="12.75" customHeight="1">
      <c r="A25" s="214">
        <v>15</v>
      </c>
      <c r="B25" s="226" t="s">
        <v>42</v>
      </c>
      <c r="C25" s="218" t="s">
        <v>53</v>
      </c>
      <c r="D25" s="219">
        <v>45442</v>
      </c>
      <c r="E25" s="218">
        <v>5878.5</v>
      </c>
      <c r="F25" s="218">
        <v>5852.6166666666659</v>
      </c>
      <c r="G25" s="220">
        <v>5792.3333333333321</v>
      </c>
      <c r="H25" s="220">
        <v>5706.1666666666661</v>
      </c>
      <c r="I25" s="220">
        <v>5645.8833333333323</v>
      </c>
      <c r="J25" s="220">
        <v>5938.7833333333319</v>
      </c>
      <c r="K25" s="220">
        <v>5999.0666666666666</v>
      </c>
      <c r="L25" s="220">
        <v>6085.2333333333318</v>
      </c>
      <c r="M25" s="221">
        <v>5912.9</v>
      </c>
      <c r="N25" s="221">
        <v>5766.45</v>
      </c>
      <c r="O25" s="221">
        <v>2073125</v>
      </c>
      <c r="P25" s="222">
        <v>-2.5901562316457183E-2</v>
      </c>
    </row>
    <row r="26" spans="1:16" ht="12.75" customHeight="1">
      <c r="A26" s="214">
        <v>16</v>
      </c>
      <c r="B26" s="226" t="s">
        <v>54</v>
      </c>
      <c r="C26" s="218" t="s">
        <v>55</v>
      </c>
      <c r="D26" s="219">
        <v>45442</v>
      </c>
      <c r="E26" s="218">
        <v>476.15</v>
      </c>
      <c r="F26" s="218">
        <v>476.2833333333333</v>
      </c>
      <c r="G26" s="220">
        <v>469.26666666666659</v>
      </c>
      <c r="H26" s="220">
        <v>462.38333333333327</v>
      </c>
      <c r="I26" s="220">
        <v>455.36666666666656</v>
      </c>
      <c r="J26" s="220">
        <v>483.16666666666663</v>
      </c>
      <c r="K26" s="220">
        <v>490.18333333333328</v>
      </c>
      <c r="L26" s="220">
        <v>497.06666666666666</v>
      </c>
      <c r="M26" s="221">
        <v>483.3</v>
      </c>
      <c r="N26" s="221">
        <v>469.4</v>
      </c>
      <c r="O26" s="221">
        <v>14001200</v>
      </c>
      <c r="P26" s="222">
        <v>4.4647387113140535E-2</v>
      </c>
    </row>
    <row r="27" spans="1:16" ht="12.75" customHeight="1">
      <c r="A27" s="214">
        <v>17</v>
      </c>
      <c r="B27" s="226" t="s">
        <v>54</v>
      </c>
      <c r="C27" s="218" t="s">
        <v>56</v>
      </c>
      <c r="D27" s="219">
        <v>45442</v>
      </c>
      <c r="E27" s="218">
        <v>205.8</v>
      </c>
      <c r="F27" s="218">
        <v>204.4</v>
      </c>
      <c r="G27" s="220">
        <v>201.85000000000002</v>
      </c>
      <c r="H27" s="220">
        <v>197.9</v>
      </c>
      <c r="I27" s="220">
        <v>195.35000000000002</v>
      </c>
      <c r="J27" s="220">
        <v>208.35000000000002</v>
      </c>
      <c r="K27" s="220">
        <v>210.90000000000003</v>
      </c>
      <c r="L27" s="220">
        <v>214.85000000000002</v>
      </c>
      <c r="M27" s="221">
        <v>206.95</v>
      </c>
      <c r="N27" s="221">
        <v>200.45</v>
      </c>
      <c r="O27" s="221">
        <v>111460000</v>
      </c>
      <c r="P27" s="222">
        <v>8.0811708718685465E-4</v>
      </c>
    </row>
    <row r="28" spans="1:16" ht="12.75" customHeight="1">
      <c r="A28" s="214">
        <v>18</v>
      </c>
      <c r="B28" s="226" t="s">
        <v>57</v>
      </c>
      <c r="C28" s="218" t="s">
        <v>58</v>
      </c>
      <c r="D28" s="219">
        <v>45442</v>
      </c>
      <c r="E28" s="218">
        <v>2879</v>
      </c>
      <c r="F28" s="218">
        <v>2877.7333333333336</v>
      </c>
      <c r="G28" s="220">
        <v>2856.6166666666672</v>
      </c>
      <c r="H28" s="220">
        <v>2834.2333333333336</v>
      </c>
      <c r="I28" s="220">
        <v>2813.1166666666672</v>
      </c>
      <c r="J28" s="220">
        <v>2900.1166666666672</v>
      </c>
      <c r="K28" s="220">
        <v>2921.233333333334</v>
      </c>
      <c r="L28" s="220">
        <v>2943.6166666666672</v>
      </c>
      <c r="M28" s="221">
        <v>2898.85</v>
      </c>
      <c r="N28" s="221">
        <v>2855.35</v>
      </c>
      <c r="O28" s="221">
        <v>13303800</v>
      </c>
      <c r="P28" s="222">
        <v>-8.9688771025461488E-3</v>
      </c>
    </row>
    <row r="29" spans="1:16" ht="12.75" customHeight="1">
      <c r="A29" s="214">
        <v>19</v>
      </c>
      <c r="B29" s="226" t="s">
        <v>40</v>
      </c>
      <c r="C29" s="218" t="s">
        <v>59</v>
      </c>
      <c r="D29" s="219">
        <v>45442</v>
      </c>
      <c r="E29" s="218">
        <v>2221.3000000000002</v>
      </c>
      <c r="F29" s="218">
        <v>2225.4166666666665</v>
      </c>
      <c r="G29" s="220">
        <v>2201.833333333333</v>
      </c>
      <c r="H29" s="220">
        <v>2182.3666666666663</v>
      </c>
      <c r="I29" s="220">
        <v>2158.7833333333328</v>
      </c>
      <c r="J29" s="220">
        <v>2244.8833333333332</v>
      </c>
      <c r="K29" s="220">
        <v>2268.4666666666662</v>
      </c>
      <c r="L29" s="220">
        <v>2287.9333333333334</v>
      </c>
      <c r="M29" s="221">
        <v>2249</v>
      </c>
      <c r="N29" s="221">
        <v>2205.9499999999998</v>
      </c>
      <c r="O29" s="221">
        <v>2832873</v>
      </c>
      <c r="P29" s="222">
        <v>-2.5747822794396063E-2</v>
      </c>
    </row>
    <row r="30" spans="1:16" ht="12.75" customHeight="1">
      <c r="A30" s="214">
        <v>20</v>
      </c>
      <c r="B30" s="226" t="s">
        <v>884</v>
      </c>
      <c r="C30" s="223" t="s">
        <v>60</v>
      </c>
      <c r="D30" s="219">
        <v>45442</v>
      </c>
      <c r="E30" s="218">
        <v>5970.5</v>
      </c>
      <c r="F30" s="218">
        <v>5940.5666666666666</v>
      </c>
      <c r="G30" s="220">
        <v>5899.1333333333332</v>
      </c>
      <c r="H30" s="220">
        <v>5827.7666666666664</v>
      </c>
      <c r="I30" s="220">
        <v>5786.333333333333</v>
      </c>
      <c r="J30" s="220">
        <v>6011.9333333333334</v>
      </c>
      <c r="K30" s="220">
        <v>6053.3666666666659</v>
      </c>
      <c r="L30" s="220">
        <v>6124.7333333333336</v>
      </c>
      <c r="M30" s="221">
        <v>5982</v>
      </c>
      <c r="N30" s="221">
        <v>5869.2</v>
      </c>
      <c r="O30" s="221">
        <v>557425</v>
      </c>
      <c r="P30" s="222">
        <v>1.3223666272834682E-2</v>
      </c>
    </row>
    <row r="31" spans="1:16" ht="12.75" customHeight="1">
      <c r="A31" s="214">
        <v>21</v>
      </c>
      <c r="B31" s="226" t="s">
        <v>61</v>
      </c>
      <c r="C31" s="218" t="s">
        <v>62</v>
      </c>
      <c r="D31" s="219">
        <v>45442</v>
      </c>
      <c r="E31" s="218">
        <v>640.75</v>
      </c>
      <c r="F31" s="218">
        <v>638.73333333333323</v>
      </c>
      <c r="G31" s="220">
        <v>634.91666666666652</v>
      </c>
      <c r="H31" s="220">
        <v>629.08333333333326</v>
      </c>
      <c r="I31" s="220">
        <v>625.26666666666654</v>
      </c>
      <c r="J31" s="220">
        <v>644.56666666666649</v>
      </c>
      <c r="K31" s="220">
        <v>648.38333333333333</v>
      </c>
      <c r="L31" s="220">
        <v>654.21666666666647</v>
      </c>
      <c r="M31" s="221">
        <v>642.54999999999995</v>
      </c>
      <c r="N31" s="221">
        <v>632.9</v>
      </c>
      <c r="O31" s="221">
        <v>18000000</v>
      </c>
      <c r="P31" s="222">
        <v>9.8743267504488325E-3</v>
      </c>
    </row>
    <row r="32" spans="1:16" ht="12.75" customHeight="1">
      <c r="A32" s="214">
        <v>22</v>
      </c>
      <c r="B32" s="226" t="s">
        <v>42</v>
      </c>
      <c r="C32" s="218" t="s">
        <v>63</v>
      </c>
      <c r="D32" s="219">
        <v>45442</v>
      </c>
      <c r="E32" s="218">
        <v>1172.3499999999999</v>
      </c>
      <c r="F32" s="218">
        <v>1173.8999999999999</v>
      </c>
      <c r="G32" s="220">
        <v>1153.8999999999996</v>
      </c>
      <c r="H32" s="220">
        <v>1135.4499999999998</v>
      </c>
      <c r="I32" s="220">
        <v>1115.4499999999996</v>
      </c>
      <c r="J32" s="220">
        <v>1192.3499999999997</v>
      </c>
      <c r="K32" s="220">
        <v>1212.3500000000001</v>
      </c>
      <c r="L32" s="220">
        <v>1230.7999999999997</v>
      </c>
      <c r="M32" s="221">
        <v>1193.9000000000001</v>
      </c>
      <c r="N32" s="221">
        <v>1155.45</v>
      </c>
      <c r="O32" s="221">
        <v>12946450</v>
      </c>
      <c r="P32" s="222">
        <v>-9.8430993143482099E-3</v>
      </c>
    </row>
    <row r="33" spans="1:16" ht="12.75" customHeight="1">
      <c r="A33" s="214">
        <v>23</v>
      </c>
      <c r="B33" s="226" t="s">
        <v>61</v>
      </c>
      <c r="C33" s="218" t="s">
        <v>64</v>
      </c>
      <c r="D33" s="219">
        <v>45442</v>
      </c>
      <c r="E33" s="218">
        <v>1127.5999999999999</v>
      </c>
      <c r="F33" s="218">
        <v>1130.0166666666667</v>
      </c>
      <c r="G33" s="220">
        <v>1119.7833333333333</v>
      </c>
      <c r="H33" s="220">
        <v>1111.9666666666667</v>
      </c>
      <c r="I33" s="220">
        <v>1101.7333333333333</v>
      </c>
      <c r="J33" s="220">
        <v>1137.8333333333333</v>
      </c>
      <c r="K33" s="220">
        <v>1148.0666666666664</v>
      </c>
      <c r="L33" s="220">
        <v>1155.8833333333332</v>
      </c>
      <c r="M33" s="221">
        <v>1140.25</v>
      </c>
      <c r="N33" s="221">
        <v>1122.2</v>
      </c>
      <c r="O33" s="221">
        <v>53926875</v>
      </c>
      <c r="P33" s="222">
        <v>-1.3705676596328388E-2</v>
      </c>
    </row>
    <row r="34" spans="1:16" ht="12.75" customHeight="1">
      <c r="A34" s="214">
        <v>24</v>
      </c>
      <c r="B34" s="226" t="s">
        <v>54</v>
      </c>
      <c r="C34" s="218" t="s">
        <v>65</v>
      </c>
      <c r="D34" s="219">
        <v>45442</v>
      </c>
      <c r="E34" s="218">
        <v>9117.1</v>
      </c>
      <c r="F34" s="218">
        <v>9065.4499999999989</v>
      </c>
      <c r="G34" s="220">
        <v>8987.9999999999982</v>
      </c>
      <c r="H34" s="220">
        <v>8858.9</v>
      </c>
      <c r="I34" s="220">
        <v>8781.4499999999989</v>
      </c>
      <c r="J34" s="220">
        <v>9194.5499999999975</v>
      </c>
      <c r="K34" s="220">
        <v>9271.9999999999982</v>
      </c>
      <c r="L34" s="220">
        <v>9401.0999999999967</v>
      </c>
      <c r="M34" s="221">
        <v>9142.9</v>
      </c>
      <c r="N34" s="221">
        <v>8936.35</v>
      </c>
      <c r="O34" s="221">
        <v>2294400</v>
      </c>
      <c r="P34" s="222">
        <v>-1.2013951685828705E-2</v>
      </c>
    </row>
    <row r="35" spans="1:16" ht="12.75" customHeight="1">
      <c r="A35" s="214">
        <v>25</v>
      </c>
      <c r="B35" s="226" t="s">
        <v>66</v>
      </c>
      <c r="C35" s="218" t="s">
        <v>67</v>
      </c>
      <c r="D35" s="219">
        <v>45442</v>
      </c>
      <c r="E35" s="218">
        <v>1584.95</v>
      </c>
      <c r="F35" s="218">
        <v>1586.6833333333334</v>
      </c>
      <c r="G35" s="220">
        <v>1575.5666666666668</v>
      </c>
      <c r="H35" s="220">
        <v>1566.1833333333334</v>
      </c>
      <c r="I35" s="220">
        <v>1555.0666666666668</v>
      </c>
      <c r="J35" s="220">
        <v>1596.0666666666668</v>
      </c>
      <c r="K35" s="220">
        <v>1607.1833333333336</v>
      </c>
      <c r="L35" s="220">
        <v>1616.5666666666668</v>
      </c>
      <c r="M35" s="221">
        <v>1597.8</v>
      </c>
      <c r="N35" s="221">
        <v>1577.3</v>
      </c>
      <c r="O35" s="221">
        <v>10148500</v>
      </c>
      <c r="P35" s="222">
        <v>-5.439043512348099E-3</v>
      </c>
    </row>
    <row r="36" spans="1:16" ht="12.75" customHeight="1">
      <c r="A36" s="214">
        <v>26</v>
      </c>
      <c r="B36" s="226" t="s">
        <v>66</v>
      </c>
      <c r="C36" s="218" t="s">
        <v>68</v>
      </c>
      <c r="D36" s="219">
        <v>45442</v>
      </c>
      <c r="E36" s="218">
        <v>6714.1</v>
      </c>
      <c r="F36" s="218">
        <v>6726.4000000000005</v>
      </c>
      <c r="G36" s="220">
        <v>6677.8000000000011</v>
      </c>
      <c r="H36" s="220">
        <v>6641.5000000000009</v>
      </c>
      <c r="I36" s="220">
        <v>6592.9000000000015</v>
      </c>
      <c r="J36" s="220">
        <v>6762.7000000000007</v>
      </c>
      <c r="K36" s="220">
        <v>6811.3000000000011</v>
      </c>
      <c r="L36" s="220">
        <v>6847.6</v>
      </c>
      <c r="M36" s="221">
        <v>6775</v>
      </c>
      <c r="N36" s="221">
        <v>6690.1</v>
      </c>
      <c r="O36" s="221">
        <v>9073375</v>
      </c>
      <c r="P36" s="222">
        <v>5.053861704189859E-3</v>
      </c>
    </row>
    <row r="37" spans="1:16" ht="12.75" customHeight="1">
      <c r="A37" s="214">
        <v>27</v>
      </c>
      <c r="B37" s="226" t="s">
        <v>54</v>
      </c>
      <c r="C37" s="218" t="s">
        <v>69</v>
      </c>
      <c r="D37" s="219">
        <v>45442</v>
      </c>
      <c r="E37" s="218">
        <v>2496.15</v>
      </c>
      <c r="F37" s="218">
        <v>2497.7333333333336</v>
      </c>
      <c r="G37" s="220">
        <v>2471.5666666666671</v>
      </c>
      <c r="H37" s="220">
        <v>2446.9833333333336</v>
      </c>
      <c r="I37" s="220">
        <v>2420.8166666666671</v>
      </c>
      <c r="J37" s="220">
        <v>2522.3166666666671</v>
      </c>
      <c r="K37" s="220">
        <v>2548.4833333333331</v>
      </c>
      <c r="L37" s="220">
        <v>2573.0666666666671</v>
      </c>
      <c r="M37" s="221">
        <v>2523.9</v>
      </c>
      <c r="N37" s="221">
        <v>2473.15</v>
      </c>
      <c r="O37" s="221">
        <v>1651800</v>
      </c>
      <c r="P37" s="222">
        <v>5.4784514243973702E-3</v>
      </c>
    </row>
    <row r="38" spans="1:16" ht="12.75" customHeight="1">
      <c r="A38" s="214">
        <v>28</v>
      </c>
      <c r="B38" s="226" t="s">
        <v>57</v>
      </c>
      <c r="C38" s="224" t="s">
        <v>70</v>
      </c>
      <c r="D38" s="219">
        <v>45442</v>
      </c>
      <c r="E38" s="218">
        <v>380.15</v>
      </c>
      <c r="F38" s="218">
        <v>378.68333333333334</v>
      </c>
      <c r="G38" s="220">
        <v>375.26666666666665</v>
      </c>
      <c r="H38" s="220">
        <v>370.38333333333333</v>
      </c>
      <c r="I38" s="220">
        <v>366.96666666666664</v>
      </c>
      <c r="J38" s="220">
        <v>383.56666666666666</v>
      </c>
      <c r="K38" s="220">
        <v>386.98333333333329</v>
      </c>
      <c r="L38" s="220">
        <v>391.86666666666667</v>
      </c>
      <c r="M38" s="221">
        <v>382.1</v>
      </c>
      <c r="N38" s="221">
        <v>373.8</v>
      </c>
      <c r="O38" s="221">
        <v>12980800</v>
      </c>
      <c r="P38" s="222">
        <v>-1.2296079863647431E-2</v>
      </c>
    </row>
    <row r="39" spans="1:16" ht="12.75" customHeight="1">
      <c r="A39" s="214">
        <v>29</v>
      </c>
      <c r="B39" s="226" t="s">
        <v>61</v>
      </c>
      <c r="C39" s="218" t="s">
        <v>71</v>
      </c>
      <c r="D39" s="219">
        <v>45442</v>
      </c>
      <c r="E39" s="218">
        <v>189.65</v>
      </c>
      <c r="F39" s="218">
        <v>190.06666666666669</v>
      </c>
      <c r="G39" s="220">
        <v>188.53333333333339</v>
      </c>
      <c r="H39" s="220">
        <v>187.41666666666669</v>
      </c>
      <c r="I39" s="220">
        <v>185.88333333333338</v>
      </c>
      <c r="J39" s="220">
        <v>191.18333333333339</v>
      </c>
      <c r="K39" s="220">
        <v>192.7166666666667</v>
      </c>
      <c r="L39" s="220">
        <v>193.8333333333334</v>
      </c>
      <c r="M39" s="221">
        <v>191.6</v>
      </c>
      <c r="N39" s="221">
        <v>188.95</v>
      </c>
      <c r="O39" s="221">
        <v>119618500</v>
      </c>
      <c r="P39" s="222">
        <v>2.0036872552631219E-2</v>
      </c>
    </row>
    <row r="40" spans="1:16" ht="12.75" customHeight="1">
      <c r="A40" s="214">
        <v>30</v>
      </c>
      <c r="B40" s="226" t="s">
        <v>61</v>
      </c>
      <c r="C40" s="218" t="s">
        <v>72</v>
      </c>
      <c r="D40" s="219">
        <v>45442</v>
      </c>
      <c r="E40" s="218">
        <v>262</v>
      </c>
      <c r="F40" s="218">
        <v>261.38333333333333</v>
      </c>
      <c r="G40" s="220">
        <v>258.86666666666667</v>
      </c>
      <c r="H40" s="220">
        <v>255.73333333333335</v>
      </c>
      <c r="I40" s="220">
        <v>253.2166666666667</v>
      </c>
      <c r="J40" s="220">
        <v>264.51666666666665</v>
      </c>
      <c r="K40" s="220">
        <v>267.0333333333333</v>
      </c>
      <c r="L40" s="220">
        <v>270.16666666666663</v>
      </c>
      <c r="M40" s="221">
        <v>263.89999999999998</v>
      </c>
      <c r="N40" s="221">
        <v>258.25</v>
      </c>
      <c r="O40" s="221">
        <v>189194850</v>
      </c>
      <c r="P40" s="222">
        <v>-5.9016998124980791E-3</v>
      </c>
    </row>
    <row r="41" spans="1:16" ht="12.75" customHeight="1">
      <c r="A41" s="214">
        <v>31</v>
      </c>
      <c r="B41" s="226" t="s">
        <v>57</v>
      </c>
      <c r="C41" s="218" t="s">
        <v>73</v>
      </c>
      <c r="D41" s="219">
        <v>45442</v>
      </c>
      <c r="E41" s="218">
        <v>1336.05</v>
      </c>
      <c r="F41" s="218">
        <v>1333.2166666666667</v>
      </c>
      <c r="G41" s="220">
        <v>1324.4333333333334</v>
      </c>
      <c r="H41" s="220">
        <v>1312.8166666666666</v>
      </c>
      <c r="I41" s="220">
        <v>1304.0333333333333</v>
      </c>
      <c r="J41" s="220">
        <v>1344.8333333333335</v>
      </c>
      <c r="K41" s="220">
        <v>1353.6166666666668</v>
      </c>
      <c r="L41" s="220">
        <v>1365.2333333333336</v>
      </c>
      <c r="M41" s="221">
        <v>1342</v>
      </c>
      <c r="N41" s="221">
        <v>1321.6</v>
      </c>
      <c r="O41" s="221">
        <v>4758750</v>
      </c>
      <c r="P41" s="222">
        <v>-1.2605042016806723E-2</v>
      </c>
    </row>
    <row r="42" spans="1:16" ht="12.75" customHeight="1">
      <c r="A42" s="214">
        <v>32</v>
      </c>
      <c r="B42" s="226" t="s">
        <v>40</v>
      </c>
      <c r="C42" s="218" t="s">
        <v>74</v>
      </c>
      <c r="D42" s="219">
        <v>45442</v>
      </c>
      <c r="E42" s="218">
        <v>232.25</v>
      </c>
      <c r="F42" s="218">
        <v>230.83333333333334</v>
      </c>
      <c r="G42" s="220">
        <v>228.36666666666667</v>
      </c>
      <c r="H42" s="220">
        <v>224.48333333333332</v>
      </c>
      <c r="I42" s="220">
        <v>222.01666666666665</v>
      </c>
      <c r="J42" s="220">
        <v>234.7166666666667</v>
      </c>
      <c r="K42" s="220">
        <v>237.18333333333334</v>
      </c>
      <c r="L42" s="220">
        <v>241.06666666666672</v>
      </c>
      <c r="M42" s="221">
        <v>233.3</v>
      </c>
      <c r="N42" s="221">
        <v>226.95</v>
      </c>
      <c r="O42" s="221">
        <v>172593150</v>
      </c>
      <c r="P42" s="222">
        <v>1.9202935137500422E-2</v>
      </c>
    </row>
    <row r="43" spans="1:16" ht="12.75" customHeight="1">
      <c r="A43" s="214">
        <v>33</v>
      </c>
      <c r="B43" s="226" t="s">
        <v>57</v>
      </c>
      <c r="C43" s="218" t="s">
        <v>75</v>
      </c>
      <c r="D43" s="219">
        <v>45442</v>
      </c>
      <c r="E43" s="218">
        <v>493</v>
      </c>
      <c r="F43" s="218">
        <v>492.8</v>
      </c>
      <c r="G43" s="220">
        <v>487.75</v>
      </c>
      <c r="H43" s="220">
        <v>482.5</v>
      </c>
      <c r="I43" s="220">
        <v>477.45</v>
      </c>
      <c r="J43" s="220">
        <v>498.05</v>
      </c>
      <c r="K43" s="220">
        <v>503.10000000000008</v>
      </c>
      <c r="L43" s="220">
        <v>508.35</v>
      </c>
      <c r="M43" s="221">
        <v>497.85</v>
      </c>
      <c r="N43" s="221">
        <v>487.55</v>
      </c>
      <c r="O43" s="221">
        <v>22470360</v>
      </c>
      <c r="P43" s="222">
        <v>6.8210341365461849E-2</v>
      </c>
    </row>
    <row r="44" spans="1:16" ht="12.75" customHeight="1">
      <c r="A44" s="214">
        <v>34</v>
      </c>
      <c r="B44" s="226" t="s">
        <v>54</v>
      </c>
      <c r="C44" s="218" t="s">
        <v>76</v>
      </c>
      <c r="D44" s="219">
        <v>45442</v>
      </c>
      <c r="E44" s="218">
        <v>1446.85</v>
      </c>
      <c r="F44" s="218">
        <v>1437.6000000000001</v>
      </c>
      <c r="G44" s="220">
        <v>1421.5000000000002</v>
      </c>
      <c r="H44" s="220">
        <v>1396.15</v>
      </c>
      <c r="I44" s="220">
        <v>1380.0500000000002</v>
      </c>
      <c r="J44" s="220">
        <v>1462.9500000000003</v>
      </c>
      <c r="K44" s="220">
        <v>1479.0500000000002</v>
      </c>
      <c r="L44" s="220">
        <v>1504.4000000000003</v>
      </c>
      <c r="M44" s="221">
        <v>1453.7</v>
      </c>
      <c r="N44" s="221">
        <v>1412.25</v>
      </c>
      <c r="O44" s="221">
        <v>6311500</v>
      </c>
      <c r="P44" s="222">
        <v>-1.7206477732793522E-2</v>
      </c>
    </row>
    <row r="45" spans="1:16" ht="12.75" customHeight="1">
      <c r="A45" s="214">
        <v>35</v>
      </c>
      <c r="B45" s="226" t="s">
        <v>77</v>
      </c>
      <c r="C45" s="218" t="s">
        <v>78</v>
      </c>
      <c r="D45" s="219">
        <v>45442</v>
      </c>
      <c r="E45" s="218">
        <v>1291.5</v>
      </c>
      <c r="F45" s="218">
        <v>1293.7333333333333</v>
      </c>
      <c r="G45" s="220">
        <v>1283.1166666666668</v>
      </c>
      <c r="H45" s="220">
        <v>1274.7333333333333</v>
      </c>
      <c r="I45" s="220">
        <v>1264.1166666666668</v>
      </c>
      <c r="J45" s="220">
        <v>1302.1166666666668</v>
      </c>
      <c r="K45" s="220">
        <v>1312.7333333333331</v>
      </c>
      <c r="L45" s="220">
        <v>1321.1166666666668</v>
      </c>
      <c r="M45" s="221">
        <v>1304.3499999999999</v>
      </c>
      <c r="N45" s="221">
        <v>1285.3499999999999</v>
      </c>
      <c r="O45" s="221">
        <v>35267325</v>
      </c>
      <c r="P45" s="222">
        <v>8.4893102605199527E-3</v>
      </c>
    </row>
    <row r="46" spans="1:16" ht="12.75" customHeight="1">
      <c r="A46" s="214">
        <v>36</v>
      </c>
      <c r="B46" s="226" t="s">
        <v>40</v>
      </c>
      <c r="C46" s="218" t="s">
        <v>79</v>
      </c>
      <c r="D46" s="219">
        <v>45442</v>
      </c>
      <c r="E46" s="218">
        <v>289.85000000000002</v>
      </c>
      <c r="F46" s="218">
        <v>287.8</v>
      </c>
      <c r="G46" s="220">
        <v>284.90000000000003</v>
      </c>
      <c r="H46" s="220">
        <v>279.95000000000005</v>
      </c>
      <c r="I46" s="220">
        <v>277.05000000000007</v>
      </c>
      <c r="J46" s="220">
        <v>292.75</v>
      </c>
      <c r="K46" s="220">
        <v>295.64999999999998</v>
      </c>
      <c r="L46" s="220">
        <v>300.59999999999997</v>
      </c>
      <c r="M46" s="221">
        <v>290.7</v>
      </c>
      <c r="N46" s="221">
        <v>282.85000000000002</v>
      </c>
      <c r="O46" s="221">
        <v>72518250</v>
      </c>
      <c r="P46" s="222">
        <v>1.0091407678244972E-2</v>
      </c>
    </row>
    <row r="47" spans="1:16" ht="12.75" customHeight="1">
      <c r="A47" s="214">
        <v>37</v>
      </c>
      <c r="B47" s="226" t="s">
        <v>42</v>
      </c>
      <c r="C47" s="218" t="s">
        <v>80</v>
      </c>
      <c r="D47" s="219">
        <v>45442</v>
      </c>
      <c r="E47" s="218">
        <v>313.10000000000002</v>
      </c>
      <c r="F47" s="218">
        <v>310.11666666666667</v>
      </c>
      <c r="G47" s="220">
        <v>305.23333333333335</v>
      </c>
      <c r="H47" s="220">
        <v>297.36666666666667</v>
      </c>
      <c r="I47" s="220">
        <v>292.48333333333335</v>
      </c>
      <c r="J47" s="220">
        <v>317.98333333333335</v>
      </c>
      <c r="K47" s="220">
        <v>322.86666666666667</v>
      </c>
      <c r="L47" s="220">
        <v>330.73333333333335</v>
      </c>
      <c r="M47" s="221">
        <v>315</v>
      </c>
      <c r="N47" s="221">
        <v>302.25</v>
      </c>
      <c r="O47" s="221">
        <v>55612500</v>
      </c>
      <c r="P47" s="222">
        <v>1.1320240043644299E-2</v>
      </c>
    </row>
    <row r="48" spans="1:16" ht="12.75" customHeight="1">
      <c r="A48" s="214">
        <v>38</v>
      </c>
      <c r="B48" s="226" t="s">
        <v>54</v>
      </c>
      <c r="C48" s="218" t="s">
        <v>81</v>
      </c>
      <c r="D48" s="219">
        <v>45442</v>
      </c>
      <c r="E48" s="218">
        <v>32016.799999999999</v>
      </c>
      <c r="F48" s="218">
        <v>31487.850000000002</v>
      </c>
      <c r="G48" s="220">
        <v>30835.700000000004</v>
      </c>
      <c r="H48" s="220">
        <v>29654.600000000002</v>
      </c>
      <c r="I48" s="220">
        <v>29002.450000000004</v>
      </c>
      <c r="J48" s="220">
        <v>32668.950000000004</v>
      </c>
      <c r="K48" s="220">
        <v>33321.100000000006</v>
      </c>
      <c r="L48" s="220">
        <v>34502.200000000004</v>
      </c>
      <c r="M48" s="221">
        <v>32140</v>
      </c>
      <c r="N48" s="221">
        <v>30306.75</v>
      </c>
      <c r="O48" s="221">
        <v>384975</v>
      </c>
      <c r="P48" s="222">
        <v>-3.5452552458502977E-2</v>
      </c>
    </row>
    <row r="49" spans="1:16" ht="12.75" customHeight="1">
      <c r="A49" s="214">
        <v>39</v>
      </c>
      <c r="B49" s="226" t="s">
        <v>82</v>
      </c>
      <c r="C49" s="218" t="s">
        <v>83</v>
      </c>
      <c r="D49" s="219">
        <v>45442</v>
      </c>
      <c r="E49" s="218">
        <v>609.54999999999995</v>
      </c>
      <c r="F49" s="218">
        <v>611.41666666666663</v>
      </c>
      <c r="G49" s="220">
        <v>602.48333333333323</v>
      </c>
      <c r="H49" s="220">
        <v>595.41666666666663</v>
      </c>
      <c r="I49" s="220">
        <v>586.48333333333323</v>
      </c>
      <c r="J49" s="220">
        <v>618.48333333333323</v>
      </c>
      <c r="K49" s="220">
        <v>627.41666666666663</v>
      </c>
      <c r="L49" s="220">
        <v>634.48333333333323</v>
      </c>
      <c r="M49" s="221">
        <v>620.35</v>
      </c>
      <c r="N49" s="221">
        <v>604.35</v>
      </c>
      <c r="O49" s="221">
        <v>25411500</v>
      </c>
      <c r="P49" s="222">
        <v>1.5537891594432255E-2</v>
      </c>
    </row>
    <row r="50" spans="1:16" ht="12.75" customHeight="1">
      <c r="A50" s="214">
        <v>40</v>
      </c>
      <c r="B50" s="226" t="s">
        <v>57</v>
      </c>
      <c r="C50" s="218" t="s">
        <v>84</v>
      </c>
      <c r="D50" s="219">
        <v>45442</v>
      </c>
      <c r="E50" s="218">
        <v>5156.45</v>
      </c>
      <c r="F50" s="218">
        <v>5129.4000000000005</v>
      </c>
      <c r="G50" s="220">
        <v>5081.5500000000011</v>
      </c>
      <c r="H50" s="220">
        <v>5006.6500000000005</v>
      </c>
      <c r="I50" s="220">
        <v>4958.8000000000011</v>
      </c>
      <c r="J50" s="220">
        <v>5204.3000000000011</v>
      </c>
      <c r="K50" s="220">
        <v>5252.1500000000015</v>
      </c>
      <c r="L50" s="220">
        <v>5327.0500000000011</v>
      </c>
      <c r="M50" s="221">
        <v>5177.25</v>
      </c>
      <c r="N50" s="221">
        <v>5054.5</v>
      </c>
      <c r="O50" s="221">
        <v>2639400</v>
      </c>
      <c r="P50" s="222">
        <v>-3.3399252911448032E-2</v>
      </c>
    </row>
    <row r="51" spans="1:16" ht="12.75" customHeight="1">
      <c r="A51" s="214">
        <v>41</v>
      </c>
      <c r="B51" s="226" t="s">
        <v>85</v>
      </c>
      <c r="C51" s="223" t="s">
        <v>86</v>
      </c>
      <c r="D51" s="219">
        <v>45442</v>
      </c>
      <c r="E51" s="218">
        <v>611.54999999999995</v>
      </c>
      <c r="F51" s="218">
        <v>604.48333333333323</v>
      </c>
      <c r="G51" s="220">
        <v>594.56666666666649</v>
      </c>
      <c r="H51" s="220">
        <v>577.58333333333326</v>
      </c>
      <c r="I51" s="220">
        <v>567.66666666666652</v>
      </c>
      <c r="J51" s="220">
        <v>621.46666666666647</v>
      </c>
      <c r="K51" s="220">
        <v>631.38333333333321</v>
      </c>
      <c r="L51" s="220">
        <v>648.36666666666645</v>
      </c>
      <c r="M51" s="221">
        <v>614.4</v>
      </c>
      <c r="N51" s="221">
        <v>587.5</v>
      </c>
      <c r="O51" s="221">
        <v>15686000</v>
      </c>
      <c r="P51" s="222">
        <v>9.815177821338561E-2</v>
      </c>
    </row>
    <row r="52" spans="1:16" ht="12.75" customHeight="1">
      <c r="A52" s="214">
        <v>42</v>
      </c>
      <c r="B52" s="226" t="s">
        <v>61</v>
      </c>
      <c r="C52" s="218" t="s">
        <v>87</v>
      </c>
      <c r="D52" s="219">
        <v>45442</v>
      </c>
      <c r="E52" s="218">
        <v>569.20000000000005</v>
      </c>
      <c r="F52" s="218">
        <v>566.31666666666661</v>
      </c>
      <c r="G52" s="220">
        <v>559.98333333333323</v>
      </c>
      <c r="H52" s="220">
        <v>550.76666666666665</v>
      </c>
      <c r="I52" s="220">
        <v>544.43333333333328</v>
      </c>
      <c r="J52" s="220">
        <v>575.53333333333319</v>
      </c>
      <c r="K52" s="220">
        <v>581.86666666666667</v>
      </c>
      <c r="L52" s="220">
        <v>591.08333333333314</v>
      </c>
      <c r="M52" s="221">
        <v>572.65</v>
      </c>
      <c r="N52" s="221">
        <v>557.1</v>
      </c>
      <c r="O52" s="221">
        <v>64025100</v>
      </c>
      <c r="P52" s="222">
        <v>-2.7059185557493075E-2</v>
      </c>
    </row>
    <row r="53" spans="1:16" ht="12.75" customHeight="1">
      <c r="A53" s="214">
        <v>43</v>
      </c>
      <c r="B53" s="226" t="s">
        <v>66</v>
      </c>
      <c r="C53" s="225" t="s">
        <v>88</v>
      </c>
      <c r="D53" s="219">
        <v>45442</v>
      </c>
      <c r="E53" s="218">
        <v>753.1</v>
      </c>
      <c r="F53" s="218">
        <v>749.25</v>
      </c>
      <c r="G53" s="220">
        <v>743.05</v>
      </c>
      <c r="H53" s="220">
        <v>733</v>
      </c>
      <c r="I53" s="220">
        <v>726.8</v>
      </c>
      <c r="J53" s="220">
        <v>759.3</v>
      </c>
      <c r="K53" s="220">
        <v>765.5</v>
      </c>
      <c r="L53" s="220">
        <v>775.55</v>
      </c>
      <c r="M53" s="221">
        <v>755.45</v>
      </c>
      <c r="N53" s="221">
        <v>739.2</v>
      </c>
      <c r="O53" s="221">
        <v>4383600</v>
      </c>
      <c r="P53" s="222">
        <v>-5.526371086362681E-2</v>
      </c>
    </row>
    <row r="54" spans="1:16" ht="12.75" customHeight="1">
      <c r="A54" s="214">
        <v>44</v>
      </c>
      <c r="B54" s="226" t="s">
        <v>884</v>
      </c>
      <c r="C54" s="223" t="s">
        <v>89</v>
      </c>
      <c r="D54" s="219">
        <v>45442</v>
      </c>
      <c r="E54" s="218">
        <v>399.85</v>
      </c>
      <c r="F54" s="218">
        <v>396.90000000000003</v>
      </c>
      <c r="G54" s="220">
        <v>393.00000000000006</v>
      </c>
      <c r="H54" s="220">
        <v>386.15000000000003</v>
      </c>
      <c r="I54" s="220">
        <v>382.25000000000006</v>
      </c>
      <c r="J54" s="220">
        <v>403.75000000000006</v>
      </c>
      <c r="K54" s="220">
        <v>407.65000000000003</v>
      </c>
      <c r="L54" s="220">
        <v>414.50000000000006</v>
      </c>
      <c r="M54" s="221">
        <v>400.8</v>
      </c>
      <c r="N54" s="221">
        <v>390.05</v>
      </c>
      <c r="O54" s="221">
        <v>12051700</v>
      </c>
      <c r="P54" s="222">
        <v>-1.1023622047244095E-3</v>
      </c>
    </row>
    <row r="55" spans="1:16" ht="12.75" customHeight="1">
      <c r="A55" s="214">
        <v>45</v>
      </c>
      <c r="B55" s="226" t="s">
        <v>66</v>
      </c>
      <c r="C55" s="218" t="s">
        <v>90</v>
      </c>
      <c r="D55" s="219">
        <v>45442</v>
      </c>
      <c r="E55" s="218">
        <v>1257.95</v>
      </c>
      <c r="F55" s="218">
        <v>1265.7</v>
      </c>
      <c r="G55" s="220">
        <v>1238.45</v>
      </c>
      <c r="H55" s="220">
        <v>1218.95</v>
      </c>
      <c r="I55" s="220">
        <v>1191.7</v>
      </c>
      <c r="J55" s="220">
        <v>1285.2</v>
      </c>
      <c r="K55" s="220">
        <v>1312.45</v>
      </c>
      <c r="L55" s="220">
        <v>1331.95</v>
      </c>
      <c r="M55" s="221">
        <v>1292.95</v>
      </c>
      <c r="N55" s="221">
        <v>1246.2</v>
      </c>
      <c r="O55" s="221">
        <v>8799375</v>
      </c>
      <c r="P55" s="222">
        <v>-6.4518272425249171E-2</v>
      </c>
    </row>
    <row r="56" spans="1:16" ht="12.75" customHeight="1">
      <c r="A56" s="214">
        <v>46</v>
      </c>
      <c r="B56" s="226" t="s">
        <v>42</v>
      </c>
      <c r="C56" s="218" t="s">
        <v>91</v>
      </c>
      <c r="D56" s="219">
        <v>45442</v>
      </c>
      <c r="E56" s="218">
        <v>1360.75</v>
      </c>
      <c r="F56" s="218">
        <v>1377.0833333333333</v>
      </c>
      <c r="G56" s="220">
        <v>1337.4666666666665</v>
      </c>
      <c r="H56" s="220">
        <v>1314.1833333333332</v>
      </c>
      <c r="I56" s="220">
        <v>1274.5666666666664</v>
      </c>
      <c r="J56" s="220">
        <v>1400.3666666666666</v>
      </c>
      <c r="K56" s="220">
        <v>1439.9833333333333</v>
      </c>
      <c r="L56" s="220">
        <v>1463.2666666666667</v>
      </c>
      <c r="M56" s="221">
        <v>1416.7</v>
      </c>
      <c r="N56" s="221">
        <v>1353.8</v>
      </c>
      <c r="O56" s="221">
        <v>12116650</v>
      </c>
      <c r="P56" s="222">
        <v>3.9248480793889727E-2</v>
      </c>
    </row>
    <row r="57" spans="1:16" ht="12.75" customHeight="1">
      <c r="A57" s="214">
        <v>47</v>
      </c>
      <c r="B57" s="226" t="s">
        <v>130</v>
      </c>
      <c r="C57" s="218" t="s">
        <v>92</v>
      </c>
      <c r="D57" s="219">
        <v>45442</v>
      </c>
      <c r="E57" s="218">
        <v>451.4</v>
      </c>
      <c r="F57" s="218">
        <v>449.9666666666667</v>
      </c>
      <c r="G57" s="220">
        <v>447.33333333333337</v>
      </c>
      <c r="H57" s="220">
        <v>443.26666666666665</v>
      </c>
      <c r="I57" s="220">
        <v>440.63333333333333</v>
      </c>
      <c r="J57" s="220">
        <v>454.03333333333342</v>
      </c>
      <c r="K57" s="220">
        <v>456.66666666666674</v>
      </c>
      <c r="L57" s="220">
        <v>460.73333333333346</v>
      </c>
      <c r="M57" s="221">
        <v>452.6</v>
      </c>
      <c r="N57" s="221">
        <v>445.9</v>
      </c>
      <c r="O57" s="221">
        <v>56534100</v>
      </c>
      <c r="P57" s="222">
        <v>4.5149253731343285E-3</v>
      </c>
    </row>
    <row r="58" spans="1:16" ht="12.75" customHeight="1">
      <c r="A58" s="214">
        <v>48</v>
      </c>
      <c r="B58" s="226" t="s">
        <v>85</v>
      </c>
      <c r="C58" s="218" t="s">
        <v>93</v>
      </c>
      <c r="D58" s="219">
        <v>45442</v>
      </c>
      <c r="E58" s="218">
        <v>4565.3</v>
      </c>
      <c r="F58" s="218">
        <v>4553.6166666666659</v>
      </c>
      <c r="G58" s="220">
        <v>4512.2333333333318</v>
      </c>
      <c r="H58" s="220">
        <v>4459.1666666666661</v>
      </c>
      <c r="I58" s="220">
        <v>4417.7833333333319</v>
      </c>
      <c r="J58" s="220">
        <v>4606.6833333333316</v>
      </c>
      <c r="K58" s="220">
        <v>4648.0666666666648</v>
      </c>
      <c r="L58" s="220">
        <v>4701.1333333333314</v>
      </c>
      <c r="M58" s="221">
        <v>4595</v>
      </c>
      <c r="N58" s="221">
        <v>4500.55</v>
      </c>
      <c r="O58" s="221">
        <v>3936150</v>
      </c>
      <c r="P58" s="222">
        <v>-2.3518029248688274E-2</v>
      </c>
    </row>
    <row r="59" spans="1:16" ht="12.75" customHeight="1">
      <c r="A59" s="214">
        <v>49</v>
      </c>
      <c r="B59" s="226" t="s">
        <v>57</v>
      </c>
      <c r="C59" s="218" t="s">
        <v>94</v>
      </c>
      <c r="D59" s="219">
        <v>45442</v>
      </c>
      <c r="E59" s="218">
        <v>2803.95</v>
      </c>
      <c r="F59" s="218">
        <v>2822.6833333333329</v>
      </c>
      <c r="G59" s="220">
        <v>2765.3666666666659</v>
      </c>
      <c r="H59" s="220">
        <v>2726.7833333333328</v>
      </c>
      <c r="I59" s="220">
        <v>2669.4666666666658</v>
      </c>
      <c r="J59" s="220">
        <v>2861.266666666666</v>
      </c>
      <c r="K59" s="220">
        <v>2918.5833333333326</v>
      </c>
      <c r="L59" s="220">
        <v>2957.1666666666661</v>
      </c>
      <c r="M59" s="221">
        <v>2880</v>
      </c>
      <c r="N59" s="221">
        <v>2784.1</v>
      </c>
      <c r="O59" s="221">
        <v>3226300</v>
      </c>
      <c r="P59" s="222">
        <v>6.4417512828911453E-3</v>
      </c>
    </row>
    <row r="60" spans="1:16" ht="12.75" customHeight="1">
      <c r="A60" s="214">
        <v>50</v>
      </c>
      <c r="B60" s="226" t="s">
        <v>115</v>
      </c>
      <c r="C60" s="218" t="s">
        <v>95</v>
      </c>
      <c r="D60" s="219">
        <v>45442</v>
      </c>
      <c r="E60" s="218">
        <v>1031.05</v>
      </c>
      <c r="F60" s="218">
        <v>1026.2</v>
      </c>
      <c r="G60" s="220">
        <v>1013</v>
      </c>
      <c r="H60" s="220">
        <v>994.94999999999993</v>
      </c>
      <c r="I60" s="220">
        <v>981.74999999999989</v>
      </c>
      <c r="J60" s="220">
        <v>1044.25</v>
      </c>
      <c r="K60" s="220">
        <v>1057.4500000000003</v>
      </c>
      <c r="L60" s="220">
        <v>1075.5000000000002</v>
      </c>
      <c r="M60" s="221">
        <v>1039.4000000000001</v>
      </c>
      <c r="N60" s="221">
        <v>1008.15</v>
      </c>
      <c r="O60" s="221">
        <v>13812000</v>
      </c>
      <c r="P60" s="222">
        <v>2.1040412101864616E-3</v>
      </c>
    </row>
    <row r="61" spans="1:16" ht="12.75" customHeight="1">
      <c r="A61" s="214">
        <v>51</v>
      </c>
      <c r="B61" s="226" t="s">
        <v>884</v>
      </c>
      <c r="C61" s="225" t="s">
        <v>96</v>
      </c>
      <c r="D61" s="219">
        <v>45442</v>
      </c>
      <c r="E61" s="218">
        <v>1232.05</v>
      </c>
      <c r="F61" s="218">
        <v>1223.6166666666666</v>
      </c>
      <c r="G61" s="220">
        <v>1207.4333333333332</v>
      </c>
      <c r="H61" s="220">
        <v>1182.8166666666666</v>
      </c>
      <c r="I61" s="220">
        <v>1166.6333333333332</v>
      </c>
      <c r="J61" s="220">
        <v>1248.2333333333331</v>
      </c>
      <c r="K61" s="220">
        <v>1264.4166666666665</v>
      </c>
      <c r="L61" s="220">
        <v>1289.0333333333331</v>
      </c>
      <c r="M61" s="221">
        <v>1239.8</v>
      </c>
      <c r="N61" s="221">
        <v>1199</v>
      </c>
      <c r="O61" s="221">
        <v>1938300</v>
      </c>
      <c r="P61" s="222">
        <v>5.2051671732522793E-2</v>
      </c>
    </row>
    <row r="62" spans="1:16" ht="12.75" customHeight="1">
      <c r="A62" s="214">
        <v>52</v>
      </c>
      <c r="B62" s="226" t="s">
        <v>40</v>
      </c>
      <c r="C62" s="223" t="s">
        <v>97</v>
      </c>
      <c r="D62" s="219">
        <v>45442</v>
      </c>
      <c r="E62" s="218">
        <v>334.1</v>
      </c>
      <c r="F62" s="218">
        <v>331.7</v>
      </c>
      <c r="G62" s="220">
        <v>328.4</v>
      </c>
      <c r="H62" s="220">
        <v>322.7</v>
      </c>
      <c r="I62" s="220">
        <v>319.39999999999998</v>
      </c>
      <c r="J62" s="220">
        <v>337.4</v>
      </c>
      <c r="K62" s="220">
        <v>340.70000000000005</v>
      </c>
      <c r="L62" s="220">
        <v>346.4</v>
      </c>
      <c r="M62" s="221">
        <v>335</v>
      </c>
      <c r="N62" s="221">
        <v>326</v>
      </c>
      <c r="O62" s="221">
        <v>14983200</v>
      </c>
      <c r="P62" s="222">
        <v>7.6261953758624866E-3</v>
      </c>
    </row>
    <row r="63" spans="1:16" ht="12.75" customHeight="1">
      <c r="A63" s="214">
        <v>53</v>
      </c>
      <c r="B63" s="226" t="s">
        <v>61</v>
      </c>
      <c r="C63" s="218" t="s">
        <v>98</v>
      </c>
      <c r="D63" s="219">
        <v>45442</v>
      </c>
      <c r="E63" s="218">
        <v>155.15</v>
      </c>
      <c r="F63" s="218">
        <v>153.91666666666666</v>
      </c>
      <c r="G63" s="220">
        <v>152.38333333333333</v>
      </c>
      <c r="H63" s="220">
        <v>149.61666666666667</v>
      </c>
      <c r="I63" s="220">
        <v>148.08333333333334</v>
      </c>
      <c r="J63" s="220">
        <v>156.68333333333331</v>
      </c>
      <c r="K63" s="220">
        <v>158.21666666666667</v>
      </c>
      <c r="L63" s="220">
        <v>160.98333333333329</v>
      </c>
      <c r="M63" s="221">
        <v>155.44999999999999</v>
      </c>
      <c r="N63" s="221">
        <v>151.15</v>
      </c>
      <c r="O63" s="221">
        <v>31345000</v>
      </c>
      <c r="P63" s="222">
        <v>-3.3386327503974562E-3</v>
      </c>
    </row>
    <row r="64" spans="1:16" ht="12.75" customHeight="1">
      <c r="A64" s="214">
        <v>54</v>
      </c>
      <c r="B64" s="226" t="s">
        <v>40</v>
      </c>
      <c r="C64" s="218" t="s">
        <v>99</v>
      </c>
      <c r="D64" s="219">
        <v>45442</v>
      </c>
      <c r="E64" s="218">
        <v>3565.05</v>
      </c>
      <c r="F64" s="218">
        <v>3530.6</v>
      </c>
      <c r="G64" s="220">
        <v>3486.5</v>
      </c>
      <c r="H64" s="220">
        <v>3407.9500000000003</v>
      </c>
      <c r="I64" s="220">
        <v>3363.8500000000004</v>
      </c>
      <c r="J64" s="220">
        <v>3609.1499999999996</v>
      </c>
      <c r="K64" s="220">
        <v>3653.2499999999991</v>
      </c>
      <c r="L64" s="220">
        <v>3731.7999999999993</v>
      </c>
      <c r="M64" s="221">
        <v>3574.7</v>
      </c>
      <c r="N64" s="221">
        <v>3452.05</v>
      </c>
      <c r="O64" s="221">
        <v>3920700</v>
      </c>
      <c r="P64" s="222">
        <v>3.0353200883002206E-2</v>
      </c>
    </row>
    <row r="65" spans="1:16" ht="12.75" customHeight="1">
      <c r="A65" s="214">
        <v>55</v>
      </c>
      <c r="B65" s="226" t="s">
        <v>57</v>
      </c>
      <c r="C65" s="218" t="s">
        <v>100</v>
      </c>
      <c r="D65" s="219">
        <v>45442</v>
      </c>
      <c r="E65" s="218">
        <v>556.65</v>
      </c>
      <c r="F65" s="218">
        <v>558.06666666666672</v>
      </c>
      <c r="G65" s="220">
        <v>551.78333333333342</v>
      </c>
      <c r="H65" s="220">
        <v>546.91666666666674</v>
      </c>
      <c r="I65" s="220">
        <v>540.63333333333344</v>
      </c>
      <c r="J65" s="220">
        <v>562.93333333333339</v>
      </c>
      <c r="K65" s="220">
        <v>569.2166666666667</v>
      </c>
      <c r="L65" s="220">
        <v>574.08333333333337</v>
      </c>
      <c r="M65" s="221">
        <v>564.35</v>
      </c>
      <c r="N65" s="221">
        <v>553.20000000000005</v>
      </c>
      <c r="O65" s="221">
        <v>22130000</v>
      </c>
      <c r="P65" s="222">
        <v>-4.666329341654017E-3</v>
      </c>
    </row>
    <row r="66" spans="1:16" ht="12.75" customHeight="1">
      <c r="A66" s="214">
        <v>56</v>
      </c>
      <c r="B66" s="226" t="s">
        <v>47</v>
      </c>
      <c r="C66" s="223" t="s">
        <v>101</v>
      </c>
      <c r="D66" s="219">
        <v>45442</v>
      </c>
      <c r="E66" s="218">
        <v>1763.55</v>
      </c>
      <c r="F66" s="218">
        <v>1756.7833333333335</v>
      </c>
      <c r="G66" s="220">
        <v>1744.7666666666671</v>
      </c>
      <c r="H66" s="220">
        <v>1725.9833333333336</v>
      </c>
      <c r="I66" s="220">
        <v>1713.9666666666672</v>
      </c>
      <c r="J66" s="220">
        <v>1775.5666666666671</v>
      </c>
      <c r="K66" s="220">
        <v>1787.5833333333335</v>
      </c>
      <c r="L66" s="220">
        <v>1806.366666666667</v>
      </c>
      <c r="M66" s="221">
        <v>1768.8</v>
      </c>
      <c r="N66" s="221">
        <v>1738</v>
      </c>
      <c r="O66" s="221">
        <v>3162525</v>
      </c>
      <c r="P66" s="222">
        <v>-5.9641678453559643E-3</v>
      </c>
    </row>
    <row r="67" spans="1:16" ht="12.75" customHeight="1">
      <c r="A67" s="214">
        <v>57</v>
      </c>
      <c r="B67" s="226" t="s">
        <v>884</v>
      </c>
      <c r="C67" s="218" t="s">
        <v>102</v>
      </c>
      <c r="D67" s="219">
        <v>45442</v>
      </c>
      <c r="E67" s="218">
        <v>2481.3000000000002</v>
      </c>
      <c r="F67" s="218">
        <v>2483.65</v>
      </c>
      <c r="G67" s="220">
        <v>2461.3500000000004</v>
      </c>
      <c r="H67" s="220">
        <v>2441.4</v>
      </c>
      <c r="I67" s="220">
        <v>2419.1000000000004</v>
      </c>
      <c r="J67" s="220">
        <v>2503.6000000000004</v>
      </c>
      <c r="K67" s="220">
        <v>2525.9000000000005</v>
      </c>
      <c r="L67" s="220">
        <v>2545.8500000000004</v>
      </c>
      <c r="M67" s="221">
        <v>2505.9499999999998</v>
      </c>
      <c r="N67" s="221">
        <v>2463.6999999999998</v>
      </c>
      <c r="O67" s="221">
        <v>1712100</v>
      </c>
      <c r="P67" s="222">
        <v>1.7290552584670233E-2</v>
      </c>
    </row>
    <row r="68" spans="1:16" ht="12.75" customHeight="1">
      <c r="A68" s="214">
        <v>58</v>
      </c>
      <c r="B68" s="226" t="s">
        <v>42</v>
      </c>
      <c r="C68" s="223" t="s">
        <v>104</v>
      </c>
      <c r="D68" s="219">
        <v>45442</v>
      </c>
      <c r="E68" s="218">
        <v>3919.1</v>
      </c>
      <c r="F68" s="218">
        <v>3923.9166666666665</v>
      </c>
      <c r="G68" s="220">
        <v>3873.9833333333331</v>
      </c>
      <c r="H68" s="220">
        <v>3828.8666666666668</v>
      </c>
      <c r="I68" s="220">
        <v>3778.9333333333334</v>
      </c>
      <c r="J68" s="220">
        <v>3969.0333333333328</v>
      </c>
      <c r="K68" s="220">
        <v>4018.9666666666662</v>
      </c>
      <c r="L68" s="220">
        <v>4064.0833333333326</v>
      </c>
      <c r="M68" s="221">
        <v>3973.85</v>
      </c>
      <c r="N68" s="221">
        <v>3878.8</v>
      </c>
      <c r="O68" s="221">
        <v>2933200</v>
      </c>
      <c r="P68" s="222">
        <v>5.5867530597552194E-2</v>
      </c>
    </row>
    <row r="69" spans="1:16" ht="12.75" customHeight="1">
      <c r="A69" s="214">
        <v>59</v>
      </c>
      <c r="B69" s="226" t="s">
        <v>40</v>
      </c>
      <c r="C69" s="218" t="s">
        <v>105</v>
      </c>
      <c r="D69" s="219">
        <v>45442</v>
      </c>
      <c r="E69" s="218">
        <v>8114.9</v>
      </c>
      <c r="F69" s="218">
        <v>8166.6333333333341</v>
      </c>
      <c r="G69" s="220">
        <v>8013.2666666666682</v>
      </c>
      <c r="H69" s="220">
        <v>7911.6333333333341</v>
      </c>
      <c r="I69" s="220">
        <v>7758.2666666666682</v>
      </c>
      <c r="J69" s="220">
        <v>8268.2666666666682</v>
      </c>
      <c r="K69" s="220">
        <v>8421.633333333335</v>
      </c>
      <c r="L69" s="220">
        <v>8523.2666666666682</v>
      </c>
      <c r="M69" s="221">
        <v>8320</v>
      </c>
      <c r="N69" s="221">
        <v>8065</v>
      </c>
      <c r="O69" s="221">
        <v>1161600</v>
      </c>
      <c r="P69" s="222">
        <v>-6.8399452804377564E-3</v>
      </c>
    </row>
    <row r="70" spans="1:16" ht="12.75" customHeight="1">
      <c r="A70" s="214">
        <v>60</v>
      </c>
      <c r="B70" s="226" t="s">
        <v>106</v>
      </c>
      <c r="C70" s="225" t="s">
        <v>107</v>
      </c>
      <c r="D70" s="219">
        <v>45442</v>
      </c>
      <c r="E70" s="218">
        <v>844.1</v>
      </c>
      <c r="F70" s="218">
        <v>844.31666666666661</v>
      </c>
      <c r="G70" s="220">
        <v>833.63333333333321</v>
      </c>
      <c r="H70" s="220">
        <v>823.16666666666663</v>
      </c>
      <c r="I70" s="220">
        <v>812.48333333333323</v>
      </c>
      <c r="J70" s="220">
        <v>854.78333333333319</v>
      </c>
      <c r="K70" s="220">
        <v>865.46666666666658</v>
      </c>
      <c r="L70" s="220">
        <v>875.93333333333317</v>
      </c>
      <c r="M70" s="221">
        <v>855</v>
      </c>
      <c r="N70" s="221">
        <v>833.85</v>
      </c>
      <c r="O70" s="221">
        <v>44135850</v>
      </c>
      <c r="P70" s="222">
        <v>2.6931567328918323E-2</v>
      </c>
    </row>
    <row r="71" spans="1:16" ht="12.75" customHeight="1">
      <c r="A71" s="214">
        <v>61</v>
      </c>
      <c r="B71" s="226" t="s">
        <v>42</v>
      </c>
      <c r="C71" s="218" t="s">
        <v>108</v>
      </c>
      <c r="D71" s="219">
        <v>45442</v>
      </c>
      <c r="E71" s="218">
        <v>5900.9</v>
      </c>
      <c r="F71" s="218">
        <v>5911.9833333333327</v>
      </c>
      <c r="G71" s="220">
        <v>5868.8166666666657</v>
      </c>
      <c r="H71" s="220">
        <v>5836.7333333333327</v>
      </c>
      <c r="I71" s="220">
        <v>5793.5666666666657</v>
      </c>
      <c r="J71" s="220">
        <v>5944.0666666666657</v>
      </c>
      <c r="K71" s="220">
        <v>5987.2333333333318</v>
      </c>
      <c r="L71" s="220">
        <v>6019.3166666666657</v>
      </c>
      <c r="M71" s="221">
        <v>5955.15</v>
      </c>
      <c r="N71" s="221">
        <v>5879.9</v>
      </c>
      <c r="O71" s="221">
        <v>2674500</v>
      </c>
      <c r="P71" s="222">
        <v>-1.3281682346430549E-2</v>
      </c>
    </row>
    <row r="72" spans="1:16" ht="12.75" customHeight="1">
      <c r="A72" s="214">
        <v>62</v>
      </c>
      <c r="B72" s="226" t="s">
        <v>54</v>
      </c>
      <c r="C72" s="218" t="s">
        <v>109</v>
      </c>
      <c r="D72" s="219">
        <v>45442</v>
      </c>
      <c r="E72" s="218">
        <v>4757.55</v>
      </c>
      <c r="F72" s="218">
        <v>4733.5</v>
      </c>
      <c r="G72" s="220">
        <v>4699.05</v>
      </c>
      <c r="H72" s="220">
        <v>4640.55</v>
      </c>
      <c r="I72" s="220">
        <v>4606.1000000000004</v>
      </c>
      <c r="J72" s="220">
        <v>4792</v>
      </c>
      <c r="K72" s="220">
        <v>4826.4500000000007</v>
      </c>
      <c r="L72" s="220">
        <v>4884.95</v>
      </c>
      <c r="M72" s="221">
        <v>4767.95</v>
      </c>
      <c r="N72" s="221">
        <v>4675</v>
      </c>
      <c r="O72" s="221">
        <v>3498250</v>
      </c>
      <c r="P72" s="222">
        <v>-1.5901147048688034E-2</v>
      </c>
    </row>
    <row r="73" spans="1:16" ht="12.75" customHeight="1">
      <c r="A73" s="214">
        <v>63</v>
      </c>
      <c r="B73" s="226" t="s">
        <v>54</v>
      </c>
      <c r="C73" s="218" t="s">
        <v>110</v>
      </c>
      <c r="D73" s="219">
        <v>45442</v>
      </c>
      <c r="E73" s="218">
        <v>3670.8</v>
      </c>
      <c r="F73" s="218">
        <v>3634.9166666666665</v>
      </c>
      <c r="G73" s="220">
        <v>3586.8833333333332</v>
      </c>
      <c r="H73" s="220">
        <v>3502.9666666666667</v>
      </c>
      <c r="I73" s="220">
        <v>3454.9333333333334</v>
      </c>
      <c r="J73" s="220">
        <v>3718.833333333333</v>
      </c>
      <c r="K73" s="220">
        <v>3766.8666666666668</v>
      </c>
      <c r="L73" s="220">
        <v>3850.7833333333328</v>
      </c>
      <c r="M73" s="221">
        <v>3682.95</v>
      </c>
      <c r="N73" s="221">
        <v>3551</v>
      </c>
      <c r="O73" s="221">
        <v>1406350</v>
      </c>
      <c r="P73" s="222">
        <v>-1.4263685427910563E-2</v>
      </c>
    </row>
    <row r="74" spans="1:16" ht="12.75" customHeight="1">
      <c r="A74" s="214">
        <v>64</v>
      </c>
      <c r="B74" s="226" t="s">
        <v>54</v>
      </c>
      <c r="C74" s="218" t="s">
        <v>111</v>
      </c>
      <c r="D74" s="219">
        <v>45442</v>
      </c>
      <c r="E74" s="218">
        <v>463.6</v>
      </c>
      <c r="F74" s="218">
        <v>460.86666666666662</v>
      </c>
      <c r="G74" s="220">
        <v>455.73333333333323</v>
      </c>
      <c r="H74" s="220">
        <v>447.86666666666662</v>
      </c>
      <c r="I74" s="220">
        <v>442.73333333333323</v>
      </c>
      <c r="J74" s="220">
        <v>468.73333333333323</v>
      </c>
      <c r="K74" s="220">
        <v>473.86666666666656</v>
      </c>
      <c r="L74" s="220">
        <v>481.73333333333323</v>
      </c>
      <c r="M74" s="221">
        <v>466</v>
      </c>
      <c r="N74" s="221">
        <v>453</v>
      </c>
      <c r="O74" s="221">
        <v>14544000</v>
      </c>
      <c r="P74" s="222">
        <v>8.9910089910089919E-3</v>
      </c>
    </row>
    <row r="75" spans="1:16" ht="12.75" customHeight="1">
      <c r="A75" s="214">
        <v>65</v>
      </c>
      <c r="B75" s="226" t="s">
        <v>61</v>
      </c>
      <c r="C75" s="218" t="s">
        <v>112</v>
      </c>
      <c r="D75" s="219">
        <v>45442</v>
      </c>
      <c r="E75" s="218">
        <v>164.85</v>
      </c>
      <c r="F75" s="218">
        <v>163.89999999999998</v>
      </c>
      <c r="G75" s="220">
        <v>162.59999999999997</v>
      </c>
      <c r="H75" s="220">
        <v>160.35</v>
      </c>
      <c r="I75" s="220">
        <v>159.04999999999998</v>
      </c>
      <c r="J75" s="220">
        <v>166.14999999999995</v>
      </c>
      <c r="K75" s="220">
        <v>167.44999999999996</v>
      </c>
      <c r="L75" s="220">
        <v>169.69999999999993</v>
      </c>
      <c r="M75" s="221">
        <v>165.2</v>
      </c>
      <c r="N75" s="221">
        <v>161.65</v>
      </c>
      <c r="O75" s="221">
        <v>107130000</v>
      </c>
      <c r="P75" s="222">
        <v>-4.1987403778866341E-4</v>
      </c>
    </row>
    <row r="76" spans="1:16" ht="12.75" customHeight="1">
      <c r="A76" s="214">
        <v>66</v>
      </c>
      <c r="B76" s="226" t="s">
        <v>82</v>
      </c>
      <c r="C76" s="218" t="s">
        <v>113</v>
      </c>
      <c r="D76" s="219">
        <v>45442</v>
      </c>
      <c r="E76" s="218">
        <v>200.65</v>
      </c>
      <c r="F76" s="218">
        <v>198.61666666666665</v>
      </c>
      <c r="G76" s="220">
        <v>195.73333333333329</v>
      </c>
      <c r="H76" s="220">
        <v>190.81666666666663</v>
      </c>
      <c r="I76" s="220">
        <v>187.93333333333328</v>
      </c>
      <c r="J76" s="220">
        <v>203.5333333333333</v>
      </c>
      <c r="K76" s="220">
        <v>206.41666666666669</v>
      </c>
      <c r="L76" s="220">
        <v>211.33333333333331</v>
      </c>
      <c r="M76" s="221">
        <v>201.5</v>
      </c>
      <c r="N76" s="221">
        <v>193.7</v>
      </c>
      <c r="O76" s="221">
        <v>138851250</v>
      </c>
      <c r="P76" s="222">
        <v>1.3527335114982349E-3</v>
      </c>
    </row>
    <row r="77" spans="1:16" ht="12.75" customHeight="1">
      <c r="A77" s="214">
        <v>67</v>
      </c>
      <c r="B77" s="226" t="s">
        <v>42</v>
      </c>
      <c r="C77" s="218" t="s">
        <v>114</v>
      </c>
      <c r="D77" s="219">
        <v>45442</v>
      </c>
      <c r="E77" s="218">
        <v>1015.3</v>
      </c>
      <c r="F77" s="218">
        <v>1023.7833333333334</v>
      </c>
      <c r="G77" s="220">
        <v>1002.5666666666668</v>
      </c>
      <c r="H77" s="220">
        <v>989.83333333333337</v>
      </c>
      <c r="I77" s="220">
        <v>968.61666666666679</v>
      </c>
      <c r="J77" s="220">
        <v>1036.5166666666669</v>
      </c>
      <c r="K77" s="220">
        <v>1057.7333333333333</v>
      </c>
      <c r="L77" s="220">
        <v>1070.4666666666669</v>
      </c>
      <c r="M77" s="221">
        <v>1045</v>
      </c>
      <c r="N77" s="221">
        <v>1011.05</v>
      </c>
      <c r="O77" s="221">
        <v>11890725</v>
      </c>
      <c r="P77" s="222">
        <v>7.3219842577338463E-4</v>
      </c>
    </row>
    <row r="78" spans="1:16" ht="12.75" customHeight="1">
      <c r="A78" s="214">
        <v>68</v>
      </c>
      <c r="B78" s="226" t="s">
        <v>115</v>
      </c>
      <c r="C78" s="218" t="s">
        <v>116</v>
      </c>
      <c r="D78" s="219">
        <v>45442</v>
      </c>
      <c r="E78" s="218">
        <v>84.15</v>
      </c>
      <c r="F78" s="218">
        <v>83.75</v>
      </c>
      <c r="G78" s="220">
        <v>83</v>
      </c>
      <c r="H78" s="220">
        <v>81.849999999999994</v>
      </c>
      <c r="I78" s="220">
        <v>81.099999999999994</v>
      </c>
      <c r="J78" s="220">
        <v>84.9</v>
      </c>
      <c r="K78" s="220">
        <v>85.65</v>
      </c>
      <c r="L78" s="220">
        <v>86.800000000000011</v>
      </c>
      <c r="M78" s="221">
        <v>84.5</v>
      </c>
      <c r="N78" s="221">
        <v>82.6</v>
      </c>
      <c r="O78" s="221">
        <v>234528750</v>
      </c>
      <c r="P78" s="222">
        <v>-1.3486655309483248E-2</v>
      </c>
    </row>
    <row r="79" spans="1:16" ht="12.75" customHeight="1">
      <c r="A79" s="214">
        <v>69</v>
      </c>
      <c r="B79" s="226" t="s">
        <v>884</v>
      </c>
      <c r="C79" s="218" t="s">
        <v>117</v>
      </c>
      <c r="D79" s="219">
        <v>45442</v>
      </c>
      <c r="E79" s="218">
        <v>658.65</v>
      </c>
      <c r="F79" s="218">
        <v>654.2833333333333</v>
      </c>
      <c r="G79" s="220">
        <v>647.86666666666656</v>
      </c>
      <c r="H79" s="220">
        <v>637.08333333333326</v>
      </c>
      <c r="I79" s="220">
        <v>630.66666666666652</v>
      </c>
      <c r="J79" s="220">
        <v>665.06666666666661</v>
      </c>
      <c r="K79" s="220">
        <v>671.48333333333335</v>
      </c>
      <c r="L79" s="220">
        <v>682.26666666666665</v>
      </c>
      <c r="M79" s="221">
        <v>660.7</v>
      </c>
      <c r="N79" s="221">
        <v>643.5</v>
      </c>
      <c r="O79" s="221">
        <v>6975800</v>
      </c>
      <c r="P79" s="222">
        <v>-8.8659032138899158E-3</v>
      </c>
    </row>
    <row r="80" spans="1:16" ht="12.75" customHeight="1">
      <c r="A80" s="214">
        <v>70</v>
      </c>
      <c r="B80" s="226" t="s">
        <v>57</v>
      </c>
      <c r="C80" s="224" t="s">
        <v>118</v>
      </c>
      <c r="D80" s="219">
        <v>45442</v>
      </c>
      <c r="E80" s="218">
        <v>1311.5</v>
      </c>
      <c r="F80" s="218">
        <v>1322.5166666666667</v>
      </c>
      <c r="G80" s="220">
        <v>1297.0833333333333</v>
      </c>
      <c r="H80" s="220">
        <v>1282.6666666666665</v>
      </c>
      <c r="I80" s="220">
        <v>1257.2333333333331</v>
      </c>
      <c r="J80" s="220">
        <v>1336.9333333333334</v>
      </c>
      <c r="K80" s="220">
        <v>1362.3666666666668</v>
      </c>
      <c r="L80" s="220">
        <v>1376.7833333333335</v>
      </c>
      <c r="M80" s="221">
        <v>1347.95</v>
      </c>
      <c r="N80" s="221">
        <v>1308.0999999999999</v>
      </c>
      <c r="O80" s="221">
        <v>6453000</v>
      </c>
      <c r="P80" s="222">
        <v>-3.8086010285458743E-2</v>
      </c>
    </row>
    <row r="81" spans="1:16" ht="12.75" customHeight="1">
      <c r="A81" s="214">
        <v>71</v>
      </c>
      <c r="B81" s="226" t="s">
        <v>106</v>
      </c>
      <c r="C81" s="218" t="s">
        <v>119</v>
      </c>
      <c r="D81" s="219">
        <v>45442</v>
      </c>
      <c r="E81" s="218">
        <v>2833</v>
      </c>
      <c r="F81" s="218">
        <v>2817.9833333333336</v>
      </c>
      <c r="G81" s="220">
        <v>2782.9666666666672</v>
      </c>
      <c r="H81" s="220">
        <v>2732.9333333333334</v>
      </c>
      <c r="I81" s="220">
        <v>2697.916666666667</v>
      </c>
      <c r="J81" s="220">
        <v>2868.0166666666673</v>
      </c>
      <c r="K81" s="220">
        <v>2903.0333333333338</v>
      </c>
      <c r="L81" s="220">
        <v>2953.0666666666675</v>
      </c>
      <c r="M81" s="221">
        <v>2853</v>
      </c>
      <c r="N81" s="221">
        <v>2767.95</v>
      </c>
      <c r="O81" s="221">
        <v>3264250</v>
      </c>
      <c r="P81" s="222">
        <v>-4.1096896435233468E-2</v>
      </c>
    </row>
    <row r="82" spans="1:16" ht="12.75" customHeight="1">
      <c r="A82" s="214">
        <v>72</v>
      </c>
      <c r="B82" s="226" t="s">
        <v>42</v>
      </c>
      <c r="C82" s="218" t="s">
        <v>120</v>
      </c>
      <c r="D82" s="219">
        <v>45442</v>
      </c>
      <c r="E82" s="218">
        <v>401.55</v>
      </c>
      <c r="F82" s="218">
        <v>404.3</v>
      </c>
      <c r="G82" s="220">
        <v>396.75</v>
      </c>
      <c r="H82" s="220">
        <v>391.95</v>
      </c>
      <c r="I82" s="220">
        <v>384.4</v>
      </c>
      <c r="J82" s="220">
        <v>409.1</v>
      </c>
      <c r="K82" s="220">
        <v>416.65000000000009</v>
      </c>
      <c r="L82" s="220">
        <v>421.45000000000005</v>
      </c>
      <c r="M82" s="221">
        <v>411.85</v>
      </c>
      <c r="N82" s="221">
        <v>399.5</v>
      </c>
      <c r="O82" s="221">
        <v>10874000</v>
      </c>
      <c r="P82" s="222">
        <v>3.877400295420975E-3</v>
      </c>
    </row>
    <row r="83" spans="1:16" ht="12.75" customHeight="1">
      <c r="A83" s="214">
        <v>73</v>
      </c>
      <c r="B83" s="226" t="s">
        <v>47</v>
      </c>
      <c r="C83" s="218" t="s">
        <v>121</v>
      </c>
      <c r="D83" s="219">
        <v>45442</v>
      </c>
      <c r="E83" s="218">
        <v>2385.4499999999998</v>
      </c>
      <c r="F83" s="218">
        <v>2386.0666666666666</v>
      </c>
      <c r="G83" s="220">
        <v>2372.1833333333334</v>
      </c>
      <c r="H83" s="220">
        <v>2358.916666666667</v>
      </c>
      <c r="I83" s="220">
        <v>2345.0333333333338</v>
      </c>
      <c r="J83" s="220">
        <v>2399.333333333333</v>
      </c>
      <c r="K83" s="220">
        <v>2413.2166666666662</v>
      </c>
      <c r="L83" s="220">
        <v>2426.4833333333327</v>
      </c>
      <c r="M83" s="221">
        <v>2399.9499999999998</v>
      </c>
      <c r="N83" s="221">
        <v>2372.8000000000002</v>
      </c>
      <c r="O83" s="221">
        <v>7399020</v>
      </c>
      <c r="P83" s="222">
        <v>-4.5107242164288441E-4</v>
      </c>
    </row>
    <row r="84" spans="1:16" ht="12.75" customHeight="1">
      <c r="A84" s="214">
        <v>74</v>
      </c>
      <c r="B84" s="226" t="s">
        <v>82</v>
      </c>
      <c r="C84" s="218" t="s">
        <v>122</v>
      </c>
      <c r="D84" s="219">
        <v>45442</v>
      </c>
      <c r="E84" s="218">
        <v>551.1</v>
      </c>
      <c r="F84" s="218">
        <v>546.86666666666667</v>
      </c>
      <c r="G84" s="220">
        <v>541.2833333333333</v>
      </c>
      <c r="H84" s="220">
        <v>531.46666666666658</v>
      </c>
      <c r="I84" s="220">
        <v>525.88333333333321</v>
      </c>
      <c r="J84" s="220">
        <v>556.68333333333339</v>
      </c>
      <c r="K84" s="220">
        <v>562.26666666666665</v>
      </c>
      <c r="L84" s="220">
        <v>572.08333333333348</v>
      </c>
      <c r="M84" s="221">
        <v>552.45000000000005</v>
      </c>
      <c r="N84" s="221">
        <v>537.04999999999995</v>
      </c>
      <c r="O84" s="221">
        <v>6438750</v>
      </c>
      <c r="P84" s="222">
        <v>-8.278783211397767E-3</v>
      </c>
    </row>
    <row r="85" spans="1:16" ht="12.75" customHeight="1">
      <c r="A85" s="214">
        <v>75</v>
      </c>
      <c r="B85" s="226" t="s">
        <v>40</v>
      </c>
      <c r="C85" s="218" t="s">
        <v>123</v>
      </c>
      <c r="D85" s="219">
        <v>45442</v>
      </c>
      <c r="E85" s="218">
        <v>4099.8</v>
      </c>
      <c r="F85" s="218">
        <v>4057.1666666666665</v>
      </c>
      <c r="G85" s="220">
        <v>4003.6333333333332</v>
      </c>
      <c r="H85" s="220">
        <v>3907.4666666666667</v>
      </c>
      <c r="I85" s="220">
        <v>3853.9333333333334</v>
      </c>
      <c r="J85" s="220">
        <v>4153.333333333333</v>
      </c>
      <c r="K85" s="220">
        <v>4206.8666666666668</v>
      </c>
      <c r="L85" s="220">
        <v>4303.0333333333328</v>
      </c>
      <c r="M85" s="221">
        <v>4110.7</v>
      </c>
      <c r="N85" s="221">
        <v>3961</v>
      </c>
      <c r="O85" s="221">
        <v>8731200</v>
      </c>
      <c r="P85" s="222">
        <v>3.8983292874482364E-2</v>
      </c>
    </row>
    <row r="86" spans="1:16" ht="12.75" customHeight="1">
      <c r="A86" s="214">
        <v>76</v>
      </c>
      <c r="B86" s="226" t="s">
        <v>40</v>
      </c>
      <c r="C86" s="225" t="s">
        <v>124</v>
      </c>
      <c r="D86" s="219">
        <v>45442</v>
      </c>
      <c r="E86" s="218">
        <v>1735.05</v>
      </c>
      <c r="F86" s="218">
        <v>1732.3666666666668</v>
      </c>
      <c r="G86" s="220">
        <v>1716.5333333333335</v>
      </c>
      <c r="H86" s="220">
        <v>1698.0166666666667</v>
      </c>
      <c r="I86" s="220">
        <v>1682.1833333333334</v>
      </c>
      <c r="J86" s="220">
        <v>1750.8833333333337</v>
      </c>
      <c r="K86" s="220">
        <v>1766.7166666666667</v>
      </c>
      <c r="L86" s="220">
        <v>1785.2333333333338</v>
      </c>
      <c r="M86" s="221">
        <v>1748.2</v>
      </c>
      <c r="N86" s="221">
        <v>1713.85</v>
      </c>
      <c r="O86" s="221">
        <v>5449000</v>
      </c>
      <c r="P86" s="222">
        <v>-5.292430694359955E-2</v>
      </c>
    </row>
    <row r="87" spans="1:16" ht="12.75" customHeight="1">
      <c r="A87" s="214">
        <v>77</v>
      </c>
      <c r="B87" s="226" t="s">
        <v>85</v>
      </c>
      <c r="C87" s="218" t="s">
        <v>125</v>
      </c>
      <c r="D87" s="219">
        <v>45442</v>
      </c>
      <c r="E87" s="218">
        <v>1327.6</v>
      </c>
      <c r="F87" s="218">
        <v>1325.6499999999999</v>
      </c>
      <c r="G87" s="220">
        <v>1317.9499999999998</v>
      </c>
      <c r="H87" s="220">
        <v>1308.3</v>
      </c>
      <c r="I87" s="220">
        <v>1300.5999999999999</v>
      </c>
      <c r="J87" s="220">
        <v>1335.2999999999997</v>
      </c>
      <c r="K87" s="220">
        <v>1343</v>
      </c>
      <c r="L87" s="220">
        <v>1352.6499999999996</v>
      </c>
      <c r="M87" s="221">
        <v>1333.35</v>
      </c>
      <c r="N87" s="221">
        <v>1316</v>
      </c>
      <c r="O87" s="221">
        <v>25461800</v>
      </c>
      <c r="P87" s="222">
        <v>4.2379315580955536E-3</v>
      </c>
    </row>
    <row r="88" spans="1:16" ht="12.75" customHeight="1">
      <c r="A88" s="214">
        <v>78</v>
      </c>
      <c r="B88" s="226" t="s">
        <v>66</v>
      </c>
      <c r="C88" s="218" t="s">
        <v>126</v>
      </c>
      <c r="D88" s="219">
        <v>45442</v>
      </c>
      <c r="E88" s="218">
        <v>3692.2</v>
      </c>
      <c r="F88" s="218">
        <v>3694.9499999999994</v>
      </c>
      <c r="G88" s="220">
        <v>3652.9499999999989</v>
      </c>
      <c r="H88" s="220">
        <v>3613.6999999999994</v>
      </c>
      <c r="I88" s="220">
        <v>3571.6999999999989</v>
      </c>
      <c r="J88" s="220">
        <v>3734.1999999999989</v>
      </c>
      <c r="K88" s="220">
        <v>3776.2</v>
      </c>
      <c r="L88" s="220">
        <v>3815.4499999999989</v>
      </c>
      <c r="M88" s="221">
        <v>3736.95</v>
      </c>
      <c r="N88" s="221">
        <v>3655.7</v>
      </c>
      <c r="O88" s="221">
        <v>2974200</v>
      </c>
      <c r="P88" s="222">
        <v>-6.0195279173381362E-2</v>
      </c>
    </row>
    <row r="89" spans="1:16" ht="12.75" customHeight="1">
      <c r="A89" s="214">
        <v>79</v>
      </c>
      <c r="B89" s="226" t="s">
        <v>61</v>
      </c>
      <c r="C89" s="218" t="s">
        <v>127</v>
      </c>
      <c r="D89" s="219">
        <v>45442</v>
      </c>
      <c r="E89" s="218">
        <v>1472.35</v>
      </c>
      <c r="F89" s="218">
        <v>1468.9833333333333</v>
      </c>
      <c r="G89" s="220">
        <v>1462.1166666666668</v>
      </c>
      <c r="H89" s="220">
        <v>1451.8833333333334</v>
      </c>
      <c r="I89" s="220">
        <v>1445.0166666666669</v>
      </c>
      <c r="J89" s="220">
        <v>1479.2166666666667</v>
      </c>
      <c r="K89" s="220">
        <v>1486.083333333333</v>
      </c>
      <c r="L89" s="220">
        <v>1496.3166666666666</v>
      </c>
      <c r="M89" s="221">
        <v>1475.85</v>
      </c>
      <c r="N89" s="221">
        <v>1458.75</v>
      </c>
      <c r="O89" s="221">
        <v>197628200</v>
      </c>
      <c r="P89" s="222">
        <v>6.0955292918602145E-3</v>
      </c>
    </row>
    <row r="90" spans="1:16" ht="12.75" customHeight="1">
      <c r="A90" s="214">
        <v>80</v>
      </c>
      <c r="B90" s="226" t="s">
        <v>66</v>
      </c>
      <c r="C90" s="218" t="s">
        <v>128</v>
      </c>
      <c r="D90" s="219">
        <v>45442</v>
      </c>
      <c r="E90" s="218">
        <v>564</v>
      </c>
      <c r="F90" s="218">
        <v>565.68333333333328</v>
      </c>
      <c r="G90" s="220">
        <v>560.81666666666661</v>
      </c>
      <c r="H90" s="220">
        <v>557.63333333333333</v>
      </c>
      <c r="I90" s="220">
        <v>552.76666666666665</v>
      </c>
      <c r="J90" s="220">
        <v>568.86666666666656</v>
      </c>
      <c r="K90" s="220">
        <v>573.73333333333312</v>
      </c>
      <c r="L90" s="220">
        <v>576.91666666666652</v>
      </c>
      <c r="M90" s="221">
        <v>570.54999999999995</v>
      </c>
      <c r="N90" s="221">
        <v>562.5</v>
      </c>
      <c r="O90" s="221">
        <v>44807400</v>
      </c>
      <c r="P90" s="222">
        <v>-6.6089501280331663E-3</v>
      </c>
    </row>
    <row r="91" spans="1:16" ht="12.75" customHeight="1">
      <c r="A91" s="214">
        <v>81</v>
      </c>
      <c r="B91" s="226" t="s">
        <v>54</v>
      </c>
      <c r="C91" s="218" t="s">
        <v>129</v>
      </c>
      <c r="D91" s="219">
        <v>45442</v>
      </c>
      <c r="E91" s="218">
        <v>5057.45</v>
      </c>
      <c r="F91" s="218">
        <v>5013.2</v>
      </c>
      <c r="G91" s="220">
        <v>4962.3999999999996</v>
      </c>
      <c r="H91" s="220">
        <v>4867.3499999999995</v>
      </c>
      <c r="I91" s="220">
        <v>4816.5499999999993</v>
      </c>
      <c r="J91" s="220">
        <v>5108.25</v>
      </c>
      <c r="K91" s="220">
        <v>5159.0500000000011</v>
      </c>
      <c r="L91" s="220">
        <v>5254.1</v>
      </c>
      <c r="M91" s="221">
        <v>5064</v>
      </c>
      <c r="N91" s="221">
        <v>4918.1499999999996</v>
      </c>
      <c r="O91" s="221">
        <v>4628850</v>
      </c>
      <c r="P91" s="222">
        <v>2.0604577325042995E-2</v>
      </c>
    </row>
    <row r="92" spans="1:16" ht="12.75" customHeight="1">
      <c r="A92" s="214">
        <v>82</v>
      </c>
      <c r="B92" s="226" t="s">
        <v>130</v>
      </c>
      <c r="C92" s="218" t="s">
        <v>131</v>
      </c>
      <c r="D92" s="219">
        <v>45442</v>
      </c>
      <c r="E92" s="218">
        <v>648.5</v>
      </c>
      <c r="F92" s="218">
        <v>646.83333333333337</v>
      </c>
      <c r="G92" s="220">
        <v>642.06666666666672</v>
      </c>
      <c r="H92" s="220">
        <v>635.63333333333333</v>
      </c>
      <c r="I92" s="220">
        <v>630.86666666666667</v>
      </c>
      <c r="J92" s="220">
        <v>653.26666666666677</v>
      </c>
      <c r="K92" s="220">
        <v>658.03333333333342</v>
      </c>
      <c r="L92" s="220">
        <v>664.46666666666681</v>
      </c>
      <c r="M92" s="221">
        <v>651.6</v>
      </c>
      <c r="N92" s="221">
        <v>640.4</v>
      </c>
      <c r="O92" s="221">
        <v>53137000</v>
      </c>
      <c r="P92" s="222">
        <v>-3.3756778086097602E-2</v>
      </c>
    </row>
    <row r="93" spans="1:16" ht="12.75" customHeight="1">
      <c r="A93" s="214">
        <v>83</v>
      </c>
      <c r="B93" s="226" t="s">
        <v>130</v>
      </c>
      <c r="C93" s="218" t="s">
        <v>132</v>
      </c>
      <c r="D93" s="219">
        <v>45442</v>
      </c>
      <c r="E93" s="218">
        <v>380.45</v>
      </c>
      <c r="F93" s="218">
        <v>379.11666666666662</v>
      </c>
      <c r="G93" s="220">
        <v>374.23333333333323</v>
      </c>
      <c r="H93" s="220">
        <v>368.01666666666659</v>
      </c>
      <c r="I93" s="220">
        <v>363.13333333333321</v>
      </c>
      <c r="J93" s="220">
        <v>385.33333333333326</v>
      </c>
      <c r="K93" s="220">
        <v>390.21666666666658</v>
      </c>
      <c r="L93" s="220">
        <v>396.43333333333328</v>
      </c>
      <c r="M93" s="221">
        <v>384</v>
      </c>
      <c r="N93" s="221">
        <v>372.9</v>
      </c>
      <c r="O93" s="221">
        <v>33904100</v>
      </c>
      <c r="P93" s="222">
        <v>-5.8295303989400853E-2</v>
      </c>
    </row>
    <row r="94" spans="1:16" ht="12.75" customHeight="1">
      <c r="A94" s="214">
        <v>84</v>
      </c>
      <c r="B94" s="226" t="s">
        <v>82</v>
      </c>
      <c r="C94" s="224" t="s">
        <v>133</v>
      </c>
      <c r="D94" s="219">
        <v>45442</v>
      </c>
      <c r="E94" s="218">
        <v>495.55</v>
      </c>
      <c r="F94" s="218">
        <v>497.25</v>
      </c>
      <c r="G94" s="220">
        <v>489.1</v>
      </c>
      <c r="H94" s="220">
        <v>482.65000000000003</v>
      </c>
      <c r="I94" s="220">
        <v>474.50000000000006</v>
      </c>
      <c r="J94" s="220">
        <v>503.7</v>
      </c>
      <c r="K94" s="220">
        <v>511.84999999999997</v>
      </c>
      <c r="L94" s="220">
        <v>518.29999999999995</v>
      </c>
      <c r="M94" s="221">
        <v>505.4</v>
      </c>
      <c r="N94" s="221">
        <v>490.8</v>
      </c>
      <c r="O94" s="221">
        <v>28256850</v>
      </c>
      <c r="P94" s="222">
        <v>-1.1942975830815709E-2</v>
      </c>
    </row>
    <row r="95" spans="1:16" ht="12.75" customHeight="1">
      <c r="A95" s="214">
        <v>85</v>
      </c>
      <c r="B95" s="226" t="s">
        <v>57</v>
      </c>
      <c r="C95" s="218" t="s">
        <v>134</v>
      </c>
      <c r="D95" s="219">
        <v>45442</v>
      </c>
      <c r="E95" s="218">
        <v>2356.85</v>
      </c>
      <c r="F95" s="218">
        <v>2363.8166666666662</v>
      </c>
      <c r="G95" s="220">
        <v>2348.1833333333325</v>
      </c>
      <c r="H95" s="220">
        <v>2339.5166666666664</v>
      </c>
      <c r="I95" s="220">
        <v>2323.8833333333328</v>
      </c>
      <c r="J95" s="220">
        <v>2372.4833333333322</v>
      </c>
      <c r="K95" s="220">
        <v>2388.1166666666663</v>
      </c>
      <c r="L95" s="220">
        <v>2396.7833333333319</v>
      </c>
      <c r="M95" s="221">
        <v>2379.4499999999998</v>
      </c>
      <c r="N95" s="221">
        <v>2355.15</v>
      </c>
      <c r="O95" s="221">
        <v>17923800</v>
      </c>
      <c r="P95" s="222">
        <v>-1.1106145621265539E-2</v>
      </c>
    </row>
    <row r="96" spans="1:16" ht="12.75" customHeight="1">
      <c r="A96" s="214">
        <v>86</v>
      </c>
      <c r="B96" s="226" t="s">
        <v>61</v>
      </c>
      <c r="C96" s="218" t="s">
        <v>136</v>
      </c>
      <c r="D96" s="219">
        <v>45442</v>
      </c>
      <c r="E96" s="218">
        <v>1123.75</v>
      </c>
      <c r="F96" s="218">
        <v>1125.95</v>
      </c>
      <c r="G96" s="220">
        <v>1119.9000000000001</v>
      </c>
      <c r="H96" s="220">
        <v>1116.05</v>
      </c>
      <c r="I96" s="220">
        <v>1110</v>
      </c>
      <c r="J96" s="220">
        <v>1129.8000000000002</v>
      </c>
      <c r="K96" s="220">
        <v>1135.8499999999999</v>
      </c>
      <c r="L96" s="220">
        <v>1139.7000000000003</v>
      </c>
      <c r="M96" s="221">
        <v>1132</v>
      </c>
      <c r="N96" s="221">
        <v>1122.0999999999999</v>
      </c>
      <c r="O96" s="221">
        <v>83568800</v>
      </c>
      <c r="P96" s="222">
        <v>-2.7904666520099992E-2</v>
      </c>
    </row>
    <row r="97" spans="1:16" ht="12.75" customHeight="1">
      <c r="A97" s="214">
        <v>87</v>
      </c>
      <c r="B97" s="226" t="s">
        <v>66</v>
      </c>
      <c r="C97" s="218" t="s">
        <v>137</v>
      </c>
      <c r="D97" s="219">
        <v>45442</v>
      </c>
      <c r="E97" s="218">
        <v>1688.7</v>
      </c>
      <c r="F97" s="218">
        <v>1689.6000000000001</v>
      </c>
      <c r="G97" s="220">
        <v>1673.8500000000004</v>
      </c>
      <c r="H97" s="220">
        <v>1659.0000000000002</v>
      </c>
      <c r="I97" s="220">
        <v>1643.2500000000005</v>
      </c>
      <c r="J97" s="220">
        <v>1704.4500000000003</v>
      </c>
      <c r="K97" s="220">
        <v>1720.1999999999998</v>
      </c>
      <c r="L97" s="220">
        <v>1735.0500000000002</v>
      </c>
      <c r="M97" s="221">
        <v>1705.35</v>
      </c>
      <c r="N97" s="221">
        <v>1674.75</v>
      </c>
      <c r="O97" s="221">
        <v>3531500</v>
      </c>
      <c r="P97" s="222">
        <v>3.0793928779918271E-2</v>
      </c>
    </row>
    <row r="98" spans="1:16" ht="12.75" customHeight="1">
      <c r="A98" s="214">
        <v>88</v>
      </c>
      <c r="B98" s="226" t="s">
        <v>66</v>
      </c>
      <c r="C98" s="218" t="s">
        <v>138</v>
      </c>
      <c r="D98" s="219">
        <v>45442</v>
      </c>
      <c r="E98" s="218">
        <v>595.9</v>
      </c>
      <c r="F98" s="218">
        <v>596.75</v>
      </c>
      <c r="G98" s="220">
        <v>590.15</v>
      </c>
      <c r="H98" s="220">
        <v>584.4</v>
      </c>
      <c r="I98" s="220">
        <v>577.79999999999995</v>
      </c>
      <c r="J98" s="220">
        <v>602.5</v>
      </c>
      <c r="K98" s="220">
        <v>609.09999999999991</v>
      </c>
      <c r="L98" s="220">
        <v>614.85</v>
      </c>
      <c r="M98" s="221">
        <v>603.35</v>
      </c>
      <c r="N98" s="221">
        <v>591</v>
      </c>
      <c r="O98" s="221">
        <v>15466500</v>
      </c>
      <c r="P98" s="222">
        <v>4.1877678223607327E-3</v>
      </c>
    </row>
    <row r="99" spans="1:16" ht="12.75" customHeight="1">
      <c r="A99" s="214">
        <v>89</v>
      </c>
      <c r="B99" s="226" t="s">
        <v>77</v>
      </c>
      <c r="C99" s="218" t="s">
        <v>139</v>
      </c>
      <c r="D99" s="219">
        <v>45442</v>
      </c>
      <c r="E99" s="218">
        <v>13.25</v>
      </c>
      <c r="F99" s="218">
        <v>13.1</v>
      </c>
      <c r="G99" s="220">
        <v>12.85</v>
      </c>
      <c r="H99" s="220">
        <v>12.45</v>
      </c>
      <c r="I99" s="220">
        <v>12.2</v>
      </c>
      <c r="J99" s="220">
        <v>13.5</v>
      </c>
      <c r="K99" s="220">
        <v>13.75</v>
      </c>
      <c r="L99" s="220">
        <v>14.15</v>
      </c>
      <c r="M99" s="221">
        <v>13.35</v>
      </c>
      <c r="N99" s="221">
        <v>12.7</v>
      </c>
      <c r="O99" s="221">
        <v>3406560000</v>
      </c>
      <c r="P99" s="222">
        <v>-1.8497389620717078E-2</v>
      </c>
    </row>
    <row r="100" spans="1:16" ht="12.75" customHeight="1">
      <c r="A100" s="214">
        <v>90</v>
      </c>
      <c r="B100" s="226" t="s">
        <v>66</v>
      </c>
      <c r="C100" s="218" t="s">
        <v>140</v>
      </c>
      <c r="D100" s="219">
        <v>45442</v>
      </c>
      <c r="E100" s="218">
        <v>114.75</v>
      </c>
      <c r="F100" s="218">
        <v>114.66666666666667</v>
      </c>
      <c r="G100" s="220">
        <v>113.83333333333334</v>
      </c>
      <c r="H100" s="220">
        <v>112.91666666666667</v>
      </c>
      <c r="I100" s="220">
        <v>112.08333333333334</v>
      </c>
      <c r="J100" s="220">
        <v>115.58333333333334</v>
      </c>
      <c r="K100" s="220">
        <v>116.41666666666669</v>
      </c>
      <c r="L100" s="220">
        <v>117.33333333333334</v>
      </c>
      <c r="M100" s="221">
        <v>115.5</v>
      </c>
      <c r="N100" s="221">
        <v>113.75</v>
      </c>
      <c r="O100" s="221">
        <v>93420000</v>
      </c>
      <c r="P100" s="222">
        <v>8.800820690027536E-3</v>
      </c>
    </row>
    <row r="101" spans="1:16" ht="12.75" customHeight="1">
      <c r="A101" s="214">
        <v>91</v>
      </c>
      <c r="B101" s="226" t="s">
        <v>61</v>
      </c>
      <c r="C101" s="218" t="s">
        <v>141</v>
      </c>
      <c r="D101" s="219">
        <v>45442</v>
      </c>
      <c r="E101" s="218">
        <v>77.900000000000006</v>
      </c>
      <c r="F101" s="218">
        <v>77.8</v>
      </c>
      <c r="G101" s="220">
        <v>77.3</v>
      </c>
      <c r="H101" s="220">
        <v>76.7</v>
      </c>
      <c r="I101" s="220">
        <v>76.2</v>
      </c>
      <c r="J101" s="220">
        <v>78.399999999999991</v>
      </c>
      <c r="K101" s="220">
        <v>78.899999999999991</v>
      </c>
      <c r="L101" s="220">
        <v>79.499999999999986</v>
      </c>
      <c r="M101" s="221">
        <v>78.3</v>
      </c>
      <c r="N101" s="221">
        <v>77.2</v>
      </c>
      <c r="O101" s="221">
        <v>395220000</v>
      </c>
      <c r="P101" s="222">
        <v>7.5912852045851369E-5</v>
      </c>
    </row>
    <row r="102" spans="1:16" ht="12.75" customHeight="1">
      <c r="A102" s="214">
        <v>92</v>
      </c>
      <c r="B102" s="226" t="s">
        <v>187</v>
      </c>
      <c r="C102" s="224" t="s">
        <v>142</v>
      </c>
      <c r="D102" s="219">
        <v>45442</v>
      </c>
      <c r="E102" s="218">
        <v>145.55000000000001</v>
      </c>
      <c r="F102" s="218">
        <v>145.55000000000001</v>
      </c>
      <c r="G102" s="220">
        <v>144.45000000000002</v>
      </c>
      <c r="H102" s="220">
        <v>143.35</v>
      </c>
      <c r="I102" s="220">
        <v>142.25</v>
      </c>
      <c r="J102" s="220">
        <v>146.65000000000003</v>
      </c>
      <c r="K102" s="220">
        <v>147.75000000000006</v>
      </c>
      <c r="L102" s="220">
        <v>148.85000000000005</v>
      </c>
      <c r="M102" s="221">
        <v>146.65</v>
      </c>
      <c r="N102" s="221">
        <v>144.44999999999999</v>
      </c>
      <c r="O102" s="221">
        <v>70383750</v>
      </c>
      <c r="P102" s="222">
        <v>-2.0735857082092727E-3</v>
      </c>
    </row>
    <row r="103" spans="1:16" ht="12.75" customHeight="1">
      <c r="A103" s="214">
        <v>93</v>
      </c>
      <c r="B103" s="226" t="s">
        <v>82</v>
      </c>
      <c r="C103" s="218" t="s">
        <v>143</v>
      </c>
      <c r="D103" s="219">
        <v>45442</v>
      </c>
      <c r="E103" s="218">
        <v>444.8</v>
      </c>
      <c r="F103" s="218">
        <v>441.09999999999997</v>
      </c>
      <c r="G103" s="220">
        <v>433.69999999999993</v>
      </c>
      <c r="H103" s="220">
        <v>422.59999999999997</v>
      </c>
      <c r="I103" s="220">
        <v>415.19999999999993</v>
      </c>
      <c r="J103" s="220">
        <v>452.19999999999993</v>
      </c>
      <c r="K103" s="220">
        <v>459.59999999999991</v>
      </c>
      <c r="L103" s="220">
        <v>470.69999999999993</v>
      </c>
      <c r="M103" s="221">
        <v>448.5</v>
      </c>
      <c r="N103" s="221">
        <v>430</v>
      </c>
      <c r="O103" s="221">
        <v>24910875</v>
      </c>
      <c r="P103" s="222">
        <v>-2.0808561236623068E-2</v>
      </c>
    </row>
    <row r="104" spans="1:16" ht="12.75" customHeight="1">
      <c r="A104" s="214">
        <v>94</v>
      </c>
      <c r="B104" s="226" t="s">
        <v>115</v>
      </c>
      <c r="C104" s="225" t="s">
        <v>144</v>
      </c>
      <c r="D104" s="219">
        <v>45442</v>
      </c>
      <c r="E104" s="218">
        <v>566.1</v>
      </c>
      <c r="F104" s="218">
        <v>563.81666666666661</v>
      </c>
      <c r="G104" s="220">
        <v>559.63333333333321</v>
      </c>
      <c r="H104" s="220">
        <v>553.16666666666663</v>
      </c>
      <c r="I104" s="220">
        <v>548.98333333333323</v>
      </c>
      <c r="J104" s="220">
        <v>570.28333333333319</v>
      </c>
      <c r="K104" s="220">
        <v>574.46666666666658</v>
      </c>
      <c r="L104" s="220">
        <v>580.93333333333317</v>
      </c>
      <c r="M104" s="221">
        <v>568</v>
      </c>
      <c r="N104" s="221">
        <v>557.35</v>
      </c>
      <c r="O104" s="221">
        <v>21118000</v>
      </c>
      <c r="P104" s="222">
        <v>-3.2659978929045853E-2</v>
      </c>
    </row>
    <row r="105" spans="1:16" ht="12.75" customHeight="1">
      <c r="A105" s="214">
        <v>95</v>
      </c>
      <c r="B105" s="226" t="s">
        <v>47</v>
      </c>
      <c r="C105" s="218" t="s">
        <v>145</v>
      </c>
      <c r="D105" s="219">
        <v>45442</v>
      </c>
      <c r="E105" s="218">
        <v>211.3</v>
      </c>
      <c r="F105" s="218">
        <v>209.95000000000002</v>
      </c>
      <c r="G105" s="220">
        <v>207.10000000000002</v>
      </c>
      <c r="H105" s="220">
        <v>202.9</v>
      </c>
      <c r="I105" s="220">
        <v>200.05</v>
      </c>
      <c r="J105" s="220">
        <v>214.15000000000003</v>
      </c>
      <c r="K105" s="220">
        <v>217</v>
      </c>
      <c r="L105" s="220">
        <v>221.20000000000005</v>
      </c>
      <c r="M105" s="221">
        <v>212.8</v>
      </c>
      <c r="N105" s="221">
        <v>205.75</v>
      </c>
      <c r="O105" s="221">
        <v>25114000</v>
      </c>
      <c r="P105" s="222">
        <v>8.7361677344205014E-3</v>
      </c>
    </row>
    <row r="106" spans="1:16" ht="12.75" customHeight="1">
      <c r="A106" s="214">
        <v>96</v>
      </c>
      <c r="B106" s="226" t="s">
        <v>57</v>
      </c>
      <c r="C106" s="225" t="s">
        <v>146</v>
      </c>
      <c r="D106" s="219">
        <v>45442</v>
      </c>
      <c r="E106" s="218">
        <v>2640.7</v>
      </c>
      <c r="F106" s="218">
        <v>2644</v>
      </c>
      <c r="G106" s="220">
        <v>2620</v>
      </c>
      <c r="H106" s="220">
        <v>2599.3000000000002</v>
      </c>
      <c r="I106" s="220">
        <v>2575.3000000000002</v>
      </c>
      <c r="J106" s="220">
        <v>2664.7</v>
      </c>
      <c r="K106" s="220">
        <v>2688.7</v>
      </c>
      <c r="L106" s="220">
        <v>2709.3999999999996</v>
      </c>
      <c r="M106" s="221">
        <v>2668</v>
      </c>
      <c r="N106" s="221">
        <v>2623.3</v>
      </c>
      <c r="O106" s="221">
        <v>1651500</v>
      </c>
      <c r="P106" s="222">
        <v>3.6137775268210048E-2</v>
      </c>
    </row>
    <row r="107" spans="1:16" ht="12.75" customHeight="1">
      <c r="A107" s="214">
        <v>97</v>
      </c>
      <c r="B107" s="226" t="s">
        <v>115</v>
      </c>
      <c r="C107" s="223" t="s">
        <v>147</v>
      </c>
      <c r="D107" s="219">
        <v>45442</v>
      </c>
      <c r="E107" s="218">
        <v>4165.1000000000004</v>
      </c>
      <c r="F107" s="218">
        <v>4148</v>
      </c>
      <c r="G107" s="220">
        <v>4110</v>
      </c>
      <c r="H107" s="220">
        <v>4054.9</v>
      </c>
      <c r="I107" s="220">
        <v>4016.9</v>
      </c>
      <c r="J107" s="220">
        <v>4203.1000000000004</v>
      </c>
      <c r="K107" s="220">
        <v>4241.1000000000004</v>
      </c>
      <c r="L107" s="220">
        <v>4296.2</v>
      </c>
      <c r="M107" s="221">
        <v>4186</v>
      </c>
      <c r="N107" s="221">
        <v>4092.9</v>
      </c>
      <c r="O107" s="221">
        <v>4453800</v>
      </c>
      <c r="P107" s="222">
        <v>1.2411347517730497E-2</v>
      </c>
    </row>
    <row r="108" spans="1:16" ht="12.75" customHeight="1">
      <c r="A108" s="214">
        <v>98</v>
      </c>
      <c r="B108" s="226" t="s">
        <v>61</v>
      </c>
      <c r="C108" s="225" t="s">
        <v>148</v>
      </c>
      <c r="D108" s="219">
        <v>45442</v>
      </c>
      <c r="E108" s="218">
        <v>1429.15</v>
      </c>
      <c r="F108" s="218">
        <v>1425.6833333333334</v>
      </c>
      <c r="G108" s="220">
        <v>1413.9166666666667</v>
      </c>
      <c r="H108" s="220">
        <v>1398.6833333333334</v>
      </c>
      <c r="I108" s="220">
        <v>1386.9166666666667</v>
      </c>
      <c r="J108" s="220">
        <v>1440.9166666666667</v>
      </c>
      <c r="K108" s="220">
        <v>1452.6833333333332</v>
      </c>
      <c r="L108" s="220">
        <v>1467.9166666666667</v>
      </c>
      <c r="M108" s="221">
        <v>1437.45</v>
      </c>
      <c r="N108" s="221">
        <v>1410.45</v>
      </c>
      <c r="O108" s="221">
        <v>27528500</v>
      </c>
      <c r="P108" s="222">
        <v>2.3617469660635129E-4</v>
      </c>
    </row>
    <row r="109" spans="1:16" ht="12.75" customHeight="1">
      <c r="A109" s="214">
        <v>99</v>
      </c>
      <c r="B109" s="226" t="s">
        <v>77</v>
      </c>
      <c r="C109" s="218" t="s">
        <v>149</v>
      </c>
      <c r="D109" s="219">
        <v>45442</v>
      </c>
      <c r="E109" s="218">
        <v>340.6</v>
      </c>
      <c r="F109" s="218">
        <v>337.65000000000003</v>
      </c>
      <c r="G109" s="220">
        <v>331.90000000000009</v>
      </c>
      <c r="H109" s="220">
        <v>323.20000000000005</v>
      </c>
      <c r="I109" s="220">
        <v>317.4500000000001</v>
      </c>
      <c r="J109" s="220">
        <v>346.35000000000008</v>
      </c>
      <c r="K109" s="220">
        <v>352.09999999999997</v>
      </c>
      <c r="L109" s="220">
        <v>360.80000000000007</v>
      </c>
      <c r="M109" s="221">
        <v>343.4</v>
      </c>
      <c r="N109" s="221">
        <v>328.95</v>
      </c>
      <c r="O109" s="221">
        <v>72651200</v>
      </c>
      <c r="P109" s="222">
        <v>-2.9917828120034504E-2</v>
      </c>
    </row>
    <row r="110" spans="1:16" ht="12.75" customHeight="1">
      <c r="A110" s="214">
        <v>100</v>
      </c>
      <c r="B110" s="226" t="s">
        <v>85</v>
      </c>
      <c r="C110" s="218" t="s">
        <v>150</v>
      </c>
      <c r="D110" s="219">
        <v>45442</v>
      </c>
      <c r="E110" s="218">
        <v>1432.9</v>
      </c>
      <c r="F110" s="218">
        <v>1433</v>
      </c>
      <c r="G110" s="220">
        <v>1424.5</v>
      </c>
      <c r="H110" s="220">
        <v>1416.1</v>
      </c>
      <c r="I110" s="220">
        <v>1407.6</v>
      </c>
      <c r="J110" s="220">
        <v>1441.4</v>
      </c>
      <c r="K110" s="220">
        <v>1449.9</v>
      </c>
      <c r="L110" s="220">
        <v>1458.3000000000002</v>
      </c>
      <c r="M110" s="221">
        <v>1441.5</v>
      </c>
      <c r="N110" s="221">
        <v>1424.6</v>
      </c>
      <c r="O110" s="221">
        <v>50936000</v>
      </c>
      <c r="P110" s="222">
        <v>1.3780859651776545E-2</v>
      </c>
    </row>
    <row r="111" spans="1:16" ht="12.75" customHeight="1">
      <c r="A111" s="214">
        <v>101</v>
      </c>
      <c r="B111" s="226" t="s">
        <v>82</v>
      </c>
      <c r="C111" s="218" t="s">
        <v>152</v>
      </c>
      <c r="D111" s="219">
        <v>45442</v>
      </c>
      <c r="E111" s="218">
        <v>160.19999999999999</v>
      </c>
      <c r="F111" s="218">
        <v>159.65</v>
      </c>
      <c r="G111" s="220">
        <v>158.15</v>
      </c>
      <c r="H111" s="220">
        <v>156.1</v>
      </c>
      <c r="I111" s="220">
        <v>154.6</v>
      </c>
      <c r="J111" s="220">
        <v>161.70000000000002</v>
      </c>
      <c r="K111" s="220">
        <v>163.20000000000002</v>
      </c>
      <c r="L111" s="220">
        <v>165.25000000000003</v>
      </c>
      <c r="M111" s="221">
        <v>161.15</v>
      </c>
      <c r="N111" s="221">
        <v>157.6</v>
      </c>
      <c r="O111" s="221">
        <v>192270000</v>
      </c>
      <c r="P111" s="222">
        <v>5.5324681946816922E-3</v>
      </c>
    </row>
    <row r="112" spans="1:16" ht="12.75" customHeight="1">
      <c r="A112" s="214">
        <v>102</v>
      </c>
      <c r="B112" s="226" t="s">
        <v>42</v>
      </c>
      <c r="C112" s="218" t="s">
        <v>153</v>
      </c>
      <c r="D112" s="219">
        <v>45442</v>
      </c>
      <c r="E112" s="218">
        <v>1293.4000000000001</v>
      </c>
      <c r="F112" s="218">
        <v>1296.9833333333333</v>
      </c>
      <c r="G112" s="220">
        <v>1282.6166666666668</v>
      </c>
      <c r="H112" s="220">
        <v>1271.8333333333335</v>
      </c>
      <c r="I112" s="220">
        <v>1257.4666666666669</v>
      </c>
      <c r="J112" s="220">
        <v>1307.7666666666667</v>
      </c>
      <c r="K112" s="220">
        <v>1322.133333333333</v>
      </c>
      <c r="L112" s="220">
        <v>1332.9166666666665</v>
      </c>
      <c r="M112" s="221">
        <v>1311.35</v>
      </c>
      <c r="N112" s="221">
        <v>1286.2</v>
      </c>
      <c r="O112" s="221">
        <v>1673100</v>
      </c>
      <c r="P112" s="222">
        <v>-2.7945619335347432E-2</v>
      </c>
    </row>
    <row r="113" spans="1:16" ht="12.75" customHeight="1">
      <c r="A113" s="214">
        <v>103</v>
      </c>
      <c r="B113" s="226" t="s">
        <v>115</v>
      </c>
      <c r="C113" s="218" t="s">
        <v>154</v>
      </c>
      <c r="D113" s="219">
        <v>45442</v>
      </c>
      <c r="E113" s="218">
        <v>1032.3499999999999</v>
      </c>
      <c r="F113" s="218">
        <v>1023.6833333333334</v>
      </c>
      <c r="G113" s="220">
        <v>1008.6666666666667</v>
      </c>
      <c r="H113" s="220">
        <v>984.98333333333335</v>
      </c>
      <c r="I113" s="220">
        <v>969.9666666666667</v>
      </c>
      <c r="J113" s="220">
        <v>1047.3666666666668</v>
      </c>
      <c r="K113" s="220">
        <v>1062.3833333333332</v>
      </c>
      <c r="L113" s="220">
        <v>1086.0666666666668</v>
      </c>
      <c r="M113" s="221">
        <v>1038.7</v>
      </c>
      <c r="N113" s="221">
        <v>1000</v>
      </c>
      <c r="O113" s="221">
        <v>15932875</v>
      </c>
      <c r="P113" s="222">
        <v>-2.2702876771146414E-2</v>
      </c>
    </row>
    <row r="114" spans="1:16" ht="12.75" customHeight="1">
      <c r="A114" s="214">
        <v>104</v>
      </c>
      <c r="B114" s="226" t="s">
        <v>57</v>
      </c>
      <c r="C114" s="225" t="s">
        <v>155</v>
      </c>
      <c r="D114" s="219">
        <v>45442</v>
      </c>
      <c r="E114" s="218">
        <v>432.2</v>
      </c>
      <c r="F114" s="218">
        <v>432.84999999999997</v>
      </c>
      <c r="G114" s="220">
        <v>430.09999999999991</v>
      </c>
      <c r="H114" s="220">
        <v>427.99999999999994</v>
      </c>
      <c r="I114" s="220">
        <v>425.24999999999989</v>
      </c>
      <c r="J114" s="220">
        <v>434.94999999999993</v>
      </c>
      <c r="K114" s="220">
        <v>437.70000000000005</v>
      </c>
      <c r="L114" s="220">
        <v>439.79999999999995</v>
      </c>
      <c r="M114" s="221">
        <v>435.6</v>
      </c>
      <c r="N114" s="221">
        <v>430.75</v>
      </c>
      <c r="O114" s="221">
        <v>128928000</v>
      </c>
      <c r="P114" s="222">
        <v>2.6130806845965769E-2</v>
      </c>
    </row>
    <row r="115" spans="1:16" ht="12.75" customHeight="1">
      <c r="A115" s="214">
        <v>105</v>
      </c>
      <c r="B115" s="226" t="s">
        <v>130</v>
      </c>
      <c r="C115" s="218" t="s">
        <v>156</v>
      </c>
      <c r="D115" s="219">
        <v>45442</v>
      </c>
      <c r="E115" s="218">
        <v>983.25</v>
      </c>
      <c r="F115" s="218">
        <v>968.01666666666677</v>
      </c>
      <c r="G115" s="220">
        <v>947.78333333333353</v>
      </c>
      <c r="H115" s="220">
        <v>912.31666666666672</v>
      </c>
      <c r="I115" s="220">
        <v>892.08333333333348</v>
      </c>
      <c r="J115" s="220">
        <v>1003.4833333333336</v>
      </c>
      <c r="K115" s="220">
        <v>1023.7166666666669</v>
      </c>
      <c r="L115" s="220">
        <v>1059.1833333333336</v>
      </c>
      <c r="M115" s="221">
        <v>988.25</v>
      </c>
      <c r="N115" s="221">
        <v>932.55</v>
      </c>
      <c r="O115" s="221">
        <v>12450625</v>
      </c>
      <c r="P115" s="222">
        <v>5.6088639134814183E-2</v>
      </c>
    </row>
    <row r="116" spans="1:16" ht="12.75" customHeight="1">
      <c r="A116" s="214">
        <v>106</v>
      </c>
      <c r="B116" s="226" t="s">
        <v>47</v>
      </c>
      <c r="C116" s="218" t="s">
        <v>157</v>
      </c>
      <c r="D116" s="219">
        <v>45442</v>
      </c>
      <c r="E116" s="218">
        <v>3942.3</v>
      </c>
      <c r="F116" s="218">
        <v>3929.9499999999994</v>
      </c>
      <c r="G116" s="220">
        <v>3891.2999999999988</v>
      </c>
      <c r="H116" s="220">
        <v>3840.2999999999993</v>
      </c>
      <c r="I116" s="220">
        <v>3801.6499999999987</v>
      </c>
      <c r="J116" s="220">
        <v>3980.9499999999989</v>
      </c>
      <c r="K116" s="220">
        <v>4019.5999999999995</v>
      </c>
      <c r="L116" s="220">
        <v>4070.599999999999</v>
      </c>
      <c r="M116" s="221">
        <v>3968.6</v>
      </c>
      <c r="N116" s="221">
        <v>3878.95</v>
      </c>
      <c r="O116" s="221">
        <v>646250</v>
      </c>
      <c r="P116" s="222">
        <v>-3.3825453186320312E-2</v>
      </c>
    </row>
    <row r="117" spans="1:16" ht="12.75" customHeight="1">
      <c r="A117" s="214">
        <v>107</v>
      </c>
      <c r="B117" s="226" t="s">
        <v>130</v>
      </c>
      <c r="C117" s="218" t="s">
        <v>158</v>
      </c>
      <c r="D117" s="219">
        <v>45442</v>
      </c>
      <c r="E117" s="218">
        <v>883.9</v>
      </c>
      <c r="F117" s="218">
        <v>878.54999999999984</v>
      </c>
      <c r="G117" s="220">
        <v>869.14999999999964</v>
      </c>
      <c r="H117" s="220">
        <v>854.39999999999975</v>
      </c>
      <c r="I117" s="220">
        <v>844.99999999999955</v>
      </c>
      <c r="J117" s="220">
        <v>893.29999999999973</v>
      </c>
      <c r="K117" s="220">
        <v>902.7</v>
      </c>
      <c r="L117" s="220">
        <v>917.44999999999982</v>
      </c>
      <c r="M117" s="221">
        <v>887.95</v>
      </c>
      <c r="N117" s="221">
        <v>863.8</v>
      </c>
      <c r="O117" s="221">
        <v>16613775</v>
      </c>
      <c r="P117" s="222">
        <v>-2.7884197638137369E-2</v>
      </c>
    </row>
    <row r="118" spans="1:16" ht="12.75" customHeight="1">
      <c r="A118" s="214">
        <v>108</v>
      </c>
      <c r="B118" s="226" t="s">
        <v>57</v>
      </c>
      <c r="C118" s="223" t="s">
        <v>159</v>
      </c>
      <c r="D118" s="219">
        <v>45442</v>
      </c>
      <c r="E118" s="218">
        <v>470.1</v>
      </c>
      <c r="F118" s="218">
        <v>468.43333333333334</v>
      </c>
      <c r="G118" s="220">
        <v>462.86666666666667</v>
      </c>
      <c r="H118" s="220">
        <v>455.63333333333333</v>
      </c>
      <c r="I118" s="220">
        <v>450.06666666666666</v>
      </c>
      <c r="J118" s="220">
        <v>475.66666666666669</v>
      </c>
      <c r="K118" s="220">
        <v>481.23333333333341</v>
      </c>
      <c r="L118" s="220">
        <v>488.4666666666667</v>
      </c>
      <c r="M118" s="221">
        <v>474</v>
      </c>
      <c r="N118" s="221">
        <v>461.2</v>
      </c>
      <c r="O118" s="221">
        <v>22337500</v>
      </c>
      <c r="P118" s="222">
        <v>2.3189235614085313E-2</v>
      </c>
    </row>
    <row r="119" spans="1:16" ht="12.75" customHeight="1">
      <c r="A119" s="214">
        <v>109</v>
      </c>
      <c r="B119" s="226" t="s">
        <v>61</v>
      </c>
      <c r="C119" s="218" t="s">
        <v>160</v>
      </c>
      <c r="D119" s="219">
        <v>45442</v>
      </c>
      <c r="E119" s="218">
        <v>1651.05</v>
      </c>
      <c r="F119" s="218">
        <v>1647.2666666666667</v>
      </c>
      <c r="G119" s="220">
        <v>1640.5333333333333</v>
      </c>
      <c r="H119" s="220">
        <v>1630.0166666666667</v>
      </c>
      <c r="I119" s="220">
        <v>1623.2833333333333</v>
      </c>
      <c r="J119" s="220">
        <v>1657.7833333333333</v>
      </c>
      <c r="K119" s="220">
        <v>1664.5166666666664</v>
      </c>
      <c r="L119" s="220">
        <v>1675.0333333333333</v>
      </c>
      <c r="M119" s="221">
        <v>1654</v>
      </c>
      <c r="N119" s="221">
        <v>1636.75</v>
      </c>
      <c r="O119" s="221">
        <v>53436000</v>
      </c>
      <c r="P119" s="222">
        <v>-2.8040511044498125E-2</v>
      </c>
    </row>
    <row r="120" spans="1:16" ht="12.75" customHeight="1">
      <c r="A120" s="214">
        <v>110</v>
      </c>
      <c r="B120" s="226" t="s">
        <v>66</v>
      </c>
      <c r="C120" s="218" t="s">
        <v>898</v>
      </c>
      <c r="D120" s="219">
        <v>45442</v>
      </c>
      <c r="E120" s="218">
        <v>158.05000000000001</v>
      </c>
      <c r="F120" s="218">
        <v>157.63333333333333</v>
      </c>
      <c r="G120" s="220">
        <v>156.56666666666666</v>
      </c>
      <c r="H120" s="220">
        <v>155.08333333333334</v>
      </c>
      <c r="I120" s="220">
        <v>154.01666666666668</v>
      </c>
      <c r="J120" s="220">
        <v>159.11666666666665</v>
      </c>
      <c r="K120" s="220">
        <v>160.18333333333331</v>
      </c>
      <c r="L120" s="220">
        <v>161.66666666666663</v>
      </c>
      <c r="M120" s="221">
        <v>158.69999999999999</v>
      </c>
      <c r="N120" s="221">
        <v>156.15</v>
      </c>
      <c r="O120" s="221">
        <v>44106870</v>
      </c>
      <c r="P120" s="222">
        <v>1.1460145298270746E-2</v>
      </c>
    </row>
    <row r="121" spans="1:16" ht="12.75" customHeight="1">
      <c r="A121" s="214">
        <v>111</v>
      </c>
      <c r="B121" s="226" t="s">
        <v>42</v>
      </c>
      <c r="C121" s="218" t="s">
        <v>161</v>
      </c>
      <c r="D121" s="219">
        <v>45442</v>
      </c>
      <c r="E121" s="218">
        <v>2500.85</v>
      </c>
      <c r="F121" s="218">
        <v>2495.9833333333336</v>
      </c>
      <c r="G121" s="220">
        <v>2461.9666666666672</v>
      </c>
      <c r="H121" s="220">
        <v>2423.0833333333335</v>
      </c>
      <c r="I121" s="220">
        <v>2389.0666666666671</v>
      </c>
      <c r="J121" s="220">
        <v>2534.8666666666672</v>
      </c>
      <c r="K121" s="220">
        <v>2568.8833333333337</v>
      </c>
      <c r="L121" s="220">
        <v>2607.7666666666673</v>
      </c>
      <c r="M121" s="221">
        <v>2530</v>
      </c>
      <c r="N121" s="221">
        <v>2457.1</v>
      </c>
      <c r="O121" s="221">
        <v>1761000</v>
      </c>
      <c r="P121" s="222">
        <v>-4.0719375636240245E-3</v>
      </c>
    </row>
    <row r="122" spans="1:16" ht="12.75" customHeight="1">
      <c r="A122" s="214">
        <v>112</v>
      </c>
      <c r="B122" s="226" t="s">
        <v>42</v>
      </c>
      <c r="C122" s="218" t="s">
        <v>162</v>
      </c>
      <c r="D122" s="219">
        <v>45442</v>
      </c>
      <c r="E122" s="218">
        <v>435.9</v>
      </c>
      <c r="F122" s="218">
        <v>434.9666666666667</v>
      </c>
      <c r="G122" s="220">
        <v>431.33333333333337</v>
      </c>
      <c r="H122" s="220">
        <v>426.76666666666665</v>
      </c>
      <c r="I122" s="220">
        <v>423.13333333333333</v>
      </c>
      <c r="J122" s="220">
        <v>439.53333333333342</v>
      </c>
      <c r="K122" s="220">
        <v>443.16666666666674</v>
      </c>
      <c r="L122" s="220">
        <v>447.73333333333346</v>
      </c>
      <c r="M122" s="221">
        <v>438.6</v>
      </c>
      <c r="N122" s="221">
        <v>430.4</v>
      </c>
      <c r="O122" s="221">
        <v>13975700</v>
      </c>
      <c r="P122" s="222">
        <v>-2.7899078117418728E-3</v>
      </c>
    </row>
    <row r="123" spans="1:16" ht="12.75" customHeight="1">
      <c r="A123" s="214">
        <v>113</v>
      </c>
      <c r="B123" s="226" t="s">
        <v>66</v>
      </c>
      <c r="C123" s="218" t="s">
        <v>163</v>
      </c>
      <c r="D123" s="219">
        <v>45442</v>
      </c>
      <c r="E123" s="218">
        <v>636.4</v>
      </c>
      <c r="F123" s="218">
        <v>630.53333333333342</v>
      </c>
      <c r="G123" s="220">
        <v>620.06666666666683</v>
      </c>
      <c r="H123" s="220">
        <v>603.73333333333346</v>
      </c>
      <c r="I123" s="220">
        <v>593.26666666666688</v>
      </c>
      <c r="J123" s="220">
        <v>646.86666666666679</v>
      </c>
      <c r="K123" s="220">
        <v>657.33333333333326</v>
      </c>
      <c r="L123" s="220">
        <v>673.66666666666674</v>
      </c>
      <c r="M123" s="221">
        <v>641</v>
      </c>
      <c r="N123" s="221">
        <v>614.20000000000005</v>
      </c>
      <c r="O123" s="221">
        <v>34697000</v>
      </c>
      <c r="P123" s="222">
        <v>1.723885191591662E-2</v>
      </c>
    </row>
    <row r="124" spans="1:16" ht="12.75" customHeight="1">
      <c r="A124" s="214">
        <v>114</v>
      </c>
      <c r="B124" s="226" t="s">
        <v>40</v>
      </c>
      <c r="C124" s="223" t="s">
        <v>164</v>
      </c>
      <c r="D124" s="219">
        <v>45442</v>
      </c>
      <c r="E124" s="218">
        <v>3389.1</v>
      </c>
      <c r="F124" s="218">
        <v>3362.9666666666672</v>
      </c>
      <c r="G124" s="220">
        <v>3331.9333333333343</v>
      </c>
      <c r="H124" s="220">
        <v>3274.7666666666673</v>
      </c>
      <c r="I124" s="220">
        <v>3243.7333333333345</v>
      </c>
      <c r="J124" s="220">
        <v>3420.1333333333341</v>
      </c>
      <c r="K124" s="220">
        <v>3451.166666666667</v>
      </c>
      <c r="L124" s="220">
        <v>3508.3333333333339</v>
      </c>
      <c r="M124" s="221">
        <v>3394</v>
      </c>
      <c r="N124" s="221">
        <v>3305.8</v>
      </c>
      <c r="O124" s="221">
        <v>18006000</v>
      </c>
      <c r="P124" s="222">
        <v>-2.9046113029903502E-2</v>
      </c>
    </row>
    <row r="125" spans="1:16" ht="12.75" customHeight="1">
      <c r="A125" s="214">
        <v>115</v>
      </c>
      <c r="B125" s="226" t="s">
        <v>85</v>
      </c>
      <c r="C125" s="218" t="s">
        <v>165</v>
      </c>
      <c r="D125" s="219">
        <v>45442</v>
      </c>
      <c r="E125" s="218">
        <v>4657.8500000000004</v>
      </c>
      <c r="F125" s="218">
        <v>4652.8666666666668</v>
      </c>
      <c r="G125" s="220">
        <v>4610.7333333333336</v>
      </c>
      <c r="H125" s="220">
        <v>4563.6166666666668</v>
      </c>
      <c r="I125" s="220">
        <v>4521.4833333333336</v>
      </c>
      <c r="J125" s="220">
        <v>4699.9833333333336</v>
      </c>
      <c r="K125" s="220">
        <v>4742.1166666666668</v>
      </c>
      <c r="L125" s="220">
        <v>4789.2333333333336</v>
      </c>
      <c r="M125" s="221">
        <v>4695</v>
      </c>
      <c r="N125" s="221">
        <v>4605.75</v>
      </c>
      <c r="O125" s="221">
        <v>3782850</v>
      </c>
      <c r="P125" s="222">
        <v>2.4645227968358705E-3</v>
      </c>
    </row>
    <row r="126" spans="1:16" ht="12.75" customHeight="1">
      <c r="A126" s="214">
        <v>116</v>
      </c>
      <c r="B126" s="226" t="s">
        <v>85</v>
      </c>
      <c r="C126" s="218" t="s">
        <v>166</v>
      </c>
      <c r="D126" s="219">
        <v>45442</v>
      </c>
      <c r="E126" s="218">
        <v>4459.3500000000004</v>
      </c>
      <c r="F126" s="218">
        <v>4441.2833333333338</v>
      </c>
      <c r="G126" s="220">
        <v>4399.0666666666675</v>
      </c>
      <c r="H126" s="220">
        <v>4338.7833333333338</v>
      </c>
      <c r="I126" s="220">
        <v>4296.5666666666675</v>
      </c>
      <c r="J126" s="220">
        <v>4501.5666666666675</v>
      </c>
      <c r="K126" s="220">
        <v>4543.7833333333328</v>
      </c>
      <c r="L126" s="220">
        <v>4604.0666666666675</v>
      </c>
      <c r="M126" s="221">
        <v>4483.5</v>
      </c>
      <c r="N126" s="221">
        <v>4381</v>
      </c>
      <c r="O126" s="221">
        <v>1746300</v>
      </c>
      <c r="P126" s="222">
        <v>4.7756041426927501E-3</v>
      </c>
    </row>
    <row r="127" spans="1:16" ht="12.75" customHeight="1">
      <c r="A127" s="214">
        <v>117</v>
      </c>
      <c r="B127" s="226" t="s">
        <v>42</v>
      </c>
      <c r="C127" s="218" t="s">
        <v>167</v>
      </c>
      <c r="D127" s="219">
        <v>45442</v>
      </c>
      <c r="E127" s="218">
        <v>1633.85</v>
      </c>
      <c r="F127" s="218">
        <v>1644.5833333333333</v>
      </c>
      <c r="G127" s="220">
        <v>1611.8666666666666</v>
      </c>
      <c r="H127" s="220">
        <v>1589.8833333333332</v>
      </c>
      <c r="I127" s="220">
        <v>1557.1666666666665</v>
      </c>
      <c r="J127" s="220">
        <v>1666.5666666666666</v>
      </c>
      <c r="K127" s="220">
        <v>1699.2833333333333</v>
      </c>
      <c r="L127" s="220">
        <v>1721.2666666666667</v>
      </c>
      <c r="M127" s="221">
        <v>1677.3</v>
      </c>
      <c r="N127" s="221">
        <v>1622.6</v>
      </c>
      <c r="O127" s="221">
        <v>6956400</v>
      </c>
      <c r="P127" s="222">
        <v>3.7656903765690378E-2</v>
      </c>
    </row>
    <row r="128" spans="1:16" ht="12.75" customHeight="1">
      <c r="A128" s="214">
        <v>118</v>
      </c>
      <c r="B128" s="226" t="s">
        <v>54</v>
      </c>
      <c r="C128" s="218" t="s">
        <v>168</v>
      </c>
      <c r="D128" s="219">
        <v>45442</v>
      </c>
      <c r="E128" s="218">
        <v>2280.0500000000002</v>
      </c>
      <c r="F128" s="218">
        <v>2252.6</v>
      </c>
      <c r="G128" s="220">
        <v>2218.3999999999996</v>
      </c>
      <c r="H128" s="220">
        <v>2156.7499999999995</v>
      </c>
      <c r="I128" s="220">
        <v>2122.5499999999993</v>
      </c>
      <c r="J128" s="220">
        <v>2314.25</v>
      </c>
      <c r="K128" s="220">
        <v>2348.4499999999998</v>
      </c>
      <c r="L128" s="220">
        <v>2410.1000000000004</v>
      </c>
      <c r="M128" s="221">
        <v>2286.8000000000002</v>
      </c>
      <c r="N128" s="221">
        <v>2190.9499999999998</v>
      </c>
      <c r="O128" s="221">
        <v>13796650</v>
      </c>
      <c r="P128" s="222">
        <v>2.8491663840112716E-2</v>
      </c>
    </row>
    <row r="129" spans="1:16" ht="12.75" customHeight="1">
      <c r="A129" s="214">
        <v>119</v>
      </c>
      <c r="B129" s="226" t="s">
        <v>66</v>
      </c>
      <c r="C129" s="218" t="s">
        <v>169</v>
      </c>
      <c r="D129" s="219">
        <v>45442</v>
      </c>
      <c r="E129" s="218">
        <v>261.3</v>
      </c>
      <c r="F129" s="218">
        <v>260.23333333333335</v>
      </c>
      <c r="G129" s="220">
        <v>258.06666666666672</v>
      </c>
      <c r="H129" s="220">
        <v>254.83333333333337</v>
      </c>
      <c r="I129" s="220">
        <v>252.66666666666674</v>
      </c>
      <c r="J129" s="220">
        <v>263.4666666666667</v>
      </c>
      <c r="K129" s="220">
        <v>265.63333333333333</v>
      </c>
      <c r="L129" s="220">
        <v>268.86666666666667</v>
      </c>
      <c r="M129" s="221">
        <v>262.39999999999998</v>
      </c>
      <c r="N129" s="221">
        <v>257</v>
      </c>
      <c r="O129" s="221">
        <v>37614000</v>
      </c>
      <c r="P129" s="222">
        <v>1.6924407916080891E-2</v>
      </c>
    </row>
    <row r="130" spans="1:16" ht="12.75" customHeight="1">
      <c r="A130" s="214">
        <v>120</v>
      </c>
      <c r="B130" s="226" t="s">
        <v>66</v>
      </c>
      <c r="C130" s="218" t="s">
        <v>170</v>
      </c>
      <c r="D130" s="219">
        <v>45442</v>
      </c>
      <c r="E130" s="218">
        <v>176.2</v>
      </c>
      <c r="F130" s="218">
        <v>176.53333333333333</v>
      </c>
      <c r="G130" s="220">
        <v>174.16666666666666</v>
      </c>
      <c r="H130" s="220">
        <v>172.13333333333333</v>
      </c>
      <c r="I130" s="220">
        <v>169.76666666666665</v>
      </c>
      <c r="J130" s="220">
        <v>178.56666666666666</v>
      </c>
      <c r="K130" s="220">
        <v>180.93333333333334</v>
      </c>
      <c r="L130" s="220">
        <v>182.96666666666667</v>
      </c>
      <c r="M130" s="221">
        <v>178.9</v>
      </c>
      <c r="N130" s="221">
        <v>174.5</v>
      </c>
      <c r="O130" s="221">
        <v>54042000</v>
      </c>
      <c r="P130" s="222">
        <v>5.4138527655299435E-3</v>
      </c>
    </row>
    <row r="131" spans="1:16" ht="12.75" customHeight="1">
      <c r="A131" s="214">
        <v>121</v>
      </c>
      <c r="B131" s="226" t="s">
        <v>57</v>
      </c>
      <c r="C131" s="218" t="s">
        <v>171</v>
      </c>
      <c r="D131" s="219">
        <v>45442</v>
      </c>
      <c r="E131" s="218">
        <v>603.75</v>
      </c>
      <c r="F131" s="218">
        <v>602.18333333333339</v>
      </c>
      <c r="G131" s="220">
        <v>590.16666666666674</v>
      </c>
      <c r="H131" s="220">
        <v>576.58333333333337</v>
      </c>
      <c r="I131" s="220">
        <v>564.56666666666672</v>
      </c>
      <c r="J131" s="220">
        <v>615.76666666666677</v>
      </c>
      <c r="K131" s="220">
        <v>627.78333333333342</v>
      </c>
      <c r="L131" s="220">
        <v>641.36666666666679</v>
      </c>
      <c r="M131" s="221">
        <v>614.20000000000005</v>
      </c>
      <c r="N131" s="221">
        <v>588.6</v>
      </c>
      <c r="O131" s="221">
        <v>15723600</v>
      </c>
      <c r="P131" s="222">
        <v>6.3727877902256855E-2</v>
      </c>
    </row>
    <row r="132" spans="1:16" ht="12.75" customHeight="1">
      <c r="A132" s="214">
        <v>122</v>
      </c>
      <c r="B132" s="226" t="s">
        <v>54</v>
      </c>
      <c r="C132" s="218" t="s">
        <v>172</v>
      </c>
      <c r="D132" s="219">
        <v>45442</v>
      </c>
      <c r="E132" s="218">
        <v>12854.85</v>
      </c>
      <c r="F132" s="218">
        <v>12802.016666666668</v>
      </c>
      <c r="G132" s="220">
        <v>12728.033333333336</v>
      </c>
      <c r="H132" s="220">
        <v>12601.216666666669</v>
      </c>
      <c r="I132" s="220">
        <v>12527.233333333337</v>
      </c>
      <c r="J132" s="220">
        <v>12928.833333333336</v>
      </c>
      <c r="K132" s="220">
        <v>13002.816666666669</v>
      </c>
      <c r="L132" s="220">
        <v>13129.633333333335</v>
      </c>
      <c r="M132" s="221">
        <v>12876</v>
      </c>
      <c r="N132" s="221">
        <v>12675.2</v>
      </c>
      <c r="O132" s="221">
        <v>2500950</v>
      </c>
      <c r="P132" s="222">
        <v>-5.6260188461691382E-3</v>
      </c>
    </row>
    <row r="133" spans="1:16" ht="12.75" customHeight="1">
      <c r="A133" s="214">
        <v>123</v>
      </c>
      <c r="B133" s="226" t="s">
        <v>57</v>
      </c>
      <c r="C133" s="218" t="s">
        <v>173</v>
      </c>
      <c r="D133" s="219">
        <v>45442</v>
      </c>
      <c r="E133" s="218">
        <v>1182.25</v>
      </c>
      <c r="F133" s="218">
        <v>1188.4333333333334</v>
      </c>
      <c r="G133" s="220">
        <v>1173.8166666666668</v>
      </c>
      <c r="H133" s="220">
        <v>1165.3833333333334</v>
      </c>
      <c r="I133" s="220">
        <v>1150.7666666666669</v>
      </c>
      <c r="J133" s="220">
        <v>1196.8666666666668</v>
      </c>
      <c r="K133" s="220">
        <v>1211.4833333333336</v>
      </c>
      <c r="L133" s="220">
        <v>1219.9166666666667</v>
      </c>
      <c r="M133" s="221">
        <v>1203.05</v>
      </c>
      <c r="N133" s="221">
        <v>1180</v>
      </c>
      <c r="O133" s="221">
        <v>10644900</v>
      </c>
      <c r="P133" s="222">
        <v>2.4868580671249495E-2</v>
      </c>
    </row>
    <row r="134" spans="1:16" ht="12.75" customHeight="1">
      <c r="A134" s="214">
        <v>124</v>
      </c>
      <c r="B134" s="226" t="s">
        <v>85</v>
      </c>
      <c r="C134" s="218" t="s">
        <v>174</v>
      </c>
      <c r="D134" s="219">
        <v>45442</v>
      </c>
      <c r="E134" s="218">
        <v>3885.6</v>
      </c>
      <c r="F134" s="218">
        <v>3873.8000000000006</v>
      </c>
      <c r="G134" s="220">
        <v>3847.6000000000013</v>
      </c>
      <c r="H134" s="220">
        <v>3809.6000000000008</v>
      </c>
      <c r="I134" s="220">
        <v>3783.4000000000015</v>
      </c>
      <c r="J134" s="220">
        <v>3911.8000000000011</v>
      </c>
      <c r="K134" s="220">
        <v>3938.0000000000009</v>
      </c>
      <c r="L134" s="220">
        <v>3976.0000000000009</v>
      </c>
      <c r="M134" s="221">
        <v>3900</v>
      </c>
      <c r="N134" s="221">
        <v>3835.8</v>
      </c>
      <c r="O134" s="221">
        <v>2371200</v>
      </c>
      <c r="P134" s="222">
        <v>3.5551041137633316E-3</v>
      </c>
    </row>
    <row r="135" spans="1:16" ht="12.75" customHeight="1">
      <c r="A135" s="214">
        <v>125</v>
      </c>
      <c r="B135" s="226" t="s">
        <v>42</v>
      </c>
      <c r="C135" s="218" t="s">
        <v>175</v>
      </c>
      <c r="D135" s="219">
        <v>45442</v>
      </c>
      <c r="E135" s="218">
        <v>1836.35</v>
      </c>
      <c r="F135" s="218">
        <v>1831.2</v>
      </c>
      <c r="G135" s="220">
        <v>1807.45</v>
      </c>
      <c r="H135" s="220">
        <v>1778.55</v>
      </c>
      <c r="I135" s="220">
        <v>1754.8</v>
      </c>
      <c r="J135" s="220">
        <v>1860.1000000000001</v>
      </c>
      <c r="K135" s="220">
        <v>1883.8500000000001</v>
      </c>
      <c r="L135" s="220">
        <v>1912.7500000000002</v>
      </c>
      <c r="M135" s="221">
        <v>1854.95</v>
      </c>
      <c r="N135" s="221">
        <v>1802.3</v>
      </c>
      <c r="O135" s="221">
        <v>1497600</v>
      </c>
      <c r="P135" s="222">
        <v>-3.9904229848363925E-3</v>
      </c>
    </row>
    <row r="136" spans="1:16" ht="12.75" customHeight="1">
      <c r="A136" s="214">
        <v>126</v>
      </c>
      <c r="B136" s="226" t="s">
        <v>66</v>
      </c>
      <c r="C136" s="225" t="s">
        <v>176</v>
      </c>
      <c r="D136" s="219">
        <v>45442</v>
      </c>
      <c r="E136" s="218">
        <v>981.9</v>
      </c>
      <c r="F136" s="218">
        <v>976.7833333333333</v>
      </c>
      <c r="G136" s="220">
        <v>966.66666666666663</v>
      </c>
      <c r="H136" s="220">
        <v>951.43333333333328</v>
      </c>
      <c r="I136" s="220">
        <v>941.31666666666661</v>
      </c>
      <c r="J136" s="220">
        <v>992.01666666666665</v>
      </c>
      <c r="K136" s="220">
        <v>1002.1333333333334</v>
      </c>
      <c r="L136" s="220">
        <v>1017.3666666666667</v>
      </c>
      <c r="M136" s="221">
        <v>986.9</v>
      </c>
      <c r="N136" s="221">
        <v>961.55</v>
      </c>
      <c r="O136" s="221">
        <v>6816000</v>
      </c>
      <c r="P136" s="222">
        <v>8.2840236686390536E-3</v>
      </c>
    </row>
    <row r="137" spans="1:16" ht="12.75" customHeight="1">
      <c r="A137" s="214">
        <v>127</v>
      </c>
      <c r="B137" s="226" t="s">
        <v>82</v>
      </c>
      <c r="C137" s="225" t="s">
        <v>177</v>
      </c>
      <c r="D137" s="219">
        <v>45442</v>
      </c>
      <c r="E137" s="218">
        <v>1323.95</v>
      </c>
      <c r="F137" s="218">
        <v>1316.8</v>
      </c>
      <c r="G137" s="220">
        <v>1299.75</v>
      </c>
      <c r="H137" s="220">
        <v>1275.55</v>
      </c>
      <c r="I137" s="220">
        <v>1258.5</v>
      </c>
      <c r="J137" s="220">
        <v>1341</v>
      </c>
      <c r="K137" s="220">
        <v>1358.0499999999997</v>
      </c>
      <c r="L137" s="220">
        <v>1382.25</v>
      </c>
      <c r="M137" s="221">
        <v>1333.85</v>
      </c>
      <c r="N137" s="221">
        <v>1292.5999999999999</v>
      </c>
      <c r="O137" s="221">
        <v>2287600</v>
      </c>
      <c r="P137" s="222">
        <v>-1.4984498794350671E-2</v>
      </c>
    </row>
    <row r="138" spans="1:16" ht="12.75" customHeight="1">
      <c r="A138" s="214">
        <v>128</v>
      </c>
      <c r="B138" s="226" t="s">
        <v>54</v>
      </c>
      <c r="C138" s="218" t="s">
        <v>178</v>
      </c>
      <c r="D138" s="219">
        <v>45442</v>
      </c>
      <c r="E138" s="218">
        <v>128.30000000000001</v>
      </c>
      <c r="F138" s="218">
        <v>127.43333333333335</v>
      </c>
      <c r="G138" s="220">
        <v>125.9666666666667</v>
      </c>
      <c r="H138" s="220">
        <v>123.63333333333334</v>
      </c>
      <c r="I138" s="220">
        <v>122.16666666666669</v>
      </c>
      <c r="J138" s="220">
        <v>129.76666666666671</v>
      </c>
      <c r="K138" s="220">
        <v>131.23333333333338</v>
      </c>
      <c r="L138" s="220">
        <v>133.56666666666672</v>
      </c>
      <c r="M138" s="221">
        <v>128.9</v>
      </c>
      <c r="N138" s="221">
        <v>125.1</v>
      </c>
      <c r="O138" s="221">
        <v>136163800</v>
      </c>
      <c r="P138" s="222">
        <v>-6.7740086498879683E-4</v>
      </c>
    </row>
    <row r="139" spans="1:16" ht="12.75" customHeight="1">
      <c r="A139" s="214">
        <v>129</v>
      </c>
      <c r="B139" s="226" t="s">
        <v>85</v>
      </c>
      <c r="C139" s="218" t="s">
        <v>179</v>
      </c>
      <c r="D139" s="219">
        <v>45442</v>
      </c>
      <c r="E139" s="218">
        <v>2313.4</v>
      </c>
      <c r="F139" s="218">
        <v>2300.4</v>
      </c>
      <c r="G139" s="220">
        <v>2278.3000000000002</v>
      </c>
      <c r="H139" s="220">
        <v>2243.2000000000003</v>
      </c>
      <c r="I139" s="220">
        <v>2221.1000000000004</v>
      </c>
      <c r="J139" s="220">
        <v>2335.5</v>
      </c>
      <c r="K139" s="220">
        <v>2357.5999999999995</v>
      </c>
      <c r="L139" s="220">
        <v>2392.6999999999998</v>
      </c>
      <c r="M139" s="221">
        <v>2322.5</v>
      </c>
      <c r="N139" s="221">
        <v>2265.3000000000002</v>
      </c>
      <c r="O139" s="221">
        <v>3161675</v>
      </c>
      <c r="P139" s="222">
        <v>-4.4385337877150696E-2</v>
      </c>
    </row>
    <row r="140" spans="1:16" ht="12.75" customHeight="1">
      <c r="A140" s="214">
        <v>130</v>
      </c>
      <c r="B140" s="226" t="s">
        <v>54</v>
      </c>
      <c r="C140" s="223" t="s">
        <v>180</v>
      </c>
      <c r="D140" s="219">
        <v>45442</v>
      </c>
      <c r="E140" s="218">
        <v>128551.6</v>
      </c>
      <c r="F140" s="218">
        <v>128485.15000000001</v>
      </c>
      <c r="G140" s="220">
        <v>127582.05000000002</v>
      </c>
      <c r="H140" s="220">
        <v>126612.50000000001</v>
      </c>
      <c r="I140" s="220">
        <v>125709.40000000002</v>
      </c>
      <c r="J140" s="220">
        <v>129454.70000000001</v>
      </c>
      <c r="K140" s="220">
        <v>130357.80000000002</v>
      </c>
      <c r="L140" s="220">
        <v>131327.35</v>
      </c>
      <c r="M140" s="221">
        <v>129388.25</v>
      </c>
      <c r="N140" s="221">
        <v>127515.6</v>
      </c>
      <c r="O140" s="221">
        <v>64635</v>
      </c>
      <c r="P140" s="222">
        <v>-1.0259551336038588E-2</v>
      </c>
    </row>
    <row r="141" spans="1:16" ht="12.75" customHeight="1">
      <c r="A141" s="214">
        <v>131</v>
      </c>
      <c r="B141" s="226" t="s">
        <v>66</v>
      </c>
      <c r="C141" s="218" t="s">
        <v>181</v>
      </c>
      <c r="D141" s="219">
        <v>45442</v>
      </c>
      <c r="E141" s="218">
        <v>1676.15</v>
      </c>
      <c r="F141" s="218">
        <v>1677.8333333333333</v>
      </c>
      <c r="G141" s="220">
        <v>1659.3166666666666</v>
      </c>
      <c r="H141" s="220">
        <v>1642.4833333333333</v>
      </c>
      <c r="I141" s="220">
        <v>1623.9666666666667</v>
      </c>
      <c r="J141" s="220">
        <v>1694.6666666666665</v>
      </c>
      <c r="K141" s="220">
        <v>1713.1833333333334</v>
      </c>
      <c r="L141" s="220">
        <v>1730.0166666666664</v>
      </c>
      <c r="M141" s="221">
        <v>1696.35</v>
      </c>
      <c r="N141" s="221">
        <v>1661</v>
      </c>
      <c r="O141" s="221">
        <v>6058800</v>
      </c>
      <c r="P141" s="222">
        <v>-3.8323876036665212E-2</v>
      </c>
    </row>
    <row r="142" spans="1:16" ht="12.75" customHeight="1">
      <c r="A142" s="214">
        <v>132</v>
      </c>
      <c r="B142" s="226" t="s">
        <v>130</v>
      </c>
      <c r="C142" s="218" t="s">
        <v>182</v>
      </c>
      <c r="D142" s="219">
        <v>45442</v>
      </c>
      <c r="E142" s="218">
        <v>190.35</v>
      </c>
      <c r="F142" s="218">
        <v>186.58333333333334</v>
      </c>
      <c r="G142" s="220">
        <v>181.61666666666667</v>
      </c>
      <c r="H142" s="220">
        <v>172.88333333333333</v>
      </c>
      <c r="I142" s="220">
        <v>167.91666666666666</v>
      </c>
      <c r="J142" s="220">
        <v>195.31666666666669</v>
      </c>
      <c r="K142" s="220">
        <v>200.28333333333333</v>
      </c>
      <c r="L142" s="220">
        <v>209.01666666666671</v>
      </c>
      <c r="M142" s="221">
        <v>191.55</v>
      </c>
      <c r="N142" s="221">
        <v>177.85</v>
      </c>
      <c r="O142" s="221">
        <v>98486250</v>
      </c>
      <c r="P142" s="222">
        <v>5.478131651873569E-2</v>
      </c>
    </row>
    <row r="143" spans="1:16" ht="12.75" customHeight="1">
      <c r="A143" s="214">
        <v>133</v>
      </c>
      <c r="B143" s="226" t="s">
        <v>85</v>
      </c>
      <c r="C143" s="218" t="s">
        <v>183</v>
      </c>
      <c r="D143" s="219">
        <v>45442</v>
      </c>
      <c r="E143" s="218">
        <v>6041.55</v>
      </c>
      <c r="F143" s="218">
        <v>6072.5</v>
      </c>
      <c r="G143" s="220">
        <v>5995</v>
      </c>
      <c r="H143" s="220">
        <v>5948.45</v>
      </c>
      <c r="I143" s="220">
        <v>5870.95</v>
      </c>
      <c r="J143" s="220">
        <v>6119.05</v>
      </c>
      <c r="K143" s="220">
        <v>6196.55</v>
      </c>
      <c r="L143" s="220">
        <v>6243.1</v>
      </c>
      <c r="M143" s="221">
        <v>6150</v>
      </c>
      <c r="N143" s="221">
        <v>6025.95</v>
      </c>
      <c r="O143" s="221">
        <v>1572600</v>
      </c>
      <c r="P143" s="222">
        <v>4.118379465568432E-3</v>
      </c>
    </row>
    <row r="144" spans="1:16" ht="12.75" customHeight="1">
      <c r="A144" s="214">
        <v>134</v>
      </c>
      <c r="B144" s="226" t="s">
        <v>884</v>
      </c>
      <c r="C144" s="218" t="s">
        <v>184</v>
      </c>
      <c r="D144" s="219">
        <v>45442</v>
      </c>
      <c r="E144" s="218">
        <v>3357.35</v>
      </c>
      <c r="F144" s="218">
        <v>3320.5500000000006</v>
      </c>
      <c r="G144" s="220">
        <v>3271.1000000000013</v>
      </c>
      <c r="H144" s="220">
        <v>3184.8500000000008</v>
      </c>
      <c r="I144" s="220">
        <v>3135.4000000000015</v>
      </c>
      <c r="J144" s="220">
        <v>3406.8000000000011</v>
      </c>
      <c r="K144" s="220">
        <v>3456.2500000000009</v>
      </c>
      <c r="L144" s="220">
        <v>3542.5000000000009</v>
      </c>
      <c r="M144" s="221">
        <v>3370</v>
      </c>
      <c r="N144" s="221">
        <v>3234.3</v>
      </c>
      <c r="O144" s="221">
        <v>2162875</v>
      </c>
      <c r="P144" s="222">
        <v>1.1705685618729096E-2</v>
      </c>
    </row>
    <row r="145" spans="1:16" ht="12.75" customHeight="1">
      <c r="A145" s="214">
        <v>135</v>
      </c>
      <c r="B145" s="226" t="s">
        <v>57</v>
      </c>
      <c r="C145" s="218" t="s">
        <v>185</v>
      </c>
      <c r="D145" s="219">
        <v>45442</v>
      </c>
      <c r="E145" s="218">
        <v>2502.1</v>
      </c>
      <c r="F145" s="218">
        <v>2508.4666666666667</v>
      </c>
      <c r="G145" s="220">
        <v>2487.6333333333332</v>
      </c>
      <c r="H145" s="220">
        <v>2473.1666666666665</v>
      </c>
      <c r="I145" s="220">
        <v>2452.333333333333</v>
      </c>
      <c r="J145" s="220">
        <v>2522.9333333333334</v>
      </c>
      <c r="K145" s="220">
        <v>2543.7666666666664</v>
      </c>
      <c r="L145" s="220">
        <v>2558.2333333333336</v>
      </c>
      <c r="M145" s="221">
        <v>2529.3000000000002</v>
      </c>
      <c r="N145" s="221">
        <v>2494</v>
      </c>
      <c r="O145" s="221">
        <v>5598800</v>
      </c>
      <c r="P145" s="222">
        <v>7.9573686674107944E-3</v>
      </c>
    </row>
    <row r="146" spans="1:16" ht="12.75" customHeight="1">
      <c r="A146" s="214">
        <v>136</v>
      </c>
      <c r="B146" s="226" t="s">
        <v>130</v>
      </c>
      <c r="C146" s="218" t="s">
        <v>186</v>
      </c>
      <c r="D146" s="219">
        <v>45442</v>
      </c>
      <c r="E146" s="218">
        <v>266.05</v>
      </c>
      <c r="F146" s="218">
        <v>263.78333333333336</v>
      </c>
      <c r="G146" s="220">
        <v>260.26666666666671</v>
      </c>
      <c r="H146" s="220">
        <v>254.48333333333335</v>
      </c>
      <c r="I146" s="220">
        <v>250.9666666666667</v>
      </c>
      <c r="J146" s="220">
        <v>269.56666666666672</v>
      </c>
      <c r="K146" s="220">
        <v>273.08333333333337</v>
      </c>
      <c r="L146" s="220">
        <v>278.86666666666673</v>
      </c>
      <c r="M146" s="221">
        <v>267.3</v>
      </c>
      <c r="N146" s="221">
        <v>258</v>
      </c>
      <c r="O146" s="221">
        <v>75199500</v>
      </c>
      <c r="P146" s="222">
        <v>-1.2527329669680317E-2</v>
      </c>
    </row>
    <row r="147" spans="1:16" ht="12.75" customHeight="1">
      <c r="A147" s="214">
        <v>137</v>
      </c>
      <c r="B147" s="226" t="s">
        <v>187</v>
      </c>
      <c r="C147" s="218" t="s">
        <v>188</v>
      </c>
      <c r="D147" s="219">
        <v>45442</v>
      </c>
      <c r="E147" s="218">
        <v>357.75</v>
      </c>
      <c r="F147" s="218">
        <v>356.66666666666669</v>
      </c>
      <c r="G147" s="220">
        <v>354.33333333333337</v>
      </c>
      <c r="H147" s="220">
        <v>350.91666666666669</v>
      </c>
      <c r="I147" s="220">
        <v>348.58333333333337</v>
      </c>
      <c r="J147" s="220">
        <v>360.08333333333337</v>
      </c>
      <c r="K147" s="220">
        <v>362.41666666666674</v>
      </c>
      <c r="L147" s="220">
        <v>365.83333333333337</v>
      </c>
      <c r="M147" s="221">
        <v>359</v>
      </c>
      <c r="N147" s="221">
        <v>353.25</v>
      </c>
      <c r="O147" s="221">
        <v>93937500</v>
      </c>
      <c r="P147" s="222">
        <v>8.1781154917333412E-3</v>
      </c>
    </row>
    <row r="148" spans="1:16" ht="12.75" customHeight="1">
      <c r="A148" s="214">
        <v>138</v>
      </c>
      <c r="B148" s="226" t="s">
        <v>106</v>
      </c>
      <c r="C148" s="218" t="s">
        <v>189</v>
      </c>
      <c r="D148" s="219">
        <v>45442</v>
      </c>
      <c r="E148" s="218">
        <v>1526.15</v>
      </c>
      <c r="F148" s="218">
        <v>1516.8666666666668</v>
      </c>
      <c r="G148" s="220">
        <v>1490.8833333333337</v>
      </c>
      <c r="H148" s="220">
        <v>1455.6166666666668</v>
      </c>
      <c r="I148" s="220">
        <v>1429.6333333333337</v>
      </c>
      <c r="J148" s="220">
        <v>1552.1333333333337</v>
      </c>
      <c r="K148" s="220">
        <v>1578.1166666666668</v>
      </c>
      <c r="L148" s="220">
        <v>1613.3833333333337</v>
      </c>
      <c r="M148" s="221">
        <v>1542.85</v>
      </c>
      <c r="N148" s="221">
        <v>1481.6</v>
      </c>
      <c r="O148" s="221">
        <v>5294100</v>
      </c>
      <c r="P148" s="222">
        <v>7.7196980487110101E-2</v>
      </c>
    </row>
    <row r="149" spans="1:16" ht="12.75" customHeight="1">
      <c r="A149" s="214">
        <v>139</v>
      </c>
      <c r="B149" s="226" t="s">
        <v>85</v>
      </c>
      <c r="C149" s="218" t="s">
        <v>190</v>
      </c>
      <c r="D149" s="219">
        <v>45442</v>
      </c>
      <c r="E149" s="218">
        <v>7877</v>
      </c>
      <c r="F149" s="218">
        <v>7836.083333333333</v>
      </c>
      <c r="G149" s="220">
        <v>7753.9166666666661</v>
      </c>
      <c r="H149" s="220">
        <v>7630.833333333333</v>
      </c>
      <c r="I149" s="220">
        <v>7548.6666666666661</v>
      </c>
      <c r="J149" s="220">
        <v>7959.1666666666661</v>
      </c>
      <c r="K149" s="220">
        <v>8041.3333333333321</v>
      </c>
      <c r="L149" s="220">
        <v>8164.4166666666661</v>
      </c>
      <c r="M149" s="221">
        <v>7918.25</v>
      </c>
      <c r="N149" s="221">
        <v>7713</v>
      </c>
      <c r="O149" s="221">
        <v>852200</v>
      </c>
      <c r="P149" s="222">
        <v>6.4958072516830044E-3</v>
      </c>
    </row>
    <row r="150" spans="1:16" ht="12.75" customHeight="1">
      <c r="A150" s="214">
        <v>140</v>
      </c>
      <c r="B150" s="226" t="s">
        <v>82</v>
      </c>
      <c r="C150" s="223" t="s">
        <v>191</v>
      </c>
      <c r="D150" s="219">
        <v>45442</v>
      </c>
      <c r="E150" s="218">
        <v>274.89999999999998</v>
      </c>
      <c r="F150" s="218">
        <v>272.78333333333336</v>
      </c>
      <c r="G150" s="220">
        <v>269.2166666666667</v>
      </c>
      <c r="H150" s="220">
        <v>263.53333333333336</v>
      </c>
      <c r="I150" s="220">
        <v>259.9666666666667</v>
      </c>
      <c r="J150" s="220">
        <v>278.4666666666667</v>
      </c>
      <c r="K150" s="220">
        <v>282.03333333333342</v>
      </c>
      <c r="L150" s="220">
        <v>287.7166666666667</v>
      </c>
      <c r="M150" s="221">
        <v>276.35000000000002</v>
      </c>
      <c r="N150" s="221">
        <v>267.10000000000002</v>
      </c>
      <c r="O150" s="221">
        <v>75650575</v>
      </c>
      <c r="P150" s="222">
        <v>3.2825229960578184E-2</v>
      </c>
    </row>
    <row r="151" spans="1:16" ht="12.75" customHeight="1">
      <c r="A151" s="214">
        <v>141</v>
      </c>
      <c r="B151" s="226" t="s">
        <v>45</v>
      </c>
      <c r="C151" s="225" t="s">
        <v>192</v>
      </c>
      <c r="D151" s="219">
        <v>45442</v>
      </c>
      <c r="E151" s="218">
        <v>35212.449999999997</v>
      </c>
      <c r="F151" s="218">
        <v>35174.35</v>
      </c>
      <c r="G151" s="220">
        <v>34949.699999999997</v>
      </c>
      <c r="H151" s="220">
        <v>34686.949999999997</v>
      </c>
      <c r="I151" s="220">
        <v>34462.299999999996</v>
      </c>
      <c r="J151" s="220">
        <v>35437.1</v>
      </c>
      <c r="K151" s="220">
        <v>35661.750000000007</v>
      </c>
      <c r="L151" s="220">
        <v>35924.5</v>
      </c>
      <c r="M151" s="221">
        <v>35399</v>
      </c>
      <c r="N151" s="221">
        <v>34911.599999999999</v>
      </c>
      <c r="O151" s="221">
        <v>178320</v>
      </c>
      <c r="P151" s="222">
        <v>-2.6610988291165153E-2</v>
      </c>
    </row>
    <row r="152" spans="1:16" ht="12.75" customHeight="1">
      <c r="A152" s="214">
        <v>142</v>
      </c>
      <c r="B152" s="226" t="s">
        <v>42</v>
      </c>
      <c r="C152" s="218" t="s">
        <v>193</v>
      </c>
      <c r="D152" s="219">
        <v>45442</v>
      </c>
      <c r="E152" s="218">
        <v>836.3</v>
      </c>
      <c r="F152" s="218">
        <v>835.26666666666677</v>
      </c>
      <c r="G152" s="220">
        <v>830.53333333333353</v>
      </c>
      <c r="H152" s="220">
        <v>824.76666666666677</v>
      </c>
      <c r="I152" s="220">
        <v>820.03333333333353</v>
      </c>
      <c r="J152" s="220">
        <v>841.03333333333353</v>
      </c>
      <c r="K152" s="220">
        <v>845.76666666666688</v>
      </c>
      <c r="L152" s="220">
        <v>851.53333333333353</v>
      </c>
      <c r="M152" s="221">
        <v>840</v>
      </c>
      <c r="N152" s="221">
        <v>829.5</v>
      </c>
      <c r="O152" s="221">
        <v>13092000</v>
      </c>
      <c r="P152" s="222">
        <v>-2.0426487093153759E-2</v>
      </c>
    </row>
    <row r="153" spans="1:16" ht="12.75" customHeight="1">
      <c r="A153" s="214">
        <v>143</v>
      </c>
      <c r="B153" s="226" t="s">
        <v>85</v>
      </c>
      <c r="C153" s="218" t="s">
        <v>194</v>
      </c>
      <c r="D153" s="219">
        <v>45442</v>
      </c>
      <c r="E153" s="218">
        <v>3433.9</v>
      </c>
      <c r="F153" s="218">
        <v>3417.8833333333337</v>
      </c>
      <c r="G153" s="220">
        <v>3394.0666666666675</v>
      </c>
      <c r="H153" s="220">
        <v>3354.233333333334</v>
      </c>
      <c r="I153" s="220">
        <v>3330.4166666666679</v>
      </c>
      <c r="J153" s="220">
        <v>3457.7166666666672</v>
      </c>
      <c r="K153" s="220">
        <v>3481.5333333333338</v>
      </c>
      <c r="L153" s="220">
        <v>3521.3666666666668</v>
      </c>
      <c r="M153" s="221">
        <v>3441.7</v>
      </c>
      <c r="N153" s="221">
        <v>3378.05</v>
      </c>
      <c r="O153" s="221">
        <v>3385800</v>
      </c>
      <c r="P153" s="222">
        <v>-1.4839385474860335E-2</v>
      </c>
    </row>
    <row r="154" spans="1:16" ht="12.75" customHeight="1">
      <c r="A154" s="214">
        <v>144</v>
      </c>
      <c r="B154" s="226" t="s">
        <v>82</v>
      </c>
      <c r="C154" s="218" t="s">
        <v>195</v>
      </c>
      <c r="D154" s="219">
        <v>45442</v>
      </c>
      <c r="E154" s="218">
        <v>305.2</v>
      </c>
      <c r="F154" s="218">
        <v>303.89999999999998</v>
      </c>
      <c r="G154" s="220">
        <v>300.64999999999998</v>
      </c>
      <c r="H154" s="220">
        <v>296.10000000000002</v>
      </c>
      <c r="I154" s="220">
        <v>292.85000000000002</v>
      </c>
      <c r="J154" s="220">
        <v>308.44999999999993</v>
      </c>
      <c r="K154" s="220">
        <v>311.69999999999993</v>
      </c>
      <c r="L154" s="220">
        <v>316.24999999999989</v>
      </c>
      <c r="M154" s="221">
        <v>307.14999999999998</v>
      </c>
      <c r="N154" s="221">
        <v>299.35000000000002</v>
      </c>
      <c r="O154" s="221">
        <v>46881000</v>
      </c>
      <c r="P154" s="222">
        <v>2.1706440013076169E-2</v>
      </c>
    </row>
    <row r="155" spans="1:16" ht="12.75" customHeight="1">
      <c r="A155" s="214">
        <v>145</v>
      </c>
      <c r="B155" s="226" t="s">
        <v>66</v>
      </c>
      <c r="C155" s="223" t="s">
        <v>196</v>
      </c>
      <c r="D155" s="219">
        <v>45442</v>
      </c>
      <c r="E155" s="218">
        <v>424</v>
      </c>
      <c r="F155" s="218">
        <v>423.39999999999992</v>
      </c>
      <c r="G155" s="220">
        <v>418.99999999999983</v>
      </c>
      <c r="H155" s="220">
        <v>413.99999999999989</v>
      </c>
      <c r="I155" s="220">
        <v>409.5999999999998</v>
      </c>
      <c r="J155" s="220">
        <v>428.39999999999986</v>
      </c>
      <c r="K155" s="220">
        <v>432.79999999999995</v>
      </c>
      <c r="L155" s="220">
        <v>437.7999999999999</v>
      </c>
      <c r="M155" s="221">
        <v>427.8</v>
      </c>
      <c r="N155" s="221">
        <v>418.4</v>
      </c>
      <c r="O155" s="221">
        <v>81237450</v>
      </c>
      <c r="P155" s="222">
        <v>-5.6913837957123688E-3</v>
      </c>
    </row>
    <row r="156" spans="1:16" ht="12.75" customHeight="1">
      <c r="A156" s="214">
        <v>146</v>
      </c>
      <c r="B156" s="226" t="s">
        <v>57</v>
      </c>
      <c r="C156" s="218" t="s">
        <v>197</v>
      </c>
      <c r="D156" s="219">
        <v>45442</v>
      </c>
      <c r="E156" s="218">
        <v>2992.15</v>
      </c>
      <c r="F156" s="218">
        <v>2988.6999999999994</v>
      </c>
      <c r="G156" s="220">
        <v>2974.6499999999987</v>
      </c>
      <c r="H156" s="220">
        <v>2957.1499999999992</v>
      </c>
      <c r="I156" s="220">
        <v>2943.0999999999985</v>
      </c>
      <c r="J156" s="220">
        <v>3006.1999999999989</v>
      </c>
      <c r="K156" s="220">
        <v>3020.2499999999991</v>
      </c>
      <c r="L156" s="220">
        <v>3037.7499999999991</v>
      </c>
      <c r="M156" s="221">
        <v>3002.75</v>
      </c>
      <c r="N156" s="221">
        <v>2971.2</v>
      </c>
      <c r="O156" s="221">
        <v>2085250</v>
      </c>
      <c r="P156" s="222">
        <v>-2.0319473807845902E-2</v>
      </c>
    </row>
    <row r="157" spans="1:16" ht="12.75" customHeight="1">
      <c r="A157" s="214">
        <v>147</v>
      </c>
      <c r="B157" s="226" t="s">
        <v>884</v>
      </c>
      <c r="C157" s="218" t="s">
        <v>198</v>
      </c>
      <c r="D157" s="219">
        <v>45442</v>
      </c>
      <c r="E157" s="218">
        <v>3688.35</v>
      </c>
      <c r="F157" s="218">
        <v>3666.1</v>
      </c>
      <c r="G157" s="220">
        <v>3627.2</v>
      </c>
      <c r="H157" s="220">
        <v>3566.0499999999997</v>
      </c>
      <c r="I157" s="220">
        <v>3527.1499999999996</v>
      </c>
      <c r="J157" s="220">
        <v>3727.25</v>
      </c>
      <c r="K157" s="220">
        <v>3766.1500000000005</v>
      </c>
      <c r="L157" s="220">
        <v>3827.3</v>
      </c>
      <c r="M157" s="221">
        <v>3705</v>
      </c>
      <c r="N157" s="221">
        <v>3604.95</v>
      </c>
      <c r="O157" s="221">
        <v>1816000</v>
      </c>
      <c r="P157" s="222">
        <v>3.3727052796356911E-2</v>
      </c>
    </row>
    <row r="158" spans="1:16" ht="12.75" customHeight="1">
      <c r="A158" s="214">
        <v>148</v>
      </c>
      <c r="B158" s="226" t="s">
        <v>61</v>
      </c>
      <c r="C158" s="218" t="s">
        <v>199</v>
      </c>
      <c r="D158" s="219">
        <v>45442</v>
      </c>
      <c r="E158" s="218">
        <v>126.15</v>
      </c>
      <c r="F158" s="218">
        <v>125.45</v>
      </c>
      <c r="G158" s="220">
        <v>124.10000000000001</v>
      </c>
      <c r="H158" s="220">
        <v>122.05000000000001</v>
      </c>
      <c r="I158" s="220">
        <v>120.70000000000002</v>
      </c>
      <c r="J158" s="220">
        <v>127.5</v>
      </c>
      <c r="K158" s="220">
        <v>128.85</v>
      </c>
      <c r="L158" s="220">
        <v>130.89999999999998</v>
      </c>
      <c r="M158" s="221">
        <v>126.8</v>
      </c>
      <c r="N158" s="221">
        <v>123.4</v>
      </c>
      <c r="O158" s="221">
        <v>297528000</v>
      </c>
      <c r="P158" s="222">
        <v>-2.0232355963012726E-2</v>
      </c>
    </row>
    <row r="159" spans="1:16" ht="12.75" customHeight="1">
      <c r="A159" s="214">
        <v>149</v>
      </c>
      <c r="B159" s="226" t="s">
        <v>40</v>
      </c>
      <c r="C159" s="218" t="s">
        <v>200</v>
      </c>
      <c r="D159" s="219">
        <v>45442</v>
      </c>
      <c r="E159" s="218">
        <v>6360.4</v>
      </c>
      <c r="F159" s="218">
        <v>6376.8166666666666</v>
      </c>
      <c r="G159" s="220">
        <v>6253.6333333333332</v>
      </c>
      <c r="H159" s="220">
        <v>6146.8666666666668</v>
      </c>
      <c r="I159" s="220">
        <v>6023.6833333333334</v>
      </c>
      <c r="J159" s="220">
        <v>6483.583333333333</v>
      </c>
      <c r="K159" s="220">
        <v>6606.7666666666655</v>
      </c>
      <c r="L159" s="220">
        <v>6713.5333333333328</v>
      </c>
      <c r="M159" s="221">
        <v>6500</v>
      </c>
      <c r="N159" s="221">
        <v>6270.05</v>
      </c>
      <c r="O159" s="221">
        <v>2194475</v>
      </c>
      <c r="P159" s="222">
        <v>-4.7133661163035571E-2</v>
      </c>
    </row>
    <row r="160" spans="1:16" ht="12.75" customHeight="1">
      <c r="A160" s="214">
        <v>150</v>
      </c>
      <c r="B160" s="226" t="s">
        <v>187</v>
      </c>
      <c r="C160" s="218" t="s">
        <v>201</v>
      </c>
      <c r="D160" s="219">
        <v>45442</v>
      </c>
      <c r="E160" s="218">
        <v>310.8</v>
      </c>
      <c r="F160" s="218">
        <v>310.96666666666664</v>
      </c>
      <c r="G160" s="220">
        <v>308.23333333333329</v>
      </c>
      <c r="H160" s="220">
        <v>305.66666666666663</v>
      </c>
      <c r="I160" s="220">
        <v>302.93333333333328</v>
      </c>
      <c r="J160" s="220">
        <v>313.5333333333333</v>
      </c>
      <c r="K160" s="220">
        <v>316.26666666666665</v>
      </c>
      <c r="L160" s="220">
        <v>318.83333333333331</v>
      </c>
      <c r="M160" s="221">
        <v>313.7</v>
      </c>
      <c r="N160" s="221">
        <v>308.39999999999998</v>
      </c>
      <c r="O160" s="221">
        <v>60904800</v>
      </c>
      <c r="P160" s="222">
        <v>2.9641925539483044E-3</v>
      </c>
    </row>
    <row r="161" spans="1:16" ht="12.75" customHeight="1">
      <c r="A161" s="214">
        <v>151</v>
      </c>
      <c r="B161" s="226" t="s">
        <v>202</v>
      </c>
      <c r="C161" s="225" t="s">
        <v>203</v>
      </c>
      <c r="D161" s="219">
        <v>45442</v>
      </c>
      <c r="E161" s="218">
        <v>1299.6500000000001</v>
      </c>
      <c r="F161" s="218">
        <v>1309.3166666666666</v>
      </c>
      <c r="G161" s="220">
        <v>1275.3333333333333</v>
      </c>
      <c r="H161" s="220">
        <v>1251.0166666666667</v>
      </c>
      <c r="I161" s="220">
        <v>1217.0333333333333</v>
      </c>
      <c r="J161" s="220">
        <v>1333.6333333333332</v>
      </c>
      <c r="K161" s="220">
        <v>1367.6166666666668</v>
      </c>
      <c r="L161" s="220">
        <v>1391.9333333333332</v>
      </c>
      <c r="M161" s="221">
        <v>1343.3</v>
      </c>
      <c r="N161" s="221">
        <v>1285</v>
      </c>
      <c r="O161" s="221">
        <v>6133083</v>
      </c>
      <c r="P161" s="222">
        <v>9.4017714534630467E-2</v>
      </c>
    </row>
    <row r="162" spans="1:16" ht="12.75" customHeight="1">
      <c r="A162" s="214">
        <v>152</v>
      </c>
      <c r="B162" s="226" t="s">
        <v>47</v>
      </c>
      <c r="C162" s="218" t="s">
        <v>205</v>
      </c>
      <c r="D162" s="219">
        <v>45442</v>
      </c>
      <c r="E162" s="218">
        <v>772.3</v>
      </c>
      <c r="F162" s="218">
        <v>770.06666666666661</v>
      </c>
      <c r="G162" s="220">
        <v>765.23333333333323</v>
      </c>
      <c r="H162" s="220">
        <v>758.16666666666663</v>
      </c>
      <c r="I162" s="220">
        <v>753.33333333333326</v>
      </c>
      <c r="J162" s="220">
        <v>777.13333333333321</v>
      </c>
      <c r="K162" s="220">
        <v>781.9666666666667</v>
      </c>
      <c r="L162" s="220">
        <v>789.03333333333319</v>
      </c>
      <c r="M162" s="221">
        <v>774.9</v>
      </c>
      <c r="N162" s="221">
        <v>763</v>
      </c>
      <c r="O162" s="221">
        <v>9296450</v>
      </c>
      <c r="P162" s="222">
        <v>-2.3716136094134818E-3</v>
      </c>
    </row>
    <row r="163" spans="1:16" ht="12.75" customHeight="1">
      <c r="A163" s="214">
        <v>153</v>
      </c>
      <c r="B163" s="226" t="s">
        <v>61</v>
      </c>
      <c r="C163" s="218" t="s">
        <v>206</v>
      </c>
      <c r="D163" s="219">
        <v>45442</v>
      </c>
      <c r="E163" s="218">
        <v>250.4</v>
      </c>
      <c r="F163" s="218">
        <v>249.58333333333334</v>
      </c>
      <c r="G163" s="220">
        <v>246.16666666666669</v>
      </c>
      <c r="H163" s="220">
        <v>241.93333333333334</v>
      </c>
      <c r="I163" s="220">
        <v>238.51666666666668</v>
      </c>
      <c r="J163" s="220">
        <v>253.81666666666669</v>
      </c>
      <c r="K163" s="220">
        <v>257.23333333333335</v>
      </c>
      <c r="L163" s="220">
        <v>261.4666666666667</v>
      </c>
      <c r="M163" s="221">
        <v>253</v>
      </c>
      <c r="N163" s="221">
        <v>245.35</v>
      </c>
      <c r="O163" s="221">
        <v>55775000</v>
      </c>
      <c r="P163" s="222">
        <v>-6.4131112496659841E-3</v>
      </c>
    </row>
    <row r="164" spans="1:16" ht="12.75" customHeight="1">
      <c r="A164" s="214">
        <v>154</v>
      </c>
      <c r="B164" s="226" t="s">
        <v>66</v>
      </c>
      <c r="C164" s="218" t="s">
        <v>207</v>
      </c>
      <c r="D164" s="219">
        <v>45442</v>
      </c>
      <c r="E164" s="218">
        <v>523.54999999999995</v>
      </c>
      <c r="F164" s="218">
        <v>522.65</v>
      </c>
      <c r="G164" s="220">
        <v>516.04999999999995</v>
      </c>
      <c r="H164" s="220">
        <v>508.54999999999995</v>
      </c>
      <c r="I164" s="220">
        <v>501.94999999999993</v>
      </c>
      <c r="J164" s="220">
        <v>530.15</v>
      </c>
      <c r="K164" s="220">
        <v>536.75000000000011</v>
      </c>
      <c r="L164" s="220">
        <v>544.25</v>
      </c>
      <c r="M164" s="221">
        <v>529.25</v>
      </c>
      <c r="N164" s="221">
        <v>515.15</v>
      </c>
      <c r="O164" s="221">
        <v>50410000</v>
      </c>
      <c r="P164" s="222">
        <v>-3.0129290441742344E-2</v>
      </c>
    </row>
    <row r="165" spans="1:16" ht="12.75" customHeight="1">
      <c r="A165" s="214">
        <v>155</v>
      </c>
      <c r="B165" s="226" t="s">
        <v>82</v>
      </c>
      <c r="C165" s="218" t="s">
        <v>208</v>
      </c>
      <c r="D165" s="219">
        <v>45442</v>
      </c>
      <c r="E165" s="218">
        <v>2848.1</v>
      </c>
      <c r="F165" s="218">
        <v>2841.0333333333328</v>
      </c>
      <c r="G165" s="220">
        <v>2819.6166666666659</v>
      </c>
      <c r="H165" s="220">
        <v>2791.1333333333332</v>
      </c>
      <c r="I165" s="220">
        <v>2769.7166666666662</v>
      </c>
      <c r="J165" s="220">
        <v>2869.5166666666655</v>
      </c>
      <c r="K165" s="220">
        <v>2890.9333333333325</v>
      </c>
      <c r="L165" s="220">
        <v>2919.4166666666652</v>
      </c>
      <c r="M165" s="221">
        <v>2862.45</v>
      </c>
      <c r="N165" s="221">
        <v>2812.55</v>
      </c>
      <c r="O165" s="221">
        <v>41211500</v>
      </c>
      <c r="P165" s="222">
        <v>-2.904970019672749E-2</v>
      </c>
    </row>
    <row r="166" spans="1:16" ht="12.75" customHeight="1">
      <c r="A166" s="214">
        <v>156</v>
      </c>
      <c r="B166" s="226" t="s">
        <v>130</v>
      </c>
      <c r="C166" s="218" t="s">
        <v>209</v>
      </c>
      <c r="D166" s="219">
        <v>45442</v>
      </c>
      <c r="E166" s="218">
        <v>165.15</v>
      </c>
      <c r="F166" s="218">
        <v>163.58333333333334</v>
      </c>
      <c r="G166" s="220">
        <v>160.16666666666669</v>
      </c>
      <c r="H166" s="220">
        <v>155.18333333333334</v>
      </c>
      <c r="I166" s="220">
        <v>151.76666666666668</v>
      </c>
      <c r="J166" s="220">
        <v>168.56666666666669</v>
      </c>
      <c r="K166" s="220">
        <v>171.98333333333338</v>
      </c>
      <c r="L166" s="220">
        <v>176.9666666666667</v>
      </c>
      <c r="M166" s="221">
        <v>167</v>
      </c>
      <c r="N166" s="221">
        <v>158.6</v>
      </c>
      <c r="O166" s="221">
        <v>177960000</v>
      </c>
      <c r="P166" s="222">
        <v>-2.792343995804929E-2</v>
      </c>
    </row>
    <row r="167" spans="1:16" ht="12.75" customHeight="1">
      <c r="A167" s="214">
        <v>157</v>
      </c>
      <c r="B167" s="226" t="s">
        <v>66</v>
      </c>
      <c r="C167" s="218" t="s">
        <v>210</v>
      </c>
      <c r="D167" s="219">
        <v>45442</v>
      </c>
      <c r="E167" s="218">
        <v>719.9</v>
      </c>
      <c r="F167" s="218">
        <v>720.15</v>
      </c>
      <c r="G167" s="220">
        <v>714.75</v>
      </c>
      <c r="H167" s="220">
        <v>709.6</v>
      </c>
      <c r="I167" s="220">
        <v>704.2</v>
      </c>
      <c r="J167" s="220">
        <v>725.3</v>
      </c>
      <c r="K167" s="220">
        <v>730.69999999999982</v>
      </c>
      <c r="L167" s="220">
        <v>735.84999999999991</v>
      </c>
      <c r="M167" s="221">
        <v>725.55</v>
      </c>
      <c r="N167" s="221">
        <v>715</v>
      </c>
      <c r="O167" s="221">
        <v>19468000</v>
      </c>
      <c r="P167" s="222">
        <v>6.1189895398354489E-3</v>
      </c>
    </row>
    <row r="168" spans="1:16" ht="12.75" customHeight="1">
      <c r="A168" s="214">
        <v>158</v>
      </c>
      <c r="B168" s="226" t="s">
        <v>66</v>
      </c>
      <c r="C168" s="218" t="s">
        <v>211</v>
      </c>
      <c r="D168" s="219">
        <v>45442</v>
      </c>
      <c r="E168" s="218">
        <v>1437.55</v>
      </c>
      <c r="F168" s="218">
        <v>1435.9166666666667</v>
      </c>
      <c r="G168" s="220">
        <v>1430.2833333333335</v>
      </c>
      <c r="H168" s="220">
        <v>1423.0166666666669</v>
      </c>
      <c r="I168" s="220">
        <v>1417.3833333333337</v>
      </c>
      <c r="J168" s="220">
        <v>1443.1833333333334</v>
      </c>
      <c r="K168" s="220">
        <v>1448.8166666666666</v>
      </c>
      <c r="L168" s="220">
        <v>1456.0833333333333</v>
      </c>
      <c r="M168" s="221">
        <v>1441.55</v>
      </c>
      <c r="N168" s="221">
        <v>1428.65</v>
      </c>
      <c r="O168" s="221">
        <v>9472125</v>
      </c>
      <c r="P168" s="222">
        <v>-1.6470679853593958E-2</v>
      </c>
    </row>
    <row r="169" spans="1:16" ht="12.75" customHeight="1">
      <c r="A169" s="214">
        <v>159</v>
      </c>
      <c r="B169" s="226" t="s">
        <v>61</v>
      </c>
      <c r="C169" s="223" t="s">
        <v>212</v>
      </c>
      <c r="D169" s="219">
        <v>45442</v>
      </c>
      <c r="E169" s="218">
        <v>807.8</v>
      </c>
      <c r="F169" s="218">
        <v>806.23333333333323</v>
      </c>
      <c r="G169" s="220">
        <v>799.06666666666649</v>
      </c>
      <c r="H169" s="220">
        <v>790.33333333333326</v>
      </c>
      <c r="I169" s="220">
        <v>783.16666666666652</v>
      </c>
      <c r="J169" s="220">
        <v>814.96666666666647</v>
      </c>
      <c r="K169" s="220">
        <v>822.13333333333321</v>
      </c>
      <c r="L169" s="220">
        <v>830.86666666666645</v>
      </c>
      <c r="M169" s="221">
        <v>813.4</v>
      </c>
      <c r="N169" s="221">
        <v>797.5</v>
      </c>
      <c r="O169" s="221">
        <v>106485750</v>
      </c>
      <c r="P169" s="222">
        <v>-1.89103690685413E-3</v>
      </c>
    </row>
    <row r="170" spans="1:16" ht="12.75" customHeight="1">
      <c r="A170" s="214">
        <v>160</v>
      </c>
      <c r="B170" s="226" t="s">
        <v>47</v>
      </c>
      <c r="C170" s="218" t="s">
        <v>213</v>
      </c>
      <c r="D170" s="219">
        <v>45442</v>
      </c>
      <c r="E170" s="218">
        <v>26181.8</v>
      </c>
      <c r="F170" s="218">
        <v>26163.466666666664</v>
      </c>
      <c r="G170" s="220">
        <v>25746.933333333327</v>
      </c>
      <c r="H170" s="220">
        <v>25312.066666666662</v>
      </c>
      <c r="I170" s="220">
        <v>24895.533333333326</v>
      </c>
      <c r="J170" s="220">
        <v>26598.333333333328</v>
      </c>
      <c r="K170" s="220">
        <v>27014.866666666661</v>
      </c>
      <c r="L170" s="220">
        <v>27449.73333333333</v>
      </c>
      <c r="M170" s="221">
        <v>26580</v>
      </c>
      <c r="N170" s="221">
        <v>25728.6</v>
      </c>
      <c r="O170" s="221">
        <v>472875</v>
      </c>
      <c r="P170" s="222">
        <v>8.7006493879662083E-2</v>
      </c>
    </row>
    <row r="171" spans="1:16" ht="12.75" customHeight="1">
      <c r="A171" s="214">
        <v>161</v>
      </c>
      <c r="B171" s="226" t="s">
        <v>40</v>
      </c>
      <c r="C171" s="218" t="s">
        <v>214</v>
      </c>
      <c r="D171" s="219">
        <v>45442</v>
      </c>
      <c r="E171" s="218">
        <v>6684.55</v>
      </c>
      <c r="F171" s="218">
        <v>6638.3</v>
      </c>
      <c r="G171" s="220">
        <v>6556.6</v>
      </c>
      <c r="H171" s="220">
        <v>6428.6500000000005</v>
      </c>
      <c r="I171" s="220">
        <v>6346.9500000000007</v>
      </c>
      <c r="J171" s="220">
        <v>6766.25</v>
      </c>
      <c r="K171" s="220">
        <v>6847.9499999999989</v>
      </c>
      <c r="L171" s="220">
        <v>6975.9</v>
      </c>
      <c r="M171" s="221">
        <v>6720</v>
      </c>
      <c r="N171" s="221">
        <v>6510.35</v>
      </c>
      <c r="O171" s="221">
        <v>1928850</v>
      </c>
      <c r="P171" s="222">
        <v>1.6120110628210192E-2</v>
      </c>
    </row>
    <row r="172" spans="1:16" ht="12.75" customHeight="1">
      <c r="A172" s="214">
        <v>162</v>
      </c>
      <c r="B172" s="226" t="s">
        <v>45</v>
      </c>
      <c r="C172" s="218" t="s">
        <v>215</v>
      </c>
      <c r="D172" s="219">
        <v>45442</v>
      </c>
      <c r="E172" s="218">
        <v>2298.8000000000002</v>
      </c>
      <c r="F172" s="218">
        <v>2276.2833333333333</v>
      </c>
      <c r="G172" s="220">
        <v>2241.5666666666666</v>
      </c>
      <c r="H172" s="220">
        <v>2184.3333333333335</v>
      </c>
      <c r="I172" s="220">
        <v>2149.6166666666668</v>
      </c>
      <c r="J172" s="220">
        <v>2333.5166666666664</v>
      </c>
      <c r="K172" s="220">
        <v>2368.2333333333327</v>
      </c>
      <c r="L172" s="220">
        <v>2425.4666666666662</v>
      </c>
      <c r="M172" s="221">
        <v>2311</v>
      </c>
      <c r="N172" s="221">
        <v>2219.0500000000002</v>
      </c>
      <c r="O172" s="221">
        <v>5422500</v>
      </c>
      <c r="P172" s="222">
        <v>3.4704830053667264E-2</v>
      </c>
    </row>
    <row r="173" spans="1:16" ht="12.75" customHeight="1">
      <c r="A173" s="214">
        <v>163</v>
      </c>
      <c r="B173" s="226" t="s">
        <v>66</v>
      </c>
      <c r="C173" s="218" t="s">
        <v>216</v>
      </c>
      <c r="D173" s="219">
        <v>45442</v>
      </c>
      <c r="E173" s="218">
        <v>2337.3000000000002</v>
      </c>
      <c r="F173" s="218">
        <v>2363.9833333333336</v>
      </c>
      <c r="G173" s="220">
        <v>2299.0666666666671</v>
      </c>
      <c r="H173" s="220">
        <v>2260.8333333333335</v>
      </c>
      <c r="I173" s="220">
        <v>2195.916666666667</v>
      </c>
      <c r="J173" s="220">
        <v>2402.2166666666672</v>
      </c>
      <c r="K173" s="220">
        <v>2467.1333333333332</v>
      </c>
      <c r="L173" s="220">
        <v>2505.3666666666672</v>
      </c>
      <c r="M173" s="221">
        <v>2428.9</v>
      </c>
      <c r="N173" s="221">
        <v>2325.75</v>
      </c>
      <c r="O173" s="221">
        <v>7176300</v>
      </c>
      <c r="P173" s="222">
        <v>3.2145322747670006E-2</v>
      </c>
    </row>
    <row r="174" spans="1:16" ht="12.75" customHeight="1">
      <c r="A174" s="214">
        <v>164</v>
      </c>
      <c r="B174" s="226" t="s">
        <v>42</v>
      </c>
      <c r="C174" s="218" t="s">
        <v>217</v>
      </c>
      <c r="D174" s="219">
        <v>45442</v>
      </c>
      <c r="E174" s="218">
        <v>1548.9</v>
      </c>
      <c r="F174" s="218">
        <v>1539.8666666666668</v>
      </c>
      <c r="G174" s="220">
        <v>1528.1333333333337</v>
      </c>
      <c r="H174" s="220">
        <v>1507.3666666666668</v>
      </c>
      <c r="I174" s="220">
        <v>1495.6333333333337</v>
      </c>
      <c r="J174" s="220">
        <v>1560.6333333333337</v>
      </c>
      <c r="K174" s="220">
        <v>1572.3666666666668</v>
      </c>
      <c r="L174" s="220">
        <v>1593.1333333333337</v>
      </c>
      <c r="M174" s="221">
        <v>1551.6</v>
      </c>
      <c r="N174" s="221">
        <v>1519.1</v>
      </c>
      <c r="O174" s="221">
        <v>14508550</v>
      </c>
      <c r="P174" s="222">
        <v>-3.5096997523978942E-3</v>
      </c>
    </row>
    <row r="175" spans="1:16" ht="12.75" customHeight="1">
      <c r="A175" s="214">
        <v>165</v>
      </c>
      <c r="B175" s="226" t="s">
        <v>202</v>
      </c>
      <c r="C175" s="218" t="s">
        <v>218</v>
      </c>
      <c r="D175" s="219">
        <v>45442</v>
      </c>
      <c r="E175" s="218">
        <v>672.6</v>
      </c>
      <c r="F175" s="218">
        <v>674.9666666666667</v>
      </c>
      <c r="G175" s="220">
        <v>666.98333333333335</v>
      </c>
      <c r="H175" s="220">
        <v>661.36666666666667</v>
      </c>
      <c r="I175" s="220">
        <v>653.38333333333333</v>
      </c>
      <c r="J175" s="220">
        <v>680.58333333333337</v>
      </c>
      <c r="K175" s="220">
        <v>688.56666666666672</v>
      </c>
      <c r="L175" s="220">
        <v>694.18333333333339</v>
      </c>
      <c r="M175" s="221">
        <v>682.95</v>
      </c>
      <c r="N175" s="221">
        <v>669.35</v>
      </c>
      <c r="O175" s="221">
        <v>8500500</v>
      </c>
      <c r="P175" s="222">
        <v>-3.0121512921444462E-2</v>
      </c>
    </row>
    <row r="176" spans="1:16" ht="12.75" customHeight="1">
      <c r="A176" s="214">
        <v>166</v>
      </c>
      <c r="B176" s="226" t="s">
        <v>42</v>
      </c>
      <c r="C176" s="218" t="s">
        <v>219</v>
      </c>
      <c r="D176" s="219">
        <v>45442</v>
      </c>
      <c r="E176" s="218">
        <v>672.95</v>
      </c>
      <c r="F176" s="218">
        <v>674.58333333333337</v>
      </c>
      <c r="G176" s="220">
        <v>667.76666666666677</v>
      </c>
      <c r="H176" s="220">
        <v>662.58333333333337</v>
      </c>
      <c r="I176" s="220">
        <v>655.76666666666677</v>
      </c>
      <c r="J176" s="220">
        <v>679.76666666666677</v>
      </c>
      <c r="K176" s="220">
        <v>686.58333333333337</v>
      </c>
      <c r="L176" s="220">
        <v>691.76666666666677</v>
      </c>
      <c r="M176" s="221">
        <v>681.4</v>
      </c>
      <c r="N176" s="221">
        <v>669.4</v>
      </c>
      <c r="O176" s="221">
        <v>7490000</v>
      </c>
      <c r="P176" s="222">
        <v>1.4355362946912243E-2</v>
      </c>
    </row>
    <row r="177" spans="1:16" ht="12.75" customHeight="1">
      <c r="A177" s="214">
        <v>167</v>
      </c>
      <c r="B177" s="226" t="s">
        <v>884</v>
      </c>
      <c r="C177" s="218" t="s">
        <v>220</v>
      </c>
      <c r="D177" s="219">
        <v>45442</v>
      </c>
      <c r="E177" s="218">
        <v>1069.45</v>
      </c>
      <c r="F177" s="218">
        <v>1063.6166666666668</v>
      </c>
      <c r="G177" s="220">
        <v>1055.5833333333335</v>
      </c>
      <c r="H177" s="220">
        <v>1041.7166666666667</v>
      </c>
      <c r="I177" s="220">
        <v>1033.6833333333334</v>
      </c>
      <c r="J177" s="220">
        <v>1077.4833333333336</v>
      </c>
      <c r="K177" s="220">
        <v>1085.5166666666669</v>
      </c>
      <c r="L177" s="220">
        <v>1099.3833333333337</v>
      </c>
      <c r="M177" s="221">
        <v>1071.6500000000001</v>
      </c>
      <c r="N177" s="221">
        <v>1049.75</v>
      </c>
      <c r="O177" s="221">
        <v>12338150</v>
      </c>
      <c r="P177" s="222">
        <v>1.8940770348837208E-2</v>
      </c>
    </row>
    <row r="178" spans="1:16" ht="12.75" customHeight="1">
      <c r="A178" s="214">
        <v>168</v>
      </c>
      <c r="B178" s="226" t="s">
        <v>77</v>
      </c>
      <c r="C178" s="225" t="s">
        <v>221</v>
      </c>
      <c r="D178" s="219">
        <v>45442</v>
      </c>
      <c r="E178" s="218">
        <v>1774.8</v>
      </c>
      <c r="F178" s="218">
        <v>1765.4333333333334</v>
      </c>
      <c r="G178" s="220">
        <v>1748.8666666666668</v>
      </c>
      <c r="H178" s="220">
        <v>1722.9333333333334</v>
      </c>
      <c r="I178" s="220">
        <v>1706.3666666666668</v>
      </c>
      <c r="J178" s="220">
        <v>1791.3666666666668</v>
      </c>
      <c r="K178" s="220">
        <v>1807.9333333333334</v>
      </c>
      <c r="L178" s="220">
        <v>1833.8666666666668</v>
      </c>
      <c r="M178" s="221">
        <v>1782</v>
      </c>
      <c r="N178" s="221">
        <v>1739.5</v>
      </c>
      <c r="O178" s="221">
        <v>7454500</v>
      </c>
      <c r="P178" s="222">
        <v>3.097987691031049E-2</v>
      </c>
    </row>
    <row r="179" spans="1:16" ht="12.75" customHeight="1">
      <c r="A179" s="214">
        <v>169</v>
      </c>
      <c r="B179" s="226" t="s">
        <v>57</v>
      </c>
      <c r="C179" s="218" t="s">
        <v>222</v>
      </c>
      <c r="D179" s="219">
        <v>45442</v>
      </c>
      <c r="E179" s="218">
        <v>1083.95</v>
      </c>
      <c r="F179" s="218">
        <v>1086.6166666666668</v>
      </c>
      <c r="G179" s="220">
        <v>1077.5833333333335</v>
      </c>
      <c r="H179" s="220">
        <v>1071.2166666666667</v>
      </c>
      <c r="I179" s="220">
        <v>1062.1833333333334</v>
      </c>
      <c r="J179" s="220">
        <v>1092.9833333333336</v>
      </c>
      <c r="K179" s="220">
        <v>1102.0166666666669</v>
      </c>
      <c r="L179" s="220">
        <v>1108.3833333333337</v>
      </c>
      <c r="M179" s="221">
        <v>1095.6500000000001</v>
      </c>
      <c r="N179" s="221">
        <v>1080.25</v>
      </c>
      <c r="O179" s="221">
        <v>11982150</v>
      </c>
      <c r="P179" s="222">
        <v>1.7696070937165572E-2</v>
      </c>
    </row>
    <row r="180" spans="1:16" ht="12.75" customHeight="1">
      <c r="A180" s="214">
        <v>170</v>
      </c>
      <c r="B180" s="226" t="s">
        <v>54</v>
      </c>
      <c r="C180" s="224" t="s">
        <v>223</v>
      </c>
      <c r="D180" s="219">
        <v>45442</v>
      </c>
      <c r="E180" s="218">
        <v>965.65</v>
      </c>
      <c r="F180" s="218">
        <v>963</v>
      </c>
      <c r="G180" s="220">
        <v>956.9</v>
      </c>
      <c r="H180" s="220">
        <v>948.15</v>
      </c>
      <c r="I180" s="220">
        <v>942.05</v>
      </c>
      <c r="J180" s="220">
        <v>971.75</v>
      </c>
      <c r="K180" s="220">
        <v>977.84999999999991</v>
      </c>
      <c r="L180" s="220">
        <v>986.6</v>
      </c>
      <c r="M180" s="221">
        <v>969.1</v>
      </c>
      <c r="N180" s="221">
        <v>954.25</v>
      </c>
      <c r="O180" s="221">
        <v>84980475</v>
      </c>
      <c r="P180" s="222">
        <v>2.5343569015444014E-2</v>
      </c>
    </row>
    <row r="181" spans="1:16" ht="12.75" customHeight="1">
      <c r="A181" s="214">
        <v>171</v>
      </c>
      <c r="B181" s="226" t="s">
        <v>187</v>
      </c>
      <c r="C181" s="218" t="s">
        <v>224</v>
      </c>
      <c r="D181" s="219">
        <v>45442</v>
      </c>
      <c r="E181" s="218">
        <v>432.7</v>
      </c>
      <c r="F181" s="218">
        <v>427.58333333333331</v>
      </c>
      <c r="G181" s="220">
        <v>421.01666666666665</v>
      </c>
      <c r="H181" s="220">
        <v>409.33333333333331</v>
      </c>
      <c r="I181" s="220">
        <v>402.76666666666665</v>
      </c>
      <c r="J181" s="220">
        <v>439.26666666666665</v>
      </c>
      <c r="K181" s="220">
        <v>445.83333333333337</v>
      </c>
      <c r="L181" s="220">
        <v>457.51666666666665</v>
      </c>
      <c r="M181" s="221">
        <v>434.15</v>
      </c>
      <c r="N181" s="221">
        <v>415.9</v>
      </c>
      <c r="O181" s="221">
        <v>93455775</v>
      </c>
      <c r="P181" s="222">
        <v>7.0108994188903986E-4</v>
      </c>
    </row>
    <row r="182" spans="1:16" ht="12.75" customHeight="1">
      <c r="A182" s="214">
        <v>172</v>
      </c>
      <c r="B182" s="226" t="s">
        <v>130</v>
      </c>
      <c r="C182" s="218" t="s">
        <v>225</v>
      </c>
      <c r="D182" s="219">
        <v>45442</v>
      </c>
      <c r="E182" s="218">
        <v>165.9</v>
      </c>
      <c r="F182" s="218">
        <v>165.9</v>
      </c>
      <c r="G182" s="220">
        <v>164.3</v>
      </c>
      <c r="H182" s="220">
        <v>162.70000000000002</v>
      </c>
      <c r="I182" s="220">
        <v>161.10000000000002</v>
      </c>
      <c r="J182" s="220">
        <v>167.5</v>
      </c>
      <c r="K182" s="220">
        <v>169.09999999999997</v>
      </c>
      <c r="L182" s="220">
        <v>170.7</v>
      </c>
      <c r="M182" s="221">
        <v>167.5</v>
      </c>
      <c r="N182" s="221">
        <v>164.3</v>
      </c>
      <c r="O182" s="221">
        <v>264649000</v>
      </c>
      <c r="P182" s="222">
        <v>9.3132525066073751E-3</v>
      </c>
    </row>
    <row r="183" spans="1:16" ht="12.75" customHeight="1">
      <c r="A183" s="214">
        <v>173</v>
      </c>
      <c r="B183" s="226" t="s">
        <v>85</v>
      </c>
      <c r="C183" s="218" t="s">
        <v>226</v>
      </c>
      <c r="D183" s="219">
        <v>45442</v>
      </c>
      <c r="E183" s="218">
        <v>3895.3</v>
      </c>
      <c r="F183" s="218">
        <v>3905.35</v>
      </c>
      <c r="G183" s="220">
        <v>3874.1</v>
      </c>
      <c r="H183" s="220">
        <v>3852.9</v>
      </c>
      <c r="I183" s="220">
        <v>3821.65</v>
      </c>
      <c r="J183" s="220">
        <v>3926.5499999999997</v>
      </c>
      <c r="K183" s="220">
        <v>3957.7999999999997</v>
      </c>
      <c r="L183" s="220">
        <v>3978.9999999999995</v>
      </c>
      <c r="M183" s="221">
        <v>3936.6</v>
      </c>
      <c r="N183" s="221">
        <v>3884.15</v>
      </c>
      <c r="O183" s="221">
        <v>13549550</v>
      </c>
      <c r="P183" s="222">
        <v>-2.2036934417567688E-3</v>
      </c>
    </row>
    <row r="184" spans="1:16" ht="12.75" customHeight="1">
      <c r="A184" s="214">
        <v>174</v>
      </c>
      <c r="B184" s="226" t="s">
        <v>85</v>
      </c>
      <c r="C184" s="218" t="s">
        <v>227</v>
      </c>
      <c r="D184" s="219">
        <v>45442</v>
      </c>
      <c r="E184" s="218">
        <v>1282.2</v>
      </c>
      <c r="F184" s="218">
        <v>1277.6333333333332</v>
      </c>
      <c r="G184" s="220">
        <v>1265.5166666666664</v>
      </c>
      <c r="H184" s="220">
        <v>1248.8333333333333</v>
      </c>
      <c r="I184" s="220">
        <v>1236.7166666666665</v>
      </c>
      <c r="J184" s="220">
        <v>1294.3166666666664</v>
      </c>
      <c r="K184" s="220">
        <v>1306.4333333333332</v>
      </c>
      <c r="L184" s="220">
        <v>1323.1166666666663</v>
      </c>
      <c r="M184" s="221">
        <v>1289.75</v>
      </c>
      <c r="N184" s="221">
        <v>1260.95</v>
      </c>
      <c r="O184" s="221">
        <v>17142000</v>
      </c>
      <c r="P184" s="222">
        <v>5.8796605992324754E-3</v>
      </c>
    </row>
    <row r="185" spans="1:16" ht="12.75" customHeight="1">
      <c r="A185" s="214">
        <v>175</v>
      </c>
      <c r="B185" s="226" t="s">
        <v>57</v>
      </c>
      <c r="C185" s="218" t="s">
        <v>228</v>
      </c>
      <c r="D185" s="219">
        <v>45442</v>
      </c>
      <c r="E185" s="218">
        <v>3307.1</v>
      </c>
      <c r="F185" s="218">
        <v>3301.15</v>
      </c>
      <c r="G185" s="220">
        <v>3275.4</v>
      </c>
      <c r="H185" s="220">
        <v>3243.7</v>
      </c>
      <c r="I185" s="220">
        <v>3217.95</v>
      </c>
      <c r="J185" s="220">
        <v>3332.8500000000004</v>
      </c>
      <c r="K185" s="220">
        <v>3358.6000000000004</v>
      </c>
      <c r="L185" s="220">
        <v>3390.3000000000006</v>
      </c>
      <c r="M185" s="221">
        <v>3326.9</v>
      </c>
      <c r="N185" s="221">
        <v>3269.45</v>
      </c>
      <c r="O185" s="221">
        <v>8244075</v>
      </c>
      <c r="P185" s="222">
        <v>-1.9216355762824783E-2</v>
      </c>
    </row>
    <row r="186" spans="1:16" ht="12.75" customHeight="1">
      <c r="A186" s="214">
        <v>176</v>
      </c>
      <c r="B186" s="226" t="s">
        <v>42</v>
      </c>
      <c r="C186" s="218" t="s">
        <v>229</v>
      </c>
      <c r="D186" s="219">
        <v>45442</v>
      </c>
      <c r="E186" s="218">
        <v>2640.35</v>
      </c>
      <c r="F186" s="218">
        <v>2629.7833333333333</v>
      </c>
      <c r="G186" s="220">
        <v>2609.0166666666664</v>
      </c>
      <c r="H186" s="220">
        <v>2577.6833333333329</v>
      </c>
      <c r="I186" s="220">
        <v>2556.9166666666661</v>
      </c>
      <c r="J186" s="220">
        <v>2661.1166666666668</v>
      </c>
      <c r="K186" s="220">
        <v>2681.8833333333341</v>
      </c>
      <c r="L186" s="220">
        <v>2713.2166666666672</v>
      </c>
      <c r="M186" s="221">
        <v>2650.55</v>
      </c>
      <c r="N186" s="221">
        <v>2598.4499999999998</v>
      </c>
      <c r="O186" s="221">
        <v>1367000</v>
      </c>
      <c r="P186" s="222">
        <v>1.0534097209388284E-2</v>
      </c>
    </row>
    <row r="187" spans="1:16" ht="12.75" customHeight="1">
      <c r="A187" s="214">
        <v>177</v>
      </c>
      <c r="B187" s="226" t="s">
        <v>45</v>
      </c>
      <c r="C187" s="218" t="s">
        <v>230</v>
      </c>
      <c r="D187" s="219">
        <v>45442</v>
      </c>
      <c r="E187" s="218">
        <v>4550.3500000000004</v>
      </c>
      <c r="F187" s="218">
        <v>4524.2666666666673</v>
      </c>
      <c r="G187" s="220">
        <v>4487.2333333333345</v>
      </c>
      <c r="H187" s="220">
        <v>4424.1166666666668</v>
      </c>
      <c r="I187" s="220">
        <v>4387.0833333333339</v>
      </c>
      <c r="J187" s="220">
        <v>4587.383333333335</v>
      </c>
      <c r="K187" s="220">
        <v>4624.4166666666679</v>
      </c>
      <c r="L187" s="220">
        <v>4687.5333333333356</v>
      </c>
      <c r="M187" s="221">
        <v>4561.3</v>
      </c>
      <c r="N187" s="221">
        <v>4461.1499999999996</v>
      </c>
      <c r="O187" s="221">
        <v>3526600</v>
      </c>
      <c r="P187" s="222">
        <v>-1.9735379141649988E-2</v>
      </c>
    </row>
    <row r="188" spans="1:16" ht="12.75" customHeight="1">
      <c r="A188" s="214">
        <v>178</v>
      </c>
      <c r="B188" s="226" t="s">
        <v>54</v>
      </c>
      <c r="C188" s="218" t="s">
        <v>231</v>
      </c>
      <c r="D188" s="219">
        <v>45442</v>
      </c>
      <c r="E188" s="218">
        <v>2146.15</v>
      </c>
      <c r="F188" s="218">
        <v>2123.0499999999997</v>
      </c>
      <c r="G188" s="220">
        <v>2094.0999999999995</v>
      </c>
      <c r="H188" s="220">
        <v>2042.0499999999997</v>
      </c>
      <c r="I188" s="220">
        <v>2013.0999999999995</v>
      </c>
      <c r="J188" s="220">
        <v>2175.0999999999995</v>
      </c>
      <c r="K188" s="220">
        <v>2204.0499999999993</v>
      </c>
      <c r="L188" s="220">
        <v>2256.0999999999995</v>
      </c>
      <c r="M188" s="221">
        <v>2152</v>
      </c>
      <c r="N188" s="221">
        <v>2071</v>
      </c>
      <c r="O188" s="221">
        <v>6624450</v>
      </c>
      <c r="P188" s="222">
        <v>2.3800508465408123E-2</v>
      </c>
    </row>
    <row r="189" spans="1:16" ht="12.75" customHeight="1">
      <c r="A189" s="214">
        <v>179</v>
      </c>
      <c r="B189" s="226" t="s">
        <v>57</v>
      </c>
      <c r="C189" s="218" t="s">
        <v>232</v>
      </c>
      <c r="D189" s="219">
        <v>45442</v>
      </c>
      <c r="E189" s="218">
        <v>1916.3</v>
      </c>
      <c r="F189" s="218">
        <v>1927.7333333333333</v>
      </c>
      <c r="G189" s="220">
        <v>1892.5666666666666</v>
      </c>
      <c r="H189" s="220">
        <v>1868.8333333333333</v>
      </c>
      <c r="I189" s="220">
        <v>1833.6666666666665</v>
      </c>
      <c r="J189" s="220">
        <v>1951.4666666666667</v>
      </c>
      <c r="K189" s="220">
        <v>1986.6333333333332</v>
      </c>
      <c r="L189" s="220">
        <v>2010.3666666666668</v>
      </c>
      <c r="M189" s="221">
        <v>1962.9</v>
      </c>
      <c r="N189" s="221">
        <v>1904</v>
      </c>
      <c r="O189" s="221">
        <v>2544800</v>
      </c>
      <c r="P189" s="222">
        <v>-9.3428838368109623E-3</v>
      </c>
    </row>
    <row r="190" spans="1:16" ht="12.75" customHeight="1">
      <c r="A190" s="214">
        <v>180</v>
      </c>
      <c r="B190" s="226" t="s">
        <v>47</v>
      </c>
      <c r="C190" s="218" t="s">
        <v>233</v>
      </c>
      <c r="D190" s="219">
        <v>45442</v>
      </c>
      <c r="E190" s="218">
        <v>9704.6</v>
      </c>
      <c r="F190" s="218">
        <v>9677.7833333333328</v>
      </c>
      <c r="G190" s="220">
        <v>9606.5666666666657</v>
      </c>
      <c r="H190" s="220">
        <v>9508.5333333333328</v>
      </c>
      <c r="I190" s="220">
        <v>9437.3166666666657</v>
      </c>
      <c r="J190" s="220">
        <v>9775.8166666666657</v>
      </c>
      <c r="K190" s="220">
        <v>9847.0333333333328</v>
      </c>
      <c r="L190" s="220">
        <v>9945.0666666666657</v>
      </c>
      <c r="M190" s="221">
        <v>9749</v>
      </c>
      <c r="N190" s="221">
        <v>9579.75</v>
      </c>
      <c r="O190" s="221">
        <v>2120600</v>
      </c>
      <c r="P190" s="222">
        <v>-2.9873278741022004E-2</v>
      </c>
    </row>
    <row r="191" spans="1:16" ht="12.75" customHeight="1">
      <c r="A191" s="214">
        <v>181</v>
      </c>
      <c r="B191" s="226" t="s">
        <v>884</v>
      </c>
      <c r="C191" s="218" t="s">
        <v>234</v>
      </c>
      <c r="D191" s="219">
        <v>45442</v>
      </c>
      <c r="E191" s="218">
        <v>511.85</v>
      </c>
      <c r="F191" s="218">
        <v>516.13333333333333</v>
      </c>
      <c r="G191" s="220">
        <v>498.86666666666667</v>
      </c>
      <c r="H191" s="220">
        <v>485.88333333333333</v>
      </c>
      <c r="I191" s="220">
        <v>468.61666666666667</v>
      </c>
      <c r="J191" s="220">
        <v>529.11666666666667</v>
      </c>
      <c r="K191" s="220">
        <v>546.38333333333333</v>
      </c>
      <c r="L191" s="220">
        <v>559.36666666666667</v>
      </c>
      <c r="M191" s="221">
        <v>533.4</v>
      </c>
      <c r="N191" s="221">
        <v>503.15</v>
      </c>
      <c r="O191" s="221">
        <v>39929500</v>
      </c>
      <c r="P191" s="222">
        <v>-5.0423545415198168E-2</v>
      </c>
    </row>
    <row r="192" spans="1:16" ht="12.75" customHeight="1">
      <c r="A192" s="214">
        <v>182</v>
      </c>
      <c r="B192" s="226" t="s">
        <v>130</v>
      </c>
      <c r="C192" s="218" t="s">
        <v>235</v>
      </c>
      <c r="D192" s="219">
        <v>45442</v>
      </c>
      <c r="E192" s="218">
        <v>434.2</v>
      </c>
      <c r="F192" s="218">
        <v>429.66666666666669</v>
      </c>
      <c r="G192" s="220">
        <v>419.68333333333339</v>
      </c>
      <c r="H192" s="220">
        <v>405.16666666666669</v>
      </c>
      <c r="I192" s="220">
        <v>395.18333333333339</v>
      </c>
      <c r="J192" s="220">
        <v>444.18333333333339</v>
      </c>
      <c r="K192" s="220">
        <v>454.16666666666663</v>
      </c>
      <c r="L192" s="220">
        <v>468.68333333333339</v>
      </c>
      <c r="M192" s="221">
        <v>439.65</v>
      </c>
      <c r="N192" s="221">
        <v>415.15</v>
      </c>
      <c r="O192" s="221">
        <v>97607400</v>
      </c>
      <c r="P192" s="222">
        <v>2.6361613620973202E-2</v>
      </c>
    </row>
    <row r="193" spans="1:16" ht="12.75" customHeight="1">
      <c r="A193" s="214">
        <v>183</v>
      </c>
      <c r="B193" s="226" t="s">
        <v>40</v>
      </c>
      <c r="C193" s="218" t="s">
        <v>236</v>
      </c>
      <c r="D193" s="219">
        <v>45442</v>
      </c>
      <c r="E193" s="218">
        <v>1310.85</v>
      </c>
      <c r="F193" s="218">
        <v>1311.9166666666667</v>
      </c>
      <c r="G193" s="220">
        <v>1293.9833333333336</v>
      </c>
      <c r="H193" s="220">
        <v>1277.1166666666668</v>
      </c>
      <c r="I193" s="220">
        <v>1259.1833333333336</v>
      </c>
      <c r="J193" s="220">
        <v>1328.7833333333335</v>
      </c>
      <c r="K193" s="220">
        <v>1346.7166666666665</v>
      </c>
      <c r="L193" s="220">
        <v>1363.5833333333335</v>
      </c>
      <c r="M193" s="221">
        <v>1329.85</v>
      </c>
      <c r="N193" s="221">
        <v>1295.05</v>
      </c>
      <c r="O193" s="221">
        <v>7324200</v>
      </c>
      <c r="P193" s="222">
        <v>8.093153852506401E-3</v>
      </c>
    </row>
    <row r="194" spans="1:16" ht="12.75" customHeight="1">
      <c r="A194" s="214">
        <v>184</v>
      </c>
      <c r="B194" s="226" t="s">
        <v>85</v>
      </c>
      <c r="C194" s="218" t="s">
        <v>237</v>
      </c>
      <c r="D194" s="219">
        <v>45442</v>
      </c>
      <c r="E194" s="218">
        <v>459.05</v>
      </c>
      <c r="F194" s="218">
        <v>458.41666666666669</v>
      </c>
      <c r="G194" s="220">
        <v>454.63333333333338</v>
      </c>
      <c r="H194" s="220">
        <v>450.2166666666667</v>
      </c>
      <c r="I194" s="220">
        <v>446.43333333333339</v>
      </c>
      <c r="J194" s="220">
        <v>462.83333333333337</v>
      </c>
      <c r="K194" s="220">
        <v>466.61666666666667</v>
      </c>
      <c r="L194" s="220">
        <v>471.03333333333336</v>
      </c>
      <c r="M194" s="221">
        <v>462.2</v>
      </c>
      <c r="N194" s="221">
        <v>454</v>
      </c>
      <c r="O194" s="221">
        <v>60811500</v>
      </c>
      <c r="P194" s="222">
        <v>-1.1243353982732549E-2</v>
      </c>
    </row>
    <row r="195" spans="1:16" ht="12.75" customHeight="1">
      <c r="A195" s="214">
        <v>185</v>
      </c>
      <c r="B195" s="226" t="s">
        <v>202</v>
      </c>
      <c r="C195" s="218" t="s">
        <v>238</v>
      </c>
      <c r="D195" s="219">
        <v>45442</v>
      </c>
      <c r="E195" s="218">
        <v>132.19999999999999</v>
      </c>
      <c r="F195" s="218">
        <v>132.06666666666666</v>
      </c>
      <c r="G195" s="220">
        <v>130.13333333333333</v>
      </c>
      <c r="H195" s="220">
        <v>128.06666666666666</v>
      </c>
      <c r="I195" s="220">
        <v>126.13333333333333</v>
      </c>
      <c r="J195" s="220">
        <v>134.13333333333333</v>
      </c>
      <c r="K195" s="220">
        <v>136.06666666666666</v>
      </c>
      <c r="L195" s="220">
        <v>138.13333333333333</v>
      </c>
      <c r="M195" s="221">
        <v>134</v>
      </c>
      <c r="N195" s="221">
        <v>130</v>
      </c>
      <c r="O195" s="221">
        <v>131466000</v>
      </c>
      <c r="P195" s="222">
        <v>-5.2211023336057386E-3</v>
      </c>
    </row>
    <row r="196" spans="1:16" ht="12.75" customHeight="1">
      <c r="A196" s="214">
        <v>186</v>
      </c>
      <c r="B196" s="226" t="s">
        <v>42</v>
      </c>
      <c r="C196" s="218" t="s">
        <v>239</v>
      </c>
      <c r="D196" s="219">
        <v>45442</v>
      </c>
      <c r="E196" s="218">
        <v>988.85</v>
      </c>
      <c r="F196" s="218">
        <v>998.7166666666667</v>
      </c>
      <c r="G196" s="220">
        <v>973.98333333333335</v>
      </c>
      <c r="H196" s="220">
        <v>959.11666666666667</v>
      </c>
      <c r="I196" s="220">
        <v>934.38333333333333</v>
      </c>
      <c r="J196" s="220">
        <v>1013.5833333333334</v>
      </c>
      <c r="K196" s="220">
        <v>1038.3166666666666</v>
      </c>
      <c r="L196" s="220">
        <v>1053.1833333333334</v>
      </c>
      <c r="M196" s="221">
        <v>1023.45</v>
      </c>
      <c r="N196" s="221">
        <v>983.85</v>
      </c>
      <c r="O196" s="221">
        <v>8139600</v>
      </c>
      <c r="P196" s="222">
        <v>5.1383399209486168E-2</v>
      </c>
    </row>
    <row r="197" spans="1:16" ht="12.75" customHeight="1">
      <c r="A197" s="214"/>
      <c r="B197" s="226"/>
      <c r="C197" s="218"/>
      <c r="D197" s="219"/>
      <c r="E197" s="218"/>
      <c r="F197" s="218"/>
      <c r="G197" s="220"/>
      <c r="H197" s="220"/>
      <c r="I197" s="220"/>
      <c r="J197" s="220"/>
      <c r="K197" s="220"/>
      <c r="L197" s="220"/>
      <c r="M197" s="221"/>
      <c r="N197" s="221"/>
      <c r="O197" s="221"/>
      <c r="P197" s="222"/>
    </row>
    <row r="198" spans="1:16" ht="12.75" customHeight="1">
      <c r="A198" s="214"/>
      <c r="B198" s="226"/>
      <c r="C198" s="218"/>
      <c r="D198" s="219"/>
      <c r="E198" s="218"/>
      <c r="F198" s="218"/>
      <c r="G198" s="220"/>
      <c r="H198" s="220"/>
      <c r="I198" s="220"/>
      <c r="J198" s="220"/>
      <c r="K198" s="220"/>
      <c r="L198" s="220"/>
      <c r="M198" s="221"/>
      <c r="N198" s="221"/>
      <c r="O198" s="221"/>
      <c r="P198" s="222"/>
    </row>
    <row r="199" spans="1:16" ht="12.75" customHeight="1">
      <c r="A199" s="208"/>
      <c r="B199" s="43"/>
      <c r="C199" s="208"/>
      <c r="D199" s="209"/>
      <c r="E199" s="210"/>
      <c r="F199" s="210"/>
      <c r="G199" s="211"/>
      <c r="H199" s="211"/>
      <c r="I199" s="211"/>
      <c r="J199" s="211"/>
      <c r="K199" s="211"/>
      <c r="L199" s="211"/>
      <c r="M199" s="208"/>
      <c r="N199" s="208"/>
      <c r="O199" s="212"/>
      <c r="P199" s="213"/>
    </row>
    <row r="200" spans="1:16" ht="12.75" customHeight="1">
      <c r="A200" s="208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08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08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8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8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8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8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8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8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08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08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08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08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240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245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247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248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249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45427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72" t="s">
        <v>16</v>
      </c>
      <c r="B8" s="374"/>
      <c r="C8" s="377" t="s">
        <v>20</v>
      </c>
      <c r="D8" s="377" t="s">
        <v>21</v>
      </c>
      <c r="E8" s="369" t="s">
        <v>22</v>
      </c>
      <c r="F8" s="370"/>
      <c r="G8" s="371"/>
      <c r="H8" s="369" t="s">
        <v>23</v>
      </c>
      <c r="I8" s="370"/>
      <c r="J8" s="371"/>
      <c r="K8" s="26"/>
      <c r="L8" s="48"/>
      <c r="M8" s="48"/>
      <c r="N8" s="1"/>
      <c r="O8" s="1"/>
    </row>
    <row r="9" spans="1:15" ht="36" customHeight="1">
      <c r="A9" s="373"/>
      <c r="B9" s="376"/>
      <c r="C9" s="376"/>
      <c r="D9" s="37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255</v>
      </c>
      <c r="N9" s="1"/>
      <c r="O9" s="1"/>
    </row>
    <row r="10" spans="1:15" ht="12.75" customHeight="1">
      <c r="A10" s="51">
        <v>1</v>
      </c>
      <c r="B10" s="34" t="s">
        <v>256</v>
      </c>
      <c r="C10" s="34">
        <v>22217.85</v>
      </c>
      <c r="D10" s="34">
        <v>22189.716666666664</v>
      </c>
      <c r="E10" s="34">
        <v>22109.383333333328</v>
      </c>
      <c r="F10" s="34">
        <v>22000.916666666664</v>
      </c>
      <c r="G10" s="34">
        <v>21920.583333333328</v>
      </c>
      <c r="H10" s="34">
        <v>22298.183333333327</v>
      </c>
      <c r="I10" s="34">
        <v>22378.516666666663</v>
      </c>
      <c r="J10" s="34">
        <v>22486.983333333326</v>
      </c>
      <c r="K10" s="34">
        <v>22270.05</v>
      </c>
      <c r="L10" s="34">
        <v>22081.25</v>
      </c>
      <c r="M10" s="52"/>
      <c r="N10" s="1"/>
      <c r="O10" s="1"/>
    </row>
    <row r="11" spans="1:15" ht="12.75" customHeight="1">
      <c r="A11" s="51">
        <v>2</v>
      </c>
      <c r="B11" s="35" t="s">
        <v>257</v>
      </c>
      <c r="C11" s="34">
        <v>47859.45</v>
      </c>
      <c r="D11" s="34">
        <v>47801.516666666663</v>
      </c>
      <c r="E11" s="34">
        <v>47665.783333333326</v>
      </c>
      <c r="F11" s="34">
        <v>47472.116666666661</v>
      </c>
      <c r="G11" s="34">
        <v>47336.383333333324</v>
      </c>
      <c r="H11" s="34">
        <v>47995.183333333327</v>
      </c>
      <c r="I11" s="34">
        <v>48130.916666666664</v>
      </c>
      <c r="J11" s="34">
        <v>48324.583333333328</v>
      </c>
      <c r="K11" s="34">
        <v>47937.25</v>
      </c>
      <c r="L11" s="34">
        <v>47607.85</v>
      </c>
      <c r="M11" s="52"/>
      <c r="N11" s="1"/>
      <c r="O11" s="1"/>
    </row>
    <row r="12" spans="1:15" ht="12.75" customHeight="1">
      <c r="A12" s="51">
        <v>3</v>
      </c>
      <c r="B12" s="31" t="s">
        <v>258</v>
      </c>
      <c r="C12" s="36">
        <v>6199.3</v>
      </c>
      <c r="D12" s="36">
        <v>6167.3500000000013</v>
      </c>
      <c r="E12" s="36">
        <v>6128.8000000000029</v>
      </c>
      <c r="F12" s="36">
        <v>6058.300000000002</v>
      </c>
      <c r="G12" s="36">
        <v>6019.7500000000036</v>
      </c>
      <c r="H12" s="36">
        <v>6237.8500000000022</v>
      </c>
      <c r="I12" s="36">
        <v>6276.4</v>
      </c>
      <c r="J12" s="36">
        <v>6346.9000000000015</v>
      </c>
      <c r="K12" s="36">
        <v>6205.9</v>
      </c>
      <c r="L12" s="36">
        <v>6096.85</v>
      </c>
      <c r="M12" s="52"/>
      <c r="N12" s="1"/>
      <c r="O12" s="1"/>
    </row>
    <row r="13" spans="1:15" ht="12.75" customHeight="1">
      <c r="A13" s="51">
        <v>4</v>
      </c>
      <c r="B13" s="31" t="s">
        <v>259</v>
      </c>
      <c r="C13" s="36">
        <v>8415.9</v>
      </c>
      <c r="D13" s="36">
        <v>8386.0333333333328</v>
      </c>
      <c r="E13" s="36">
        <v>8347.2666666666664</v>
      </c>
      <c r="F13" s="36">
        <v>8278.6333333333332</v>
      </c>
      <c r="G13" s="36">
        <v>8239.8666666666668</v>
      </c>
      <c r="H13" s="36">
        <v>8454.6666666666661</v>
      </c>
      <c r="I13" s="36">
        <v>8493.4333333333325</v>
      </c>
      <c r="J13" s="36">
        <v>8562.0666666666657</v>
      </c>
      <c r="K13" s="36">
        <v>8424.7999999999993</v>
      </c>
      <c r="L13" s="36">
        <v>8317.4</v>
      </c>
      <c r="M13" s="52"/>
      <c r="N13" s="1"/>
      <c r="O13" s="1"/>
    </row>
    <row r="14" spans="1:15" ht="12.75" customHeight="1">
      <c r="A14" s="51">
        <v>5</v>
      </c>
      <c r="B14" s="31" t="s">
        <v>260</v>
      </c>
      <c r="C14" s="36">
        <v>33122.85</v>
      </c>
      <c r="D14" s="36">
        <v>33121.049999999996</v>
      </c>
      <c r="E14" s="36">
        <v>32920.499999999993</v>
      </c>
      <c r="F14" s="36">
        <v>32718.149999999994</v>
      </c>
      <c r="G14" s="36">
        <v>32517.599999999991</v>
      </c>
      <c r="H14" s="36">
        <v>33323.399999999994</v>
      </c>
      <c r="I14" s="36">
        <v>33523.949999999997</v>
      </c>
      <c r="J14" s="36">
        <v>33726.299999999996</v>
      </c>
      <c r="K14" s="36">
        <v>33321.599999999999</v>
      </c>
      <c r="L14" s="36">
        <v>32918.699999999997</v>
      </c>
      <c r="M14" s="52"/>
      <c r="N14" s="1"/>
      <c r="O14" s="1"/>
    </row>
    <row r="15" spans="1:15" ht="12.75" customHeight="1">
      <c r="A15" s="51">
        <v>6</v>
      </c>
      <c r="B15" s="31" t="s">
        <v>261</v>
      </c>
      <c r="C15" s="36">
        <v>9915.75</v>
      </c>
      <c r="D15" s="36">
        <v>9871.8166666666657</v>
      </c>
      <c r="E15" s="36">
        <v>9818.3333333333321</v>
      </c>
      <c r="F15" s="36">
        <v>9720.9166666666661</v>
      </c>
      <c r="G15" s="36">
        <v>9667.4333333333325</v>
      </c>
      <c r="H15" s="36">
        <v>9969.2333333333318</v>
      </c>
      <c r="I15" s="36">
        <v>10022.716666666665</v>
      </c>
      <c r="J15" s="36">
        <v>10120.133333333331</v>
      </c>
      <c r="K15" s="36">
        <v>9925.2999999999993</v>
      </c>
      <c r="L15" s="36">
        <v>9774.4</v>
      </c>
      <c r="M15" s="52"/>
      <c r="N15" s="1"/>
      <c r="O15" s="1"/>
    </row>
    <row r="16" spans="1:15" ht="12.75" customHeight="1">
      <c r="A16" s="51">
        <v>7</v>
      </c>
      <c r="B16" s="31" t="s">
        <v>262</v>
      </c>
      <c r="C16" s="36">
        <v>14163.15</v>
      </c>
      <c r="D16" s="36">
        <v>14118.75</v>
      </c>
      <c r="E16" s="36">
        <v>14048.4</v>
      </c>
      <c r="F16" s="36">
        <v>13933.65</v>
      </c>
      <c r="G16" s="36">
        <v>13863.3</v>
      </c>
      <c r="H16" s="36">
        <v>14233.5</v>
      </c>
      <c r="I16" s="36">
        <v>14303.849999999999</v>
      </c>
      <c r="J16" s="36">
        <v>14418.6</v>
      </c>
      <c r="K16" s="36">
        <v>14189.1</v>
      </c>
      <c r="L16" s="36">
        <v>14004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8080.85</v>
      </c>
      <c r="D17" s="36">
        <v>8038.8833333333341</v>
      </c>
      <c r="E17" s="36">
        <v>7957.8666666666686</v>
      </c>
      <c r="F17" s="36">
        <v>7834.8833333333341</v>
      </c>
      <c r="G17" s="36">
        <v>7753.8666666666686</v>
      </c>
      <c r="H17" s="36">
        <v>8161.8666666666686</v>
      </c>
      <c r="I17" s="36">
        <v>8242.8833333333332</v>
      </c>
      <c r="J17" s="36">
        <v>8365.8666666666686</v>
      </c>
      <c r="K17" s="31">
        <v>8119.9</v>
      </c>
      <c r="L17" s="31">
        <v>7915.9</v>
      </c>
      <c r="M17" s="31">
        <v>8.5630699999999997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2463.5</v>
      </c>
      <c r="D18" s="36">
        <v>2435.9666666666667</v>
      </c>
      <c r="E18" s="36">
        <v>2402.5333333333333</v>
      </c>
      <c r="F18" s="36">
        <v>2341.5666666666666</v>
      </c>
      <c r="G18" s="36">
        <v>2308.1333333333332</v>
      </c>
      <c r="H18" s="36">
        <v>2496.9333333333334</v>
      </c>
      <c r="I18" s="36">
        <v>2530.3666666666668</v>
      </c>
      <c r="J18" s="36">
        <v>2591.3333333333335</v>
      </c>
      <c r="K18" s="31">
        <v>2469.4</v>
      </c>
      <c r="L18" s="31">
        <v>2375</v>
      </c>
      <c r="M18" s="31">
        <v>7.4711100000000004</v>
      </c>
      <c r="N18" s="1"/>
      <c r="O18" s="1"/>
    </row>
    <row r="19" spans="1:15" ht="12.75" customHeight="1">
      <c r="A19" s="51">
        <v>10</v>
      </c>
      <c r="B19" s="53" t="s">
        <v>312</v>
      </c>
      <c r="C19" s="31">
        <v>1580.15</v>
      </c>
      <c r="D19" s="36">
        <v>1572.7166666666665</v>
      </c>
      <c r="E19" s="36">
        <v>1562.4333333333329</v>
      </c>
      <c r="F19" s="36">
        <v>1544.7166666666665</v>
      </c>
      <c r="G19" s="36">
        <v>1534.4333333333329</v>
      </c>
      <c r="H19" s="36">
        <v>1590.4333333333329</v>
      </c>
      <c r="I19" s="36">
        <v>1600.7166666666662</v>
      </c>
      <c r="J19" s="36">
        <v>1618.4333333333329</v>
      </c>
      <c r="K19" s="31">
        <v>1583</v>
      </c>
      <c r="L19" s="31">
        <v>1555</v>
      </c>
      <c r="M19" s="31">
        <v>3.5460799999999999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638.70000000000005</v>
      </c>
      <c r="D20" s="36">
        <v>635.36666666666667</v>
      </c>
      <c r="E20" s="36">
        <v>630.83333333333337</v>
      </c>
      <c r="F20" s="36">
        <v>622.9666666666667</v>
      </c>
      <c r="G20" s="36">
        <v>618.43333333333339</v>
      </c>
      <c r="H20" s="36">
        <v>643.23333333333335</v>
      </c>
      <c r="I20" s="36">
        <v>647.76666666666665</v>
      </c>
      <c r="J20" s="36">
        <v>655.63333333333333</v>
      </c>
      <c r="K20" s="31">
        <v>639.9</v>
      </c>
      <c r="L20" s="31">
        <v>627.5</v>
      </c>
      <c r="M20" s="31">
        <v>12.125260000000001</v>
      </c>
      <c r="N20" s="1"/>
      <c r="O20" s="1"/>
    </row>
    <row r="21" spans="1:15" ht="12.75" customHeight="1">
      <c r="A21" s="51">
        <v>12</v>
      </c>
      <c r="B21" s="53" t="s">
        <v>857</v>
      </c>
      <c r="C21" s="31">
        <v>1022.05</v>
      </c>
      <c r="D21" s="36">
        <v>1020.3000000000001</v>
      </c>
      <c r="E21" s="36">
        <v>984.60000000000014</v>
      </c>
      <c r="F21" s="36">
        <v>947.15000000000009</v>
      </c>
      <c r="G21" s="36">
        <v>911.45000000000016</v>
      </c>
      <c r="H21" s="36">
        <v>1057.75</v>
      </c>
      <c r="I21" s="36">
        <v>1093.4500000000003</v>
      </c>
      <c r="J21" s="36">
        <v>1130.9000000000001</v>
      </c>
      <c r="K21" s="31">
        <v>1056</v>
      </c>
      <c r="L21" s="31">
        <v>982.85</v>
      </c>
      <c r="M21" s="31">
        <v>13.44326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3037.55</v>
      </c>
      <c r="D22" s="36">
        <v>2986.0333333333333</v>
      </c>
      <c r="E22" s="36">
        <v>2926.0666666666666</v>
      </c>
      <c r="F22" s="36">
        <v>2814.5833333333335</v>
      </c>
      <c r="G22" s="36">
        <v>2754.6166666666668</v>
      </c>
      <c r="H22" s="36">
        <v>3097.5166666666664</v>
      </c>
      <c r="I22" s="36">
        <v>3157.4833333333327</v>
      </c>
      <c r="J22" s="36">
        <v>3268.9666666666662</v>
      </c>
      <c r="K22" s="31">
        <v>3046</v>
      </c>
      <c r="L22" s="31">
        <v>2874.55</v>
      </c>
      <c r="M22" s="31">
        <v>57.258069999999996</v>
      </c>
      <c r="N22" s="1"/>
      <c r="O22" s="1"/>
    </row>
    <row r="23" spans="1:15" ht="12.75" customHeight="1">
      <c r="A23" s="51">
        <v>14</v>
      </c>
      <c r="B23" s="53" t="s">
        <v>263</v>
      </c>
      <c r="C23" s="31">
        <v>1788.8</v>
      </c>
      <c r="D23" s="36">
        <v>1757.9333333333334</v>
      </c>
      <c r="E23" s="36">
        <v>1715.8666666666668</v>
      </c>
      <c r="F23" s="36">
        <v>1642.9333333333334</v>
      </c>
      <c r="G23" s="36">
        <v>1600.8666666666668</v>
      </c>
      <c r="H23" s="36">
        <v>1830.8666666666668</v>
      </c>
      <c r="I23" s="36">
        <v>1872.9333333333334</v>
      </c>
      <c r="J23" s="36">
        <v>1945.8666666666668</v>
      </c>
      <c r="K23" s="31">
        <v>1800</v>
      </c>
      <c r="L23" s="31">
        <v>1685</v>
      </c>
      <c r="M23" s="31">
        <v>36.575690000000002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1331.25</v>
      </c>
      <c r="D24" s="36">
        <v>1318.8</v>
      </c>
      <c r="E24" s="36">
        <v>1297.6999999999998</v>
      </c>
      <c r="F24" s="36">
        <v>1264.1499999999999</v>
      </c>
      <c r="G24" s="36">
        <v>1243.0499999999997</v>
      </c>
      <c r="H24" s="36">
        <v>1352.35</v>
      </c>
      <c r="I24" s="36">
        <v>1373.4499999999998</v>
      </c>
      <c r="J24" s="36">
        <v>1407</v>
      </c>
      <c r="K24" s="31">
        <v>1339.9</v>
      </c>
      <c r="L24" s="31">
        <v>1285.25</v>
      </c>
      <c r="M24" s="31">
        <v>29.895430000000001</v>
      </c>
      <c r="N24" s="1"/>
      <c r="O24" s="1"/>
    </row>
    <row r="25" spans="1:15" ht="12.75" customHeight="1">
      <c r="A25" s="51">
        <v>16</v>
      </c>
      <c r="B25" s="53" t="s">
        <v>818</v>
      </c>
      <c r="C25" s="31">
        <v>628.04999999999995</v>
      </c>
      <c r="D25" s="36">
        <v>618.16666666666663</v>
      </c>
      <c r="E25" s="36">
        <v>600.33333333333326</v>
      </c>
      <c r="F25" s="36">
        <v>572.61666666666667</v>
      </c>
      <c r="G25" s="36">
        <v>554.7833333333333</v>
      </c>
      <c r="H25" s="36">
        <v>645.88333333333321</v>
      </c>
      <c r="I25" s="36">
        <v>663.71666666666647</v>
      </c>
      <c r="J25" s="36">
        <v>691.43333333333317</v>
      </c>
      <c r="K25" s="31">
        <v>636</v>
      </c>
      <c r="L25" s="31">
        <v>590.45000000000005</v>
      </c>
      <c r="M25" s="31">
        <v>99.360389999999995</v>
      </c>
      <c r="N25" s="1"/>
      <c r="O25" s="1"/>
    </row>
    <row r="26" spans="1:15" ht="12.75" customHeight="1">
      <c r="A26" s="51">
        <v>17</v>
      </c>
      <c r="B26" s="53" t="s">
        <v>264</v>
      </c>
      <c r="C26" s="31">
        <v>908.95</v>
      </c>
      <c r="D26" s="36">
        <v>901.2833333333333</v>
      </c>
      <c r="E26" s="36">
        <v>869.76666666666665</v>
      </c>
      <c r="F26" s="36">
        <v>830.58333333333337</v>
      </c>
      <c r="G26" s="36">
        <v>799.06666666666672</v>
      </c>
      <c r="H26" s="36">
        <v>940.46666666666658</v>
      </c>
      <c r="I26" s="36">
        <v>971.98333333333323</v>
      </c>
      <c r="J26" s="36">
        <v>1011.1666666666665</v>
      </c>
      <c r="K26" s="31">
        <v>932.8</v>
      </c>
      <c r="L26" s="31">
        <v>862.1</v>
      </c>
      <c r="M26" s="31">
        <v>29.34798</v>
      </c>
      <c r="N26" s="1"/>
      <c r="O26" s="1"/>
    </row>
    <row r="27" spans="1:15" ht="12.75" customHeight="1">
      <c r="A27" s="51">
        <v>18</v>
      </c>
      <c r="B27" s="53" t="s">
        <v>265</v>
      </c>
      <c r="C27" s="31">
        <v>338.55</v>
      </c>
      <c r="D27" s="36">
        <v>337.66666666666669</v>
      </c>
      <c r="E27" s="36">
        <v>332.88333333333338</v>
      </c>
      <c r="F27" s="36">
        <v>327.2166666666667</v>
      </c>
      <c r="G27" s="36">
        <v>322.43333333333339</v>
      </c>
      <c r="H27" s="36">
        <v>343.33333333333337</v>
      </c>
      <c r="I27" s="36">
        <v>348.11666666666667</v>
      </c>
      <c r="J27" s="36">
        <v>353.78333333333336</v>
      </c>
      <c r="K27" s="31">
        <v>342.45</v>
      </c>
      <c r="L27" s="31">
        <v>332</v>
      </c>
      <c r="M27" s="31">
        <v>17.52983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220.3</v>
      </c>
      <c r="D28" s="36">
        <v>221.1</v>
      </c>
      <c r="E28" s="36">
        <v>218.25</v>
      </c>
      <c r="F28" s="36">
        <v>216.20000000000002</v>
      </c>
      <c r="G28" s="36">
        <v>213.35000000000002</v>
      </c>
      <c r="H28" s="36">
        <v>223.14999999999998</v>
      </c>
      <c r="I28" s="36">
        <v>225.99999999999994</v>
      </c>
      <c r="J28" s="36">
        <v>228.04999999999995</v>
      </c>
      <c r="K28" s="31">
        <v>223.95</v>
      </c>
      <c r="L28" s="31">
        <v>219.05</v>
      </c>
      <c r="M28" s="31">
        <v>74.611540000000005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258.55</v>
      </c>
      <c r="D29" s="36">
        <v>257.31666666666666</v>
      </c>
      <c r="E29" s="36">
        <v>253.88333333333333</v>
      </c>
      <c r="F29" s="36">
        <v>249.21666666666667</v>
      </c>
      <c r="G29" s="36">
        <v>245.78333333333333</v>
      </c>
      <c r="H29" s="36">
        <v>261.98333333333335</v>
      </c>
      <c r="I29" s="36">
        <v>265.41666666666663</v>
      </c>
      <c r="J29" s="36">
        <v>270.08333333333331</v>
      </c>
      <c r="K29" s="31">
        <v>260.75</v>
      </c>
      <c r="L29" s="31">
        <v>252.65</v>
      </c>
      <c r="M29" s="31">
        <v>30.28687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5183.2</v>
      </c>
      <c r="D30" s="36">
        <v>5173.3833333333332</v>
      </c>
      <c r="E30" s="36">
        <v>5090.8166666666666</v>
      </c>
      <c r="F30" s="36">
        <v>4998.4333333333334</v>
      </c>
      <c r="G30" s="36">
        <v>4915.8666666666668</v>
      </c>
      <c r="H30" s="36">
        <v>5265.7666666666664</v>
      </c>
      <c r="I30" s="36">
        <v>5348.3333333333321</v>
      </c>
      <c r="J30" s="36">
        <v>5440.7166666666662</v>
      </c>
      <c r="K30" s="31">
        <v>5255.95</v>
      </c>
      <c r="L30" s="31">
        <v>5081</v>
      </c>
      <c r="M30" s="31">
        <v>2.9011900000000002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610.20000000000005</v>
      </c>
      <c r="D31" s="36">
        <v>604.7166666666667</v>
      </c>
      <c r="E31" s="36">
        <v>592.48333333333335</v>
      </c>
      <c r="F31" s="36">
        <v>574.76666666666665</v>
      </c>
      <c r="G31" s="36">
        <v>562.5333333333333</v>
      </c>
      <c r="H31" s="36">
        <v>622.43333333333339</v>
      </c>
      <c r="I31" s="36">
        <v>634.66666666666674</v>
      </c>
      <c r="J31" s="36">
        <v>652.38333333333344</v>
      </c>
      <c r="K31" s="31">
        <v>616.95000000000005</v>
      </c>
      <c r="L31" s="31">
        <v>587</v>
      </c>
      <c r="M31" s="31">
        <v>35.375950000000003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5862.8</v>
      </c>
      <c r="D32" s="36">
        <v>5832.4833333333336</v>
      </c>
      <c r="E32" s="36">
        <v>5770.3166666666675</v>
      </c>
      <c r="F32" s="36">
        <v>5677.8333333333339</v>
      </c>
      <c r="G32" s="36">
        <v>5615.6666666666679</v>
      </c>
      <c r="H32" s="36">
        <v>5924.9666666666672</v>
      </c>
      <c r="I32" s="36">
        <v>5987.1333333333332</v>
      </c>
      <c r="J32" s="36">
        <v>6079.6166666666668</v>
      </c>
      <c r="K32" s="31">
        <v>5894.65</v>
      </c>
      <c r="L32" s="31">
        <v>5740</v>
      </c>
      <c r="M32" s="31">
        <v>5.5813600000000001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474.15</v>
      </c>
      <c r="D33" s="36">
        <v>474.91666666666669</v>
      </c>
      <c r="E33" s="36">
        <v>468.33333333333337</v>
      </c>
      <c r="F33" s="36">
        <v>462.51666666666671</v>
      </c>
      <c r="G33" s="36">
        <v>455.93333333333339</v>
      </c>
      <c r="H33" s="36">
        <v>480.73333333333335</v>
      </c>
      <c r="I33" s="36">
        <v>487.31666666666672</v>
      </c>
      <c r="J33" s="36">
        <v>493.13333333333333</v>
      </c>
      <c r="K33" s="31">
        <v>481.5</v>
      </c>
      <c r="L33" s="31">
        <v>469.1</v>
      </c>
      <c r="M33" s="31">
        <v>19.647749999999998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204.55</v>
      </c>
      <c r="D34" s="36">
        <v>203.43333333333337</v>
      </c>
      <c r="E34" s="36">
        <v>200.96666666666673</v>
      </c>
      <c r="F34" s="36">
        <v>197.38333333333335</v>
      </c>
      <c r="G34" s="36">
        <v>194.91666666666671</v>
      </c>
      <c r="H34" s="36">
        <v>207.01666666666674</v>
      </c>
      <c r="I34" s="36">
        <v>209.48333333333338</v>
      </c>
      <c r="J34" s="36">
        <v>213.06666666666675</v>
      </c>
      <c r="K34" s="31">
        <v>205.9</v>
      </c>
      <c r="L34" s="31">
        <v>199.85</v>
      </c>
      <c r="M34" s="31">
        <v>192.16482999999999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2866.15</v>
      </c>
      <c r="D35" s="36">
        <v>2865.3833333333332</v>
      </c>
      <c r="E35" s="36">
        <v>2842.7666666666664</v>
      </c>
      <c r="F35" s="36">
        <v>2819.3833333333332</v>
      </c>
      <c r="G35" s="36">
        <v>2796.7666666666664</v>
      </c>
      <c r="H35" s="36">
        <v>2888.7666666666664</v>
      </c>
      <c r="I35" s="36">
        <v>2911.3833333333332</v>
      </c>
      <c r="J35" s="36">
        <v>2934.7666666666664</v>
      </c>
      <c r="K35" s="31">
        <v>2888</v>
      </c>
      <c r="L35" s="31">
        <v>2842</v>
      </c>
      <c r="M35" s="31">
        <v>9.9932999999999996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2211.5500000000002</v>
      </c>
      <c r="D36" s="36">
        <v>2218.4666666666667</v>
      </c>
      <c r="E36" s="36">
        <v>2193.6333333333332</v>
      </c>
      <c r="F36" s="36">
        <v>2175.7166666666667</v>
      </c>
      <c r="G36" s="36">
        <v>2150.8833333333332</v>
      </c>
      <c r="H36" s="36">
        <v>2236.3833333333332</v>
      </c>
      <c r="I36" s="36">
        <v>2261.2166666666662</v>
      </c>
      <c r="J36" s="36">
        <v>2279.1333333333332</v>
      </c>
      <c r="K36" s="31">
        <v>2243.3000000000002</v>
      </c>
      <c r="L36" s="31">
        <v>2200.5500000000002</v>
      </c>
      <c r="M36" s="31">
        <v>7.3354200000000001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1168.5999999999999</v>
      </c>
      <c r="D37" s="36">
        <v>1170.2666666666667</v>
      </c>
      <c r="E37" s="36">
        <v>1150.3333333333333</v>
      </c>
      <c r="F37" s="36">
        <v>1132.0666666666666</v>
      </c>
      <c r="G37" s="36">
        <v>1112.1333333333332</v>
      </c>
      <c r="H37" s="36">
        <v>1188.5333333333333</v>
      </c>
      <c r="I37" s="36">
        <v>1208.4666666666667</v>
      </c>
      <c r="J37" s="36">
        <v>1226.7333333333333</v>
      </c>
      <c r="K37" s="31">
        <v>1190.2</v>
      </c>
      <c r="L37" s="31">
        <v>1152</v>
      </c>
      <c r="M37" s="31">
        <v>17.04299</v>
      </c>
      <c r="N37" s="1"/>
      <c r="O37" s="1"/>
    </row>
    <row r="38" spans="1:15" ht="12.75" customHeight="1">
      <c r="A38" s="51">
        <v>29</v>
      </c>
      <c r="B38" s="53" t="s">
        <v>266</v>
      </c>
      <c r="C38" s="31">
        <v>4597.05</v>
      </c>
      <c r="D38" s="36">
        <v>4634.1333333333332</v>
      </c>
      <c r="E38" s="36">
        <v>4513.2666666666664</v>
      </c>
      <c r="F38" s="36">
        <v>4429.4833333333336</v>
      </c>
      <c r="G38" s="36">
        <v>4308.6166666666668</v>
      </c>
      <c r="H38" s="36">
        <v>4717.9166666666661</v>
      </c>
      <c r="I38" s="36">
        <v>4838.7833333333328</v>
      </c>
      <c r="J38" s="36">
        <v>4922.5666666666657</v>
      </c>
      <c r="K38" s="31">
        <v>4755</v>
      </c>
      <c r="L38" s="31">
        <v>4550.3500000000004</v>
      </c>
      <c r="M38" s="31">
        <v>3.7674099999999999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1122.8499999999999</v>
      </c>
      <c r="D39" s="36">
        <v>1125.6833333333332</v>
      </c>
      <c r="E39" s="36">
        <v>1115.2666666666664</v>
      </c>
      <c r="F39" s="36">
        <v>1107.6833333333332</v>
      </c>
      <c r="G39" s="36">
        <v>1097.2666666666664</v>
      </c>
      <c r="H39" s="36">
        <v>1133.2666666666664</v>
      </c>
      <c r="I39" s="36">
        <v>1143.6833333333329</v>
      </c>
      <c r="J39" s="36">
        <v>1151.2666666666664</v>
      </c>
      <c r="K39" s="31">
        <v>1136.0999999999999</v>
      </c>
      <c r="L39" s="31">
        <v>1118.0999999999999</v>
      </c>
      <c r="M39" s="31">
        <v>54.71143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9065.25</v>
      </c>
      <c r="D40" s="36">
        <v>9012.3333333333339</v>
      </c>
      <c r="E40" s="36">
        <v>8935.6666666666679</v>
      </c>
      <c r="F40" s="36">
        <v>8806.0833333333339</v>
      </c>
      <c r="G40" s="36">
        <v>8729.4166666666679</v>
      </c>
      <c r="H40" s="36">
        <v>9141.9166666666679</v>
      </c>
      <c r="I40" s="36">
        <v>9218.5833333333358</v>
      </c>
      <c r="J40" s="36">
        <v>9348.1666666666679</v>
      </c>
      <c r="K40" s="31">
        <v>9089</v>
      </c>
      <c r="L40" s="31">
        <v>8882.75</v>
      </c>
      <c r="M40" s="31">
        <v>4.08162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6675.7</v>
      </c>
      <c r="D41" s="36">
        <v>6691.7166666666672</v>
      </c>
      <c r="E41" s="36">
        <v>6641.5833333333339</v>
      </c>
      <c r="F41" s="36">
        <v>6607.4666666666672</v>
      </c>
      <c r="G41" s="36">
        <v>6557.3333333333339</v>
      </c>
      <c r="H41" s="36">
        <v>6725.8333333333339</v>
      </c>
      <c r="I41" s="36">
        <v>6775.9666666666672</v>
      </c>
      <c r="J41" s="36">
        <v>6810.0833333333339</v>
      </c>
      <c r="K41" s="31">
        <v>6741.85</v>
      </c>
      <c r="L41" s="31">
        <v>6657.6</v>
      </c>
      <c r="M41" s="31">
        <v>7.5583999999999998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1576.45</v>
      </c>
      <c r="D42" s="36">
        <v>1578.4666666666669</v>
      </c>
      <c r="E42" s="36">
        <v>1567.0333333333338</v>
      </c>
      <c r="F42" s="36">
        <v>1557.6166666666668</v>
      </c>
      <c r="G42" s="36">
        <v>1546.1833333333336</v>
      </c>
      <c r="H42" s="36">
        <v>1587.8833333333339</v>
      </c>
      <c r="I42" s="36">
        <v>1599.3166666666668</v>
      </c>
      <c r="J42" s="36">
        <v>1608.733333333334</v>
      </c>
      <c r="K42" s="31">
        <v>1589.9</v>
      </c>
      <c r="L42" s="31">
        <v>1569.05</v>
      </c>
      <c r="M42" s="31">
        <v>6.5224799999999998</v>
      </c>
      <c r="N42" s="1"/>
      <c r="O42" s="1"/>
    </row>
    <row r="43" spans="1:15" ht="12.75" customHeight="1">
      <c r="A43" s="51">
        <v>34</v>
      </c>
      <c r="B43" s="53" t="s">
        <v>267</v>
      </c>
      <c r="C43" s="31">
        <v>8436.15</v>
      </c>
      <c r="D43" s="36">
        <v>8435.9333333333343</v>
      </c>
      <c r="E43" s="36">
        <v>8376.8666666666686</v>
      </c>
      <c r="F43" s="36">
        <v>8317.5833333333339</v>
      </c>
      <c r="G43" s="36">
        <v>8258.5166666666682</v>
      </c>
      <c r="H43" s="36">
        <v>8495.216666666669</v>
      </c>
      <c r="I43" s="36">
        <v>8554.2833333333347</v>
      </c>
      <c r="J43" s="36">
        <v>8613.5666666666693</v>
      </c>
      <c r="K43" s="31">
        <v>8495</v>
      </c>
      <c r="L43" s="31">
        <v>8376.65</v>
      </c>
      <c r="M43" s="31">
        <v>0.17962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2487.65</v>
      </c>
      <c r="D44" s="36">
        <v>2489.35</v>
      </c>
      <c r="E44" s="36">
        <v>2460.6999999999998</v>
      </c>
      <c r="F44" s="36">
        <v>2433.75</v>
      </c>
      <c r="G44" s="36">
        <v>2405.1</v>
      </c>
      <c r="H44" s="36">
        <v>2516.2999999999997</v>
      </c>
      <c r="I44" s="36">
        <v>2544.9500000000003</v>
      </c>
      <c r="J44" s="36">
        <v>2571.8999999999996</v>
      </c>
      <c r="K44" s="31">
        <v>2518</v>
      </c>
      <c r="L44" s="31">
        <v>2462.4</v>
      </c>
      <c r="M44" s="31">
        <v>3.5423399999999998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188.55</v>
      </c>
      <c r="D45" s="36">
        <v>189.01666666666665</v>
      </c>
      <c r="E45" s="36">
        <v>187.48333333333329</v>
      </c>
      <c r="F45" s="36">
        <v>186.41666666666663</v>
      </c>
      <c r="G45" s="36">
        <v>184.88333333333327</v>
      </c>
      <c r="H45" s="36">
        <v>190.08333333333331</v>
      </c>
      <c r="I45" s="36">
        <v>191.61666666666667</v>
      </c>
      <c r="J45" s="36">
        <v>192.68333333333334</v>
      </c>
      <c r="K45" s="31">
        <v>190.55</v>
      </c>
      <c r="L45" s="31">
        <v>187.95</v>
      </c>
      <c r="M45" s="31">
        <v>65.839609999999993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260.85000000000002</v>
      </c>
      <c r="D46" s="36">
        <v>260.55</v>
      </c>
      <c r="E46" s="36">
        <v>257.90000000000003</v>
      </c>
      <c r="F46" s="36">
        <v>254.95000000000005</v>
      </c>
      <c r="G46" s="36">
        <v>252.30000000000007</v>
      </c>
      <c r="H46" s="36">
        <v>263.5</v>
      </c>
      <c r="I46" s="36">
        <v>266.14999999999998</v>
      </c>
      <c r="J46" s="36">
        <v>269.09999999999997</v>
      </c>
      <c r="K46" s="31">
        <v>263.2</v>
      </c>
      <c r="L46" s="31">
        <v>257.60000000000002</v>
      </c>
      <c r="M46" s="31">
        <v>121.96792000000001</v>
      </c>
      <c r="N46" s="1"/>
      <c r="O46" s="1"/>
    </row>
    <row r="47" spans="1:15" ht="12.75" customHeight="1">
      <c r="A47" s="51">
        <v>38</v>
      </c>
      <c r="B47" s="53" t="s">
        <v>268</v>
      </c>
      <c r="C47" s="31">
        <v>122.85</v>
      </c>
      <c r="D47" s="36">
        <v>123.88333333333333</v>
      </c>
      <c r="E47" s="36">
        <v>120.96666666666665</v>
      </c>
      <c r="F47" s="36">
        <v>119.08333333333333</v>
      </c>
      <c r="G47" s="36">
        <v>116.16666666666666</v>
      </c>
      <c r="H47" s="36">
        <v>125.76666666666665</v>
      </c>
      <c r="I47" s="36">
        <v>128.68333333333334</v>
      </c>
      <c r="J47" s="36">
        <v>130.56666666666666</v>
      </c>
      <c r="K47" s="31">
        <v>126.8</v>
      </c>
      <c r="L47" s="31">
        <v>122</v>
      </c>
      <c r="M47" s="31">
        <v>243.12119000000001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1328.85</v>
      </c>
      <c r="D48" s="36">
        <v>1327.1166666666666</v>
      </c>
      <c r="E48" s="36">
        <v>1319.2333333333331</v>
      </c>
      <c r="F48" s="36">
        <v>1309.6166666666666</v>
      </c>
      <c r="G48" s="36">
        <v>1301.7333333333331</v>
      </c>
      <c r="H48" s="36">
        <v>1336.7333333333331</v>
      </c>
      <c r="I48" s="36">
        <v>1344.6166666666668</v>
      </c>
      <c r="J48" s="36">
        <v>1354.2333333333331</v>
      </c>
      <c r="K48" s="31">
        <v>1335</v>
      </c>
      <c r="L48" s="31">
        <v>1317.5</v>
      </c>
      <c r="M48" s="31">
        <v>2.8880499999999998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494.55</v>
      </c>
      <c r="D49" s="36">
        <v>494.7166666666667</v>
      </c>
      <c r="E49" s="36">
        <v>490.03333333333342</v>
      </c>
      <c r="F49" s="36">
        <v>485.51666666666671</v>
      </c>
      <c r="G49" s="36">
        <v>480.83333333333343</v>
      </c>
      <c r="H49" s="36">
        <v>499.23333333333341</v>
      </c>
      <c r="I49" s="36">
        <v>503.91666666666669</v>
      </c>
      <c r="J49" s="36">
        <v>508.43333333333339</v>
      </c>
      <c r="K49" s="31">
        <v>499.4</v>
      </c>
      <c r="L49" s="31">
        <v>490.2</v>
      </c>
      <c r="M49" s="31">
        <v>9.5525599999999997</v>
      </c>
      <c r="N49" s="1"/>
      <c r="O49" s="1"/>
    </row>
    <row r="50" spans="1:15" ht="12.75" customHeight="1">
      <c r="A50" s="51">
        <v>41</v>
      </c>
      <c r="B50" s="53" t="s">
        <v>333</v>
      </c>
      <c r="C50" s="31">
        <v>1955.8</v>
      </c>
      <c r="D50" s="36">
        <v>1923.1666666666667</v>
      </c>
      <c r="E50" s="36">
        <v>1872.6333333333334</v>
      </c>
      <c r="F50" s="36">
        <v>1789.4666666666667</v>
      </c>
      <c r="G50" s="36">
        <v>1738.9333333333334</v>
      </c>
      <c r="H50" s="36">
        <v>2006.3333333333335</v>
      </c>
      <c r="I50" s="36">
        <v>2056.8666666666668</v>
      </c>
      <c r="J50" s="36">
        <v>2140.0333333333338</v>
      </c>
      <c r="K50" s="31">
        <v>1973.7</v>
      </c>
      <c r="L50" s="31">
        <v>1840</v>
      </c>
      <c r="M50" s="31">
        <v>14.73222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230.95</v>
      </c>
      <c r="D51" s="36">
        <v>229.53333333333333</v>
      </c>
      <c r="E51" s="36">
        <v>227.16666666666666</v>
      </c>
      <c r="F51" s="36">
        <v>223.38333333333333</v>
      </c>
      <c r="G51" s="36">
        <v>221.01666666666665</v>
      </c>
      <c r="H51" s="36">
        <v>233.31666666666666</v>
      </c>
      <c r="I51" s="36">
        <v>235.68333333333334</v>
      </c>
      <c r="J51" s="36">
        <v>239.46666666666667</v>
      </c>
      <c r="K51" s="31">
        <v>231.9</v>
      </c>
      <c r="L51" s="31">
        <v>225.75</v>
      </c>
      <c r="M51" s="31">
        <v>231.91410999999999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1440.85</v>
      </c>
      <c r="D52" s="36">
        <v>1432.9166666666667</v>
      </c>
      <c r="E52" s="36">
        <v>1416.0333333333335</v>
      </c>
      <c r="F52" s="36">
        <v>1391.2166666666667</v>
      </c>
      <c r="G52" s="36">
        <v>1374.3333333333335</v>
      </c>
      <c r="H52" s="36">
        <v>1457.7333333333336</v>
      </c>
      <c r="I52" s="36">
        <v>1474.6166666666668</v>
      </c>
      <c r="J52" s="36">
        <v>1499.4333333333336</v>
      </c>
      <c r="K52" s="31">
        <v>1449.8</v>
      </c>
      <c r="L52" s="31">
        <v>1408.1</v>
      </c>
      <c r="M52" s="31">
        <v>7.2693300000000001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288.25</v>
      </c>
      <c r="D53" s="36">
        <v>286.55</v>
      </c>
      <c r="E53" s="36">
        <v>283.70000000000005</v>
      </c>
      <c r="F53" s="36">
        <v>279.15000000000003</v>
      </c>
      <c r="G53" s="36">
        <v>276.30000000000007</v>
      </c>
      <c r="H53" s="36">
        <v>291.10000000000002</v>
      </c>
      <c r="I53" s="36">
        <v>293.95000000000005</v>
      </c>
      <c r="J53" s="36">
        <v>298.5</v>
      </c>
      <c r="K53" s="31">
        <v>289.39999999999998</v>
      </c>
      <c r="L53" s="31">
        <v>282</v>
      </c>
      <c r="M53" s="31">
        <v>180.50458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605.95000000000005</v>
      </c>
      <c r="D54" s="36">
        <v>608.6</v>
      </c>
      <c r="E54" s="36">
        <v>599.5</v>
      </c>
      <c r="F54" s="36">
        <v>593.04999999999995</v>
      </c>
      <c r="G54" s="36">
        <v>583.94999999999993</v>
      </c>
      <c r="H54" s="36">
        <v>615.05000000000007</v>
      </c>
      <c r="I54" s="36">
        <v>624.1500000000002</v>
      </c>
      <c r="J54" s="36">
        <v>630.60000000000014</v>
      </c>
      <c r="K54" s="31">
        <v>617.70000000000005</v>
      </c>
      <c r="L54" s="31">
        <v>602.15</v>
      </c>
      <c r="M54" s="31">
        <v>64.066569999999999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1284.3</v>
      </c>
      <c r="D55" s="36">
        <v>1288.3</v>
      </c>
      <c r="E55" s="36">
        <v>1276.6999999999998</v>
      </c>
      <c r="F55" s="36">
        <v>1269.0999999999999</v>
      </c>
      <c r="G55" s="36">
        <v>1257.4999999999998</v>
      </c>
      <c r="H55" s="36">
        <v>1295.8999999999999</v>
      </c>
      <c r="I55" s="36">
        <v>1307.4999999999998</v>
      </c>
      <c r="J55" s="36">
        <v>1315.1</v>
      </c>
      <c r="K55" s="31">
        <v>1299.9000000000001</v>
      </c>
      <c r="L55" s="31">
        <v>1280.7</v>
      </c>
      <c r="M55" s="31">
        <v>32.629080000000002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310.89999999999998</v>
      </c>
      <c r="D56" s="36">
        <v>308.48333333333329</v>
      </c>
      <c r="E56" s="36">
        <v>304.06666666666661</v>
      </c>
      <c r="F56" s="36">
        <v>297.23333333333329</v>
      </c>
      <c r="G56" s="36">
        <v>292.81666666666661</v>
      </c>
      <c r="H56" s="36">
        <v>315.31666666666661</v>
      </c>
      <c r="I56" s="36">
        <v>319.73333333333323</v>
      </c>
      <c r="J56" s="36">
        <v>326.56666666666661</v>
      </c>
      <c r="K56" s="31">
        <v>312.89999999999998</v>
      </c>
      <c r="L56" s="31">
        <v>301.64999999999998</v>
      </c>
      <c r="M56" s="31">
        <v>73.793890000000005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31882</v>
      </c>
      <c r="D57" s="36">
        <v>31384.116666666669</v>
      </c>
      <c r="E57" s="36">
        <v>30668.233333333337</v>
      </c>
      <c r="F57" s="36">
        <v>29454.466666666667</v>
      </c>
      <c r="G57" s="36">
        <v>28738.583333333336</v>
      </c>
      <c r="H57" s="36">
        <v>32597.883333333339</v>
      </c>
      <c r="I57" s="36">
        <v>33313.76666666667</v>
      </c>
      <c r="J57" s="36">
        <v>34527.53333333334</v>
      </c>
      <c r="K57" s="31">
        <v>32100</v>
      </c>
      <c r="L57" s="31">
        <v>30170.35</v>
      </c>
      <c r="M57" s="31">
        <v>0.82043999999999995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5140.8</v>
      </c>
      <c r="D58" s="36">
        <v>5112.4333333333334</v>
      </c>
      <c r="E58" s="36">
        <v>5063.3666666666668</v>
      </c>
      <c r="F58" s="36">
        <v>4985.9333333333334</v>
      </c>
      <c r="G58" s="36">
        <v>4936.8666666666668</v>
      </c>
      <c r="H58" s="36">
        <v>5189.8666666666668</v>
      </c>
      <c r="I58" s="36">
        <v>5238.9333333333343</v>
      </c>
      <c r="J58" s="36">
        <v>5316.3666666666668</v>
      </c>
      <c r="K58" s="31">
        <v>5161.5</v>
      </c>
      <c r="L58" s="31">
        <v>5035</v>
      </c>
      <c r="M58" s="31">
        <v>2.05585</v>
      </c>
      <c r="N58" s="1"/>
      <c r="O58" s="1"/>
    </row>
    <row r="59" spans="1:15" ht="12.75" customHeight="1">
      <c r="A59" s="51">
        <v>50</v>
      </c>
      <c r="B59" s="53" t="s">
        <v>343</v>
      </c>
      <c r="C59" s="31">
        <v>608.70000000000005</v>
      </c>
      <c r="D59" s="36">
        <v>598.13333333333333</v>
      </c>
      <c r="E59" s="36">
        <v>584.26666666666665</v>
      </c>
      <c r="F59" s="36">
        <v>559.83333333333337</v>
      </c>
      <c r="G59" s="36">
        <v>545.9666666666667</v>
      </c>
      <c r="H59" s="36">
        <v>622.56666666666661</v>
      </c>
      <c r="I59" s="36">
        <v>636.43333333333317</v>
      </c>
      <c r="J59" s="36">
        <v>660.86666666666656</v>
      </c>
      <c r="K59" s="31">
        <v>612</v>
      </c>
      <c r="L59" s="31">
        <v>573.70000000000005</v>
      </c>
      <c r="M59" s="31">
        <v>36.9148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566.54999999999995</v>
      </c>
      <c r="D60" s="36">
        <v>563.0333333333333</v>
      </c>
      <c r="E60" s="36">
        <v>557.06666666666661</v>
      </c>
      <c r="F60" s="36">
        <v>547.58333333333326</v>
      </c>
      <c r="G60" s="36">
        <v>541.61666666666656</v>
      </c>
      <c r="H60" s="36">
        <v>572.51666666666665</v>
      </c>
      <c r="I60" s="36">
        <v>578.48333333333335</v>
      </c>
      <c r="J60" s="36">
        <v>587.9666666666667</v>
      </c>
      <c r="K60" s="31">
        <v>569</v>
      </c>
      <c r="L60" s="31">
        <v>553.54999999999995</v>
      </c>
      <c r="M60" s="31">
        <v>92.194659999999999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1252.05</v>
      </c>
      <c r="D61" s="36">
        <v>1261.75</v>
      </c>
      <c r="E61" s="36">
        <v>1233.5</v>
      </c>
      <c r="F61" s="36">
        <v>1214.95</v>
      </c>
      <c r="G61" s="36">
        <v>1186.7</v>
      </c>
      <c r="H61" s="36">
        <v>1280.3</v>
      </c>
      <c r="I61" s="36">
        <v>1308.55</v>
      </c>
      <c r="J61" s="36">
        <v>1327.1</v>
      </c>
      <c r="K61" s="31">
        <v>1290</v>
      </c>
      <c r="L61" s="31">
        <v>1243.2</v>
      </c>
      <c r="M61" s="31">
        <v>12.161770000000001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1357.35</v>
      </c>
      <c r="D62" s="36">
        <v>1372.4833333333333</v>
      </c>
      <c r="E62" s="36">
        <v>1334.9666666666667</v>
      </c>
      <c r="F62" s="36">
        <v>1312.5833333333333</v>
      </c>
      <c r="G62" s="36">
        <v>1275.0666666666666</v>
      </c>
      <c r="H62" s="36">
        <v>1394.8666666666668</v>
      </c>
      <c r="I62" s="36">
        <v>1432.3833333333337</v>
      </c>
      <c r="J62" s="36">
        <v>1454.7666666666669</v>
      </c>
      <c r="K62" s="31">
        <v>1410</v>
      </c>
      <c r="L62" s="31">
        <v>1350.1</v>
      </c>
      <c r="M62" s="31">
        <v>37.219940000000001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448.7</v>
      </c>
      <c r="D63" s="36">
        <v>448.14999999999992</v>
      </c>
      <c r="E63" s="36">
        <v>445.64999999999986</v>
      </c>
      <c r="F63" s="36">
        <v>442.59999999999997</v>
      </c>
      <c r="G63" s="36">
        <v>440.09999999999991</v>
      </c>
      <c r="H63" s="36">
        <v>451.19999999999982</v>
      </c>
      <c r="I63" s="36">
        <v>453.69999999999993</v>
      </c>
      <c r="J63" s="36">
        <v>456.74999999999977</v>
      </c>
      <c r="K63" s="31">
        <v>450.65</v>
      </c>
      <c r="L63" s="31">
        <v>445.1</v>
      </c>
      <c r="M63" s="31">
        <v>65.921940000000006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4559.3500000000004</v>
      </c>
      <c r="D64" s="36">
        <v>4548.7833333333338</v>
      </c>
      <c r="E64" s="36">
        <v>4510.5666666666675</v>
      </c>
      <c r="F64" s="36">
        <v>4461.7833333333338</v>
      </c>
      <c r="G64" s="36">
        <v>4423.5666666666675</v>
      </c>
      <c r="H64" s="36">
        <v>4597.5666666666675</v>
      </c>
      <c r="I64" s="36">
        <v>4635.7833333333328</v>
      </c>
      <c r="J64" s="36">
        <v>4684.5666666666675</v>
      </c>
      <c r="K64" s="31">
        <v>4587</v>
      </c>
      <c r="L64" s="31">
        <v>4500</v>
      </c>
      <c r="M64" s="31">
        <v>4.7363099999999996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2819.95</v>
      </c>
      <c r="D65" s="36">
        <v>2836.1333333333332</v>
      </c>
      <c r="E65" s="36">
        <v>2783.8166666666666</v>
      </c>
      <c r="F65" s="36">
        <v>2747.6833333333334</v>
      </c>
      <c r="G65" s="36">
        <v>2695.3666666666668</v>
      </c>
      <c r="H65" s="36">
        <v>2872.2666666666664</v>
      </c>
      <c r="I65" s="36">
        <v>2924.583333333333</v>
      </c>
      <c r="J65" s="36">
        <v>2960.7166666666662</v>
      </c>
      <c r="K65" s="31">
        <v>2888.45</v>
      </c>
      <c r="L65" s="31">
        <v>2800</v>
      </c>
      <c r="M65" s="31">
        <v>3.2600899999999999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1027.0999999999999</v>
      </c>
      <c r="D66" s="36">
        <v>1022.3666666666667</v>
      </c>
      <c r="E66" s="36">
        <v>1009.7333333333333</v>
      </c>
      <c r="F66" s="36">
        <v>992.36666666666667</v>
      </c>
      <c r="G66" s="36">
        <v>979.73333333333335</v>
      </c>
      <c r="H66" s="36">
        <v>1039.7333333333333</v>
      </c>
      <c r="I66" s="36">
        <v>1052.3666666666668</v>
      </c>
      <c r="J66" s="36">
        <v>1069.7333333333333</v>
      </c>
      <c r="K66" s="31">
        <v>1035</v>
      </c>
      <c r="L66" s="31">
        <v>1005</v>
      </c>
      <c r="M66" s="31">
        <v>11.29308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1232.0999999999999</v>
      </c>
      <c r="D67" s="36">
        <v>1222.5833333333333</v>
      </c>
      <c r="E67" s="36">
        <v>1205.3666666666666</v>
      </c>
      <c r="F67" s="36">
        <v>1178.6333333333332</v>
      </c>
      <c r="G67" s="36">
        <v>1161.4166666666665</v>
      </c>
      <c r="H67" s="36">
        <v>1249.3166666666666</v>
      </c>
      <c r="I67" s="36">
        <v>1266.5333333333333</v>
      </c>
      <c r="J67" s="36">
        <v>1293.2666666666667</v>
      </c>
      <c r="K67" s="31">
        <v>1239.8</v>
      </c>
      <c r="L67" s="31">
        <v>1195.8499999999999</v>
      </c>
      <c r="M67" s="31">
        <v>3.17367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333.15</v>
      </c>
      <c r="D68" s="36">
        <v>330.63333333333338</v>
      </c>
      <c r="E68" s="36">
        <v>326.96666666666675</v>
      </c>
      <c r="F68" s="36">
        <v>320.78333333333336</v>
      </c>
      <c r="G68" s="36">
        <v>317.11666666666673</v>
      </c>
      <c r="H68" s="36">
        <v>336.81666666666678</v>
      </c>
      <c r="I68" s="36">
        <v>340.48333333333341</v>
      </c>
      <c r="J68" s="36">
        <v>346.6666666666668</v>
      </c>
      <c r="K68" s="31">
        <v>334.3</v>
      </c>
      <c r="L68" s="31">
        <v>324.45</v>
      </c>
      <c r="M68" s="31">
        <v>23.37229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3571.7</v>
      </c>
      <c r="D69" s="36">
        <v>3535.4</v>
      </c>
      <c r="E69" s="36">
        <v>3491.3</v>
      </c>
      <c r="F69" s="36">
        <v>3410.9</v>
      </c>
      <c r="G69" s="36">
        <v>3366.8</v>
      </c>
      <c r="H69" s="36">
        <v>3615.8</v>
      </c>
      <c r="I69" s="36">
        <v>3659.8999999999996</v>
      </c>
      <c r="J69" s="36">
        <v>3740.3</v>
      </c>
      <c r="K69" s="31">
        <v>3579.5</v>
      </c>
      <c r="L69" s="31">
        <v>3455</v>
      </c>
      <c r="M69" s="31">
        <v>4.1536900000000001</v>
      </c>
      <c r="N69" s="1"/>
      <c r="O69" s="1"/>
    </row>
    <row r="70" spans="1:15" ht="12.75" customHeight="1">
      <c r="A70" s="51">
        <v>61</v>
      </c>
      <c r="B70" s="53" t="s">
        <v>107</v>
      </c>
      <c r="C70" s="31">
        <v>839.05</v>
      </c>
      <c r="D70" s="36">
        <v>840.41666666666663</v>
      </c>
      <c r="E70" s="36">
        <v>828.93333333333328</v>
      </c>
      <c r="F70" s="36">
        <v>818.81666666666661</v>
      </c>
      <c r="G70" s="36">
        <v>807.33333333333326</v>
      </c>
      <c r="H70" s="36">
        <v>850.5333333333333</v>
      </c>
      <c r="I70" s="36">
        <v>862.01666666666665</v>
      </c>
      <c r="J70" s="36">
        <v>872.13333333333333</v>
      </c>
      <c r="K70" s="31">
        <v>851.9</v>
      </c>
      <c r="L70" s="31">
        <v>830.3</v>
      </c>
      <c r="M70" s="31">
        <v>58.690249999999999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554.54999999999995</v>
      </c>
      <c r="D71" s="36">
        <v>555.83333333333337</v>
      </c>
      <c r="E71" s="36">
        <v>548.9666666666667</v>
      </c>
      <c r="F71" s="36">
        <v>543.38333333333333</v>
      </c>
      <c r="G71" s="36">
        <v>536.51666666666665</v>
      </c>
      <c r="H71" s="36">
        <v>561.41666666666674</v>
      </c>
      <c r="I71" s="36">
        <v>568.2833333333333</v>
      </c>
      <c r="J71" s="36">
        <v>573.86666666666679</v>
      </c>
      <c r="K71" s="31">
        <v>562.70000000000005</v>
      </c>
      <c r="L71" s="31">
        <v>550.25</v>
      </c>
      <c r="M71" s="31">
        <v>28.725940000000001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1757.75</v>
      </c>
      <c r="D72" s="36">
        <v>1750.0333333333335</v>
      </c>
      <c r="E72" s="36">
        <v>1738.116666666667</v>
      </c>
      <c r="F72" s="36">
        <v>1718.4833333333336</v>
      </c>
      <c r="G72" s="36">
        <v>1706.5666666666671</v>
      </c>
      <c r="H72" s="36">
        <v>1769.666666666667</v>
      </c>
      <c r="I72" s="36">
        <v>1781.5833333333335</v>
      </c>
      <c r="J72" s="36">
        <v>1801.2166666666669</v>
      </c>
      <c r="K72" s="31">
        <v>1761.95</v>
      </c>
      <c r="L72" s="31">
        <v>1730.4</v>
      </c>
      <c r="M72" s="31">
        <v>1.07674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2469.15</v>
      </c>
      <c r="D73" s="36">
        <v>2471.3833333333332</v>
      </c>
      <c r="E73" s="36">
        <v>2447.7666666666664</v>
      </c>
      <c r="F73" s="36">
        <v>2426.3833333333332</v>
      </c>
      <c r="G73" s="36">
        <v>2402.7666666666664</v>
      </c>
      <c r="H73" s="36">
        <v>2492.7666666666664</v>
      </c>
      <c r="I73" s="36">
        <v>2516.3833333333332</v>
      </c>
      <c r="J73" s="36">
        <v>2537.7666666666664</v>
      </c>
      <c r="K73" s="31">
        <v>2495</v>
      </c>
      <c r="L73" s="31">
        <v>2450</v>
      </c>
      <c r="M73" s="31">
        <v>1.2198800000000001</v>
      </c>
      <c r="N73" s="1"/>
      <c r="O73" s="1"/>
    </row>
    <row r="74" spans="1:15" ht="12.75" customHeight="1">
      <c r="A74" s="51">
        <v>65</v>
      </c>
      <c r="B74" s="53" t="s">
        <v>270</v>
      </c>
      <c r="C74" s="31">
        <v>453.55</v>
      </c>
      <c r="D74" s="36">
        <v>452.93333333333339</v>
      </c>
      <c r="E74" s="36">
        <v>448.76666666666677</v>
      </c>
      <c r="F74" s="36">
        <v>443.98333333333335</v>
      </c>
      <c r="G74" s="36">
        <v>439.81666666666672</v>
      </c>
      <c r="H74" s="36">
        <v>457.71666666666681</v>
      </c>
      <c r="I74" s="36">
        <v>461.88333333333344</v>
      </c>
      <c r="J74" s="36">
        <v>466.66666666666686</v>
      </c>
      <c r="K74" s="31">
        <v>457.1</v>
      </c>
      <c r="L74" s="31">
        <v>448.15</v>
      </c>
      <c r="M74" s="31">
        <v>3.6947399999999999</v>
      </c>
      <c r="N74" s="1"/>
      <c r="O74" s="1"/>
    </row>
    <row r="75" spans="1:15" ht="12.75" customHeight="1">
      <c r="A75" s="51">
        <v>66</v>
      </c>
      <c r="B75" s="53" t="s">
        <v>365</v>
      </c>
      <c r="C75" s="31">
        <v>156.9</v>
      </c>
      <c r="D75" s="36">
        <v>154.86666666666665</v>
      </c>
      <c r="E75" s="36">
        <v>151.73333333333329</v>
      </c>
      <c r="F75" s="36">
        <v>146.56666666666663</v>
      </c>
      <c r="G75" s="36">
        <v>143.43333333333328</v>
      </c>
      <c r="H75" s="36">
        <v>160.0333333333333</v>
      </c>
      <c r="I75" s="36">
        <v>163.16666666666669</v>
      </c>
      <c r="J75" s="36">
        <v>168.33333333333331</v>
      </c>
      <c r="K75" s="31">
        <v>158</v>
      </c>
      <c r="L75" s="31">
        <v>149.69999999999999</v>
      </c>
      <c r="M75" s="31">
        <v>86.842550000000003</v>
      </c>
      <c r="N75" s="1"/>
      <c r="O75" s="1"/>
    </row>
    <row r="76" spans="1:15" ht="12.75" customHeight="1">
      <c r="A76" s="51">
        <v>67</v>
      </c>
      <c r="B76" s="53" t="s">
        <v>104</v>
      </c>
      <c r="C76" s="31">
        <v>3896.2</v>
      </c>
      <c r="D76" s="36">
        <v>3905.4500000000003</v>
      </c>
      <c r="E76" s="36">
        <v>3855.9000000000005</v>
      </c>
      <c r="F76" s="36">
        <v>3815.6000000000004</v>
      </c>
      <c r="G76" s="36">
        <v>3766.0500000000006</v>
      </c>
      <c r="H76" s="36">
        <v>3945.7500000000005</v>
      </c>
      <c r="I76" s="36">
        <v>3995.3000000000006</v>
      </c>
      <c r="J76" s="36">
        <v>4035.6000000000004</v>
      </c>
      <c r="K76" s="31">
        <v>3955</v>
      </c>
      <c r="L76" s="31">
        <v>3865.15</v>
      </c>
      <c r="M76" s="31">
        <v>2.6279599999999999</v>
      </c>
      <c r="N76" s="1"/>
      <c r="O76" s="1"/>
    </row>
    <row r="77" spans="1:15" ht="12.75" customHeight="1">
      <c r="A77" s="51">
        <v>68</v>
      </c>
      <c r="B77" s="53" t="s">
        <v>105</v>
      </c>
      <c r="C77" s="31">
        <v>8065.45</v>
      </c>
      <c r="D77" s="36">
        <v>8139.8166666666666</v>
      </c>
      <c r="E77" s="36">
        <v>7969.6333333333332</v>
      </c>
      <c r="F77" s="36">
        <v>7873.8166666666666</v>
      </c>
      <c r="G77" s="36">
        <v>7703.6333333333332</v>
      </c>
      <c r="H77" s="36">
        <v>8235.6333333333332</v>
      </c>
      <c r="I77" s="36">
        <v>8405.8166666666657</v>
      </c>
      <c r="J77" s="36">
        <v>8501.6333333333332</v>
      </c>
      <c r="K77" s="31">
        <v>8310</v>
      </c>
      <c r="L77" s="31">
        <v>8044</v>
      </c>
      <c r="M77" s="31">
        <v>3.88314</v>
      </c>
      <c r="N77" s="1"/>
      <c r="O77" s="1"/>
    </row>
    <row r="78" spans="1:15" ht="12.75" customHeight="1">
      <c r="A78" s="51">
        <v>69</v>
      </c>
      <c r="B78" s="53" t="s">
        <v>161</v>
      </c>
      <c r="C78" s="31">
        <v>2491.6</v>
      </c>
      <c r="D78" s="36">
        <v>2484.2000000000003</v>
      </c>
      <c r="E78" s="36">
        <v>2450.4000000000005</v>
      </c>
      <c r="F78" s="36">
        <v>2409.2000000000003</v>
      </c>
      <c r="G78" s="36">
        <v>2375.4000000000005</v>
      </c>
      <c r="H78" s="36">
        <v>2525.4000000000005</v>
      </c>
      <c r="I78" s="36">
        <v>2559.2000000000007</v>
      </c>
      <c r="J78" s="36">
        <v>2600.4000000000005</v>
      </c>
      <c r="K78" s="31">
        <v>2518</v>
      </c>
      <c r="L78" s="31">
        <v>2443</v>
      </c>
      <c r="M78" s="31">
        <v>3.41588</v>
      </c>
      <c r="N78" s="1"/>
      <c r="O78" s="1"/>
    </row>
    <row r="79" spans="1:15" ht="12.75" customHeight="1">
      <c r="A79" s="51">
        <v>70</v>
      </c>
      <c r="B79" s="53" t="s">
        <v>108</v>
      </c>
      <c r="C79" s="31">
        <v>5868.8</v>
      </c>
      <c r="D79" s="36">
        <v>5889.7333333333336</v>
      </c>
      <c r="E79" s="36">
        <v>5834.0666666666675</v>
      </c>
      <c r="F79" s="36">
        <v>5799.3333333333339</v>
      </c>
      <c r="G79" s="36">
        <v>5743.6666666666679</v>
      </c>
      <c r="H79" s="36">
        <v>5924.4666666666672</v>
      </c>
      <c r="I79" s="36">
        <v>5980.1333333333332</v>
      </c>
      <c r="J79" s="36">
        <v>6014.8666666666668</v>
      </c>
      <c r="K79" s="31">
        <v>5945.4</v>
      </c>
      <c r="L79" s="31">
        <v>5855</v>
      </c>
      <c r="M79" s="31">
        <v>2.3733</v>
      </c>
      <c r="N79" s="1"/>
      <c r="O79" s="1"/>
    </row>
    <row r="80" spans="1:15" ht="12.75" customHeight="1">
      <c r="A80" s="51">
        <v>71</v>
      </c>
      <c r="B80" s="53" t="s">
        <v>109</v>
      </c>
      <c r="C80" s="31">
        <v>4730.55</v>
      </c>
      <c r="D80" s="36">
        <v>4708.2</v>
      </c>
      <c r="E80" s="36">
        <v>4673.45</v>
      </c>
      <c r="F80" s="36">
        <v>4616.3500000000004</v>
      </c>
      <c r="G80" s="36">
        <v>4581.6000000000004</v>
      </c>
      <c r="H80" s="36">
        <v>4765.2999999999993</v>
      </c>
      <c r="I80" s="36">
        <v>4800.0499999999993</v>
      </c>
      <c r="J80" s="36">
        <v>4857.1499999999987</v>
      </c>
      <c r="K80" s="31">
        <v>4742.95</v>
      </c>
      <c r="L80" s="31">
        <v>4651.1000000000004</v>
      </c>
      <c r="M80" s="31">
        <v>8.7003500000000003</v>
      </c>
      <c r="N80" s="1"/>
      <c r="O80" s="1"/>
    </row>
    <row r="81" spans="1:15" ht="12.75" customHeight="1">
      <c r="A81" s="51">
        <v>72</v>
      </c>
      <c r="B81" s="53" t="s">
        <v>110</v>
      </c>
      <c r="C81" s="31">
        <v>3654.05</v>
      </c>
      <c r="D81" s="36">
        <v>3616.5833333333335</v>
      </c>
      <c r="E81" s="36">
        <v>3568.166666666667</v>
      </c>
      <c r="F81" s="36">
        <v>3482.2833333333333</v>
      </c>
      <c r="G81" s="36">
        <v>3433.8666666666668</v>
      </c>
      <c r="H81" s="36">
        <v>3702.4666666666672</v>
      </c>
      <c r="I81" s="36">
        <v>3750.8833333333341</v>
      </c>
      <c r="J81" s="36">
        <v>3836.7666666666673</v>
      </c>
      <c r="K81" s="31">
        <v>3665</v>
      </c>
      <c r="L81" s="31">
        <v>3530.7</v>
      </c>
      <c r="M81" s="31">
        <v>2.8788900000000002</v>
      </c>
      <c r="N81" s="1"/>
      <c r="O81" s="1"/>
    </row>
    <row r="82" spans="1:15" ht="12.75" customHeight="1">
      <c r="A82" s="51">
        <v>73</v>
      </c>
      <c r="B82" s="53" t="s">
        <v>272</v>
      </c>
      <c r="C82" s="31">
        <v>168.9</v>
      </c>
      <c r="D82" s="36">
        <v>168.43333333333334</v>
      </c>
      <c r="E82" s="36">
        <v>166.91666666666669</v>
      </c>
      <c r="F82" s="36">
        <v>164.93333333333334</v>
      </c>
      <c r="G82" s="36">
        <v>163.41666666666669</v>
      </c>
      <c r="H82" s="36">
        <v>170.41666666666669</v>
      </c>
      <c r="I82" s="36">
        <v>171.93333333333334</v>
      </c>
      <c r="J82" s="36">
        <v>173.91666666666669</v>
      </c>
      <c r="K82" s="31">
        <v>169.95</v>
      </c>
      <c r="L82" s="31">
        <v>166.45</v>
      </c>
      <c r="M82" s="31">
        <v>27.726669999999999</v>
      </c>
      <c r="N82" s="1"/>
      <c r="O82" s="1"/>
    </row>
    <row r="83" spans="1:15" ht="12.75" customHeight="1">
      <c r="A83" s="51">
        <v>74</v>
      </c>
      <c r="B83" s="53" t="s">
        <v>112</v>
      </c>
      <c r="C83" s="31">
        <v>163.9</v>
      </c>
      <c r="D83" s="36">
        <v>163.1</v>
      </c>
      <c r="E83" s="36">
        <v>161.94999999999999</v>
      </c>
      <c r="F83" s="36">
        <v>160</v>
      </c>
      <c r="G83" s="36">
        <v>158.85</v>
      </c>
      <c r="H83" s="36">
        <v>165.04999999999998</v>
      </c>
      <c r="I83" s="36">
        <v>166.20000000000002</v>
      </c>
      <c r="J83" s="36">
        <v>168.14999999999998</v>
      </c>
      <c r="K83" s="31">
        <v>164.25</v>
      </c>
      <c r="L83" s="31">
        <v>161.15</v>
      </c>
      <c r="M83" s="31">
        <v>106.74881000000001</v>
      </c>
      <c r="N83" s="1"/>
      <c r="O83" s="1"/>
    </row>
    <row r="84" spans="1:15" ht="12.75" customHeight="1">
      <c r="A84" s="51">
        <v>75</v>
      </c>
      <c r="B84" s="53" t="s">
        <v>375</v>
      </c>
      <c r="C84" s="31">
        <v>660.3</v>
      </c>
      <c r="D84" s="36">
        <v>656.06666666666661</v>
      </c>
      <c r="E84" s="36">
        <v>649.83333333333326</v>
      </c>
      <c r="F84" s="36">
        <v>639.36666666666667</v>
      </c>
      <c r="G84" s="36">
        <v>633.13333333333333</v>
      </c>
      <c r="H84" s="36">
        <v>666.53333333333319</v>
      </c>
      <c r="I84" s="36">
        <v>672.76666666666654</v>
      </c>
      <c r="J84" s="36">
        <v>683.23333333333312</v>
      </c>
      <c r="K84" s="31">
        <v>662.3</v>
      </c>
      <c r="L84" s="31">
        <v>645.6</v>
      </c>
      <c r="M84" s="31">
        <v>1.6633</v>
      </c>
      <c r="N84" s="1"/>
      <c r="O84" s="1"/>
    </row>
    <row r="85" spans="1:15" ht="12.75" customHeight="1">
      <c r="A85" s="51">
        <v>76</v>
      </c>
      <c r="B85" s="53" t="s">
        <v>273</v>
      </c>
      <c r="C85" s="31">
        <v>444.95</v>
      </c>
      <c r="D85" s="36">
        <v>445.90000000000003</v>
      </c>
      <c r="E85" s="36">
        <v>442.00000000000006</v>
      </c>
      <c r="F85" s="36">
        <v>439.05</v>
      </c>
      <c r="G85" s="36">
        <v>435.15000000000003</v>
      </c>
      <c r="H85" s="36">
        <v>448.85000000000008</v>
      </c>
      <c r="I85" s="36">
        <v>452.75000000000006</v>
      </c>
      <c r="J85" s="36">
        <v>455.7000000000001</v>
      </c>
      <c r="K85" s="31">
        <v>449.8</v>
      </c>
      <c r="L85" s="31">
        <v>442.95</v>
      </c>
      <c r="M85" s="31">
        <v>2.9610799999999999</v>
      </c>
      <c r="N85" s="1"/>
      <c r="O85" s="1"/>
    </row>
    <row r="86" spans="1:15" ht="12.75" customHeight="1">
      <c r="A86" s="51">
        <v>77</v>
      </c>
      <c r="B86" s="53" t="s">
        <v>113</v>
      </c>
      <c r="C86" s="31">
        <v>200.05</v>
      </c>
      <c r="D86" s="36">
        <v>198.05000000000004</v>
      </c>
      <c r="E86" s="36">
        <v>195.20000000000007</v>
      </c>
      <c r="F86" s="36">
        <v>190.35000000000002</v>
      </c>
      <c r="G86" s="36">
        <v>187.50000000000006</v>
      </c>
      <c r="H86" s="36">
        <v>202.90000000000009</v>
      </c>
      <c r="I86" s="36">
        <v>205.75000000000006</v>
      </c>
      <c r="J86" s="36">
        <v>210.60000000000011</v>
      </c>
      <c r="K86" s="31">
        <v>200.9</v>
      </c>
      <c r="L86" s="31">
        <v>193.2</v>
      </c>
      <c r="M86" s="31">
        <v>159.62440000000001</v>
      </c>
      <c r="N86" s="1"/>
      <c r="O86" s="1"/>
    </row>
    <row r="87" spans="1:15" ht="12.75" customHeight="1">
      <c r="A87" s="51">
        <v>78</v>
      </c>
      <c r="B87" s="53" t="s">
        <v>274</v>
      </c>
      <c r="C87" s="31">
        <v>1765.5</v>
      </c>
      <c r="D87" s="36">
        <v>1759.1666666666667</v>
      </c>
      <c r="E87" s="36">
        <v>1748.3333333333335</v>
      </c>
      <c r="F87" s="36">
        <v>1731.1666666666667</v>
      </c>
      <c r="G87" s="36">
        <v>1720.3333333333335</v>
      </c>
      <c r="H87" s="36">
        <v>1776.3333333333335</v>
      </c>
      <c r="I87" s="36">
        <v>1787.166666666667</v>
      </c>
      <c r="J87" s="36">
        <v>1804.3333333333335</v>
      </c>
      <c r="K87" s="31">
        <v>1770</v>
      </c>
      <c r="L87" s="31">
        <v>1742</v>
      </c>
      <c r="M87" s="31">
        <v>0.83862999999999999</v>
      </c>
      <c r="N87" s="1"/>
      <c r="O87" s="1"/>
    </row>
    <row r="88" spans="1:15" ht="12.75" customHeight="1">
      <c r="A88" s="51">
        <v>79</v>
      </c>
      <c r="B88" s="53" t="s">
        <v>118</v>
      </c>
      <c r="C88" s="31">
        <v>1306.9000000000001</v>
      </c>
      <c r="D88" s="36">
        <v>1317.8666666666668</v>
      </c>
      <c r="E88" s="36">
        <v>1290.7833333333335</v>
      </c>
      <c r="F88" s="36">
        <v>1274.6666666666667</v>
      </c>
      <c r="G88" s="36">
        <v>1247.5833333333335</v>
      </c>
      <c r="H88" s="36">
        <v>1333.9833333333336</v>
      </c>
      <c r="I88" s="36">
        <v>1361.0666666666666</v>
      </c>
      <c r="J88" s="36">
        <v>1377.1833333333336</v>
      </c>
      <c r="K88" s="31">
        <v>1344.95</v>
      </c>
      <c r="L88" s="31">
        <v>1301.75</v>
      </c>
      <c r="M88" s="31">
        <v>9.8595699999999997</v>
      </c>
      <c r="N88" s="1"/>
      <c r="O88" s="1"/>
    </row>
    <row r="89" spans="1:15" ht="12.75" customHeight="1">
      <c r="A89" s="51">
        <v>80</v>
      </c>
      <c r="B89" s="53" t="s">
        <v>119</v>
      </c>
      <c r="C89" s="31">
        <v>2822.3</v>
      </c>
      <c r="D89" s="36">
        <v>2809.6</v>
      </c>
      <c r="E89" s="36">
        <v>2775.2</v>
      </c>
      <c r="F89" s="36">
        <v>2728.1</v>
      </c>
      <c r="G89" s="36">
        <v>2693.7</v>
      </c>
      <c r="H89" s="36">
        <v>2856.7</v>
      </c>
      <c r="I89" s="36">
        <v>2891.1000000000004</v>
      </c>
      <c r="J89" s="36">
        <v>2938.2</v>
      </c>
      <c r="K89" s="31">
        <v>2844</v>
      </c>
      <c r="L89" s="31">
        <v>2762.5</v>
      </c>
      <c r="M89" s="31">
        <v>5.8904100000000001</v>
      </c>
      <c r="N89" s="1"/>
      <c r="O89" s="1"/>
    </row>
    <row r="90" spans="1:15" ht="12.75" customHeight="1">
      <c r="A90" s="51">
        <v>81</v>
      </c>
      <c r="B90" s="53" t="s">
        <v>121</v>
      </c>
      <c r="C90" s="31">
        <v>2372.0500000000002</v>
      </c>
      <c r="D90" s="36">
        <v>2377</v>
      </c>
      <c r="E90" s="36">
        <v>2357.15</v>
      </c>
      <c r="F90" s="36">
        <v>2342.25</v>
      </c>
      <c r="G90" s="36">
        <v>2322.4</v>
      </c>
      <c r="H90" s="36">
        <v>2391.9</v>
      </c>
      <c r="I90" s="36">
        <v>2411.7500000000005</v>
      </c>
      <c r="J90" s="36">
        <v>2426.65</v>
      </c>
      <c r="K90" s="31">
        <v>2396.85</v>
      </c>
      <c r="L90" s="31">
        <v>2362.1</v>
      </c>
      <c r="M90" s="31">
        <v>4.2126000000000001</v>
      </c>
      <c r="N90" s="1"/>
      <c r="O90" s="1"/>
    </row>
    <row r="91" spans="1:15" ht="12.75" customHeight="1">
      <c r="A91" s="51">
        <v>82</v>
      </c>
      <c r="B91" s="53" t="s">
        <v>393</v>
      </c>
      <c r="C91" s="31">
        <v>3254.2</v>
      </c>
      <c r="D91" s="36">
        <v>3246.6666666666665</v>
      </c>
      <c r="E91" s="36">
        <v>3203.5333333333328</v>
      </c>
      <c r="F91" s="36">
        <v>3152.8666666666663</v>
      </c>
      <c r="G91" s="36">
        <v>3109.7333333333327</v>
      </c>
      <c r="H91" s="36">
        <v>3297.333333333333</v>
      </c>
      <c r="I91" s="36">
        <v>3340.4666666666672</v>
      </c>
      <c r="J91" s="36">
        <v>3391.1333333333332</v>
      </c>
      <c r="K91" s="31">
        <v>3289.8</v>
      </c>
      <c r="L91" s="31">
        <v>3196</v>
      </c>
      <c r="M91" s="31">
        <v>0.83511999999999997</v>
      </c>
      <c r="N91" s="1"/>
      <c r="O91" s="1"/>
    </row>
    <row r="92" spans="1:15" ht="12.75" customHeight="1">
      <c r="A92" s="51">
        <v>83</v>
      </c>
      <c r="B92" s="53" t="s">
        <v>122</v>
      </c>
      <c r="C92" s="31">
        <v>551.4</v>
      </c>
      <c r="D92" s="36">
        <v>546.7833333333333</v>
      </c>
      <c r="E92" s="36">
        <v>539.66666666666663</v>
      </c>
      <c r="F92" s="36">
        <v>527.93333333333328</v>
      </c>
      <c r="G92" s="36">
        <v>520.81666666666661</v>
      </c>
      <c r="H92" s="36">
        <v>558.51666666666665</v>
      </c>
      <c r="I92" s="36">
        <v>565.63333333333344</v>
      </c>
      <c r="J92" s="36">
        <v>577.36666666666667</v>
      </c>
      <c r="K92" s="31">
        <v>553.9</v>
      </c>
      <c r="L92" s="31">
        <v>535.04999999999995</v>
      </c>
      <c r="M92" s="31">
        <v>13.39612</v>
      </c>
      <c r="N92" s="1"/>
      <c r="O92" s="1"/>
    </row>
    <row r="93" spans="1:15" ht="12.75" customHeight="1">
      <c r="A93" s="51">
        <v>84</v>
      </c>
      <c r="B93" s="53" t="s">
        <v>125</v>
      </c>
      <c r="C93" s="31">
        <v>1321.05</v>
      </c>
      <c r="D93" s="36">
        <v>1318.8999999999999</v>
      </c>
      <c r="E93" s="36">
        <v>1310.8499999999997</v>
      </c>
      <c r="F93" s="36">
        <v>1300.6499999999999</v>
      </c>
      <c r="G93" s="36">
        <v>1292.5999999999997</v>
      </c>
      <c r="H93" s="36">
        <v>1329.0999999999997</v>
      </c>
      <c r="I93" s="36">
        <v>1337.1499999999999</v>
      </c>
      <c r="J93" s="36">
        <v>1347.3499999999997</v>
      </c>
      <c r="K93" s="31">
        <v>1326.95</v>
      </c>
      <c r="L93" s="31">
        <v>1308.7</v>
      </c>
      <c r="M93" s="31">
        <v>32.004620000000003</v>
      </c>
      <c r="N93" s="1"/>
      <c r="O93" s="1"/>
    </row>
    <row r="94" spans="1:15" ht="12.75" customHeight="1">
      <c r="A94" s="51">
        <v>85</v>
      </c>
      <c r="B94" s="53" t="s">
        <v>126</v>
      </c>
      <c r="C94" s="31">
        <v>3677.9</v>
      </c>
      <c r="D94" s="36">
        <v>3681</v>
      </c>
      <c r="E94" s="36">
        <v>3640.1</v>
      </c>
      <c r="F94" s="36">
        <v>3602.2999999999997</v>
      </c>
      <c r="G94" s="36">
        <v>3561.3999999999996</v>
      </c>
      <c r="H94" s="36">
        <v>3718.8</v>
      </c>
      <c r="I94" s="36">
        <v>3759.7</v>
      </c>
      <c r="J94" s="36">
        <v>3797.5000000000005</v>
      </c>
      <c r="K94" s="31">
        <v>3721.9</v>
      </c>
      <c r="L94" s="31">
        <v>3643.2</v>
      </c>
      <c r="M94" s="31">
        <v>1.76441</v>
      </c>
      <c r="N94" s="1"/>
      <c r="O94" s="1"/>
    </row>
    <row r="95" spans="1:15" ht="12.75" customHeight="1">
      <c r="A95" s="51">
        <v>86</v>
      </c>
      <c r="B95" s="53" t="s">
        <v>127</v>
      </c>
      <c r="C95" s="31">
        <v>1460.95</v>
      </c>
      <c r="D95" s="36">
        <v>1458.9166666666667</v>
      </c>
      <c r="E95" s="36">
        <v>1452.3333333333335</v>
      </c>
      <c r="F95" s="36">
        <v>1443.7166666666667</v>
      </c>
      <c r="G95" s="36">
        <v>1437.1333333333334</v>
      </c>
      <c r="H95" s="36">
        <v>1467.5333333333335</v>
      </c>
      <c r="I95" s="36">
        <v>1474.116666666667</v>
      </c>
      <c r="J95" s="36">
        <v>1482.7333333333336</v>
      </c>
      <c r="K95" s="31">
        <v>1465.5</v>
      </c>
      <c r="L95" s="31">
        <v>1450.3</v>
      </c>
      <c r="M95" s="31">
        <v>128.32570999999999</v>
      </c>
      <c r="N95" s="1"/>
      <c r="O95" s="1"/>
    </row>
    <row r="96" spans="1:15" ht="12.75" customHeight="1">
      <c r="A96" s="51">
        <v>87</v>
      </c>
      <c r="B96" s="53" t="s">
        <v>128</v>
      </c>
      <c r="C96" s="31">
        <v>561.54999999999995</v>
      </c>
      <c r="D96" s="36">
        <v>563.18333333333328</v>
      </c>
      <c r="E96" s="36">
        <v>558.36666666666656</v>
      </c>
      <c r="F96" s="36">
        <v>555.18333333333328</v>
      </c>
      <c r="G96" s="36">
        <v>550.36666666666656</v>
      </c>
      <c r="H96" s="36">
        <v>566.36666666666656</v>
      </c>
      <c r="I96" s="36">
        <v>571.18333333333339</v>
      </c>
      <c r="J96" s="36">
        <v>574.36666666666656</v>
      </c>
      <c r="K96" s="31">
        <v>568</v>
      </c>
      <c r="L96" s="31">
        <v>560</v>
      </c>
      <c r="M96" s="31">
        <v>53.485990000000001</v>
      </c>
      <c r="N96" s="1"/>
      <c r="O96" s="1"/>
    </row>
    <row r="97" spans="1:15" ht="12.75" customHeight="1">
      <c r="A97" s="51">
        <v>88</v>
      </c>
      <c r="B97" s="53" t="s">
        <v>124</v>
      </c>
      <c r="C97" s="31">
        <v>1729.1</v>
      </c>
      <c r="D97" s="36">
        <v>1725.5166666666667</v>
      </c>
      <c r="E97" s="36">
        <v>1706.5833333333333</v>
      </c>
      <c r="F97" s="36">
        <v>1684.0666666666666</v>
      </c>
      <c r="G97" s="36">
        <v>1665.1333333333332</v>
      </c>
      <c r="H97" s="36">
        <v>1748.0333333333333</v>
      </c>
      <c r="I97" s="36">
        <v>1766.9666666666667</v>
      </c>
      <c r="J97" s="36">
        <v>1789.4833333333333</v>
      </c>
      <c r="K97" s="31">
        <v>1744.45</v>
      </c>
      <c r="L97" s="31">
        <v>1703</v>
      </c>
      <c r="M97" s="31">
        <v>19.80463</v>
      </c>
      <c r="N97" s="1"/>
      <c r="O97" s="1"/>
    </row>
    <row r="98" spans="1:15" ht="12.75" customHeight="1">
      <c r="A98" s="51">
        <v>89</v>
      </c>
      <c r="B98" s="53" t="s">
        <v>129</v>
      </c>
      <c r="C98" s="31">
        <v>5043.45</v>
      </c>
      <c r="D98" s="36">
        <v>4999.833333333333</v>
      </c>
      <c r="E98" s="36">
        <v>4948.6666666666661</v>
      </c>
      <c r="F98" s="36">
        <v>4853.8833333333332</v>
      </c>
      <c r="G98" s="36">
        <v>4802.7166666666662</v>
      </c>
      <c r="H98" s="36">
        <v>5094.6166666666659</v>
      </c>
      <c r="I98" s="36">
        <v>5145.7833333333319</v>
      </c>
      <c r="J98" s="36">
        <v>5240.5666666666657</v>
      </c>
      <c r="K98" s="31">
        <v>5051</v>
      </c>
      <c r="L98" s="31">
        <v>4905.05</v>
      </c>
      <c r="M98" s="31">
        <v>13.35266</v>
      </c>
      <c r="N98" s="1"/>
      <c r="O98" s="1"/>
    </row>
    <row r="99" spans="1:15" ht="12.75" customHeight="1">
      <c r="A99" s="51">
        <v>90</v>
      </c>
      <c r="B99" s="53" t="s">
        <v>131</v>
      </c>
      <c r="C99" s="31">
        <v>646.65</v>
      </c>
      <c r="D99" s="36">
        <v>644.78333333333342</v>
      </c>
      <c r="E99" s="36">
        <v>640.06666666666683</v>
      </c>
      <c r="F99" s="36">
        <v>633.48333333333346</v>
      </c>
      <c r="G99" s="36">
        <v>628.76666666666688</v>
      </c>
      <c r="H99" s="36">
        <v>651.36666666666679</v>
      </c>
      <c r="I99" s="36">
        <v>656.08333333333326</v>
      </c>
      <c r="J99" s="36">
        <v>662.66666666666674</v>
      </c>
      <c r="K99" s="31">
        <v>649.5</v>
      </c>
      <c r="L99" s="31">
        <v>638.20000000000005</v>
      </c>
      <c r="M99" s="31">
        <v>83.39846</v>
      </c>
      <c r="N99" s="1"/>
      <c r="O99" s="1"/>
    </row>
    <row r="100" spans="1:15" ht="12.75" customHeight="1">
      <c r="A100" s="51">
        <v>91</v>
      </c>
      <c r="B100" s="53" t="s">
        <v>123</v>
      </c>
      <c r="C100" s="31">
        <v>4074.7</v>
      </c>
      <c r="D100" s="36">
        <v>4045.65</v>
      </c>
      <c r="E100" s="36">
        <v>4005.05</v>
      </c>
      <c r="F100" s="36">
        <v>3935.4</v>
      </c>
      <c r="G100" s="36">
        <v>3894.8</v>
      </c>
      <c r="H100" s="36">
        <v>4115.3</v>
      </c>
      <c r="I100" s="36">
        <v>4155.8999999999996</v>
      </c>
      <c r="J100" s="36">
        <v>4225.55</v>
      </c>
      <c r="K100" s="31">
        <v>4086.25</v>
      </c>
      <c r="L100" s="31">
        <v>3976</v>
      </c>
      <c r="M100" s="31">
        <v>29.649660000000001</v>
      </c>
      <c r="N100" s="1"/>
      <c r="O100" s="1"/>
    </row>
    <row r="101" spans="1:15" ht="12.75" customHeight="1">
      <c r="A101" s="51">
        <v>92</v>
      </c>
      <c r="B101" s="53" t="s">
        <v>133</v>
      </c>
      <c r="C101" s="31">
        <v>493.3</v>
      </c>
      <c r="D101" s="36">
        <v>496.11666666666662</v>
      </c>
      <c r="E101" s="36">
        <v>487.23333333333323</v>
      </c>
      <c r="F101" s="36">
        <v>481.16666666666663</v>
      </c>
      <c r="G101" s="36">
        <v>472.28333333333325</v>
      </c>
      <c r="H101" s="36">
        <v>502.18333333333322</v>
      </c>
      <c r="I101" s="36">
        <v>511.06666666666655</v>
      </c>
      <c r="J101" s="36">
        <v>517.13333333333321</v>
      </c>
      <c r="K101" s="31">
        <v>505</v>
      </c>
      <c r="L101" s="31">
        <v>490.05</v>
      </c>
      <c r="M101" s="31">
        <v>39.904359999999997</v>
      </c>
      <c r="N101" s="1"/>
      <c r="O101" s="1"/>
    </row>
    <row r="102" spans="1:15" ht="12.75" customHeight="1">
      <c r="A102" s="51">
        <v>93</v>
      </c>
      <c r="B102" s="53" t="s">
        <v>134</v>
      </c>
      <c r="C102" s="31">
        <v>2349.6</v>
      </c>
      <c r="D102" s="36">
        <v>2356.2166666666667</v>
      </c>
      <c r="E102" s="36">
        <v>2340.1333333333332</v>
      </c>
      <c r="F102" s="36">
        <v>2330.6666666666665</v>
      </c>
      <c r="G102" s="36">
        <v>2314.583333333333</v>
      </c>
      <c r="H102" s="36">
        <v>2365.6833333333334</v>
      </c>
      <c r="I102" s="36">
        <v>2381.7666666666664</v>
      </c>
      <c r="J102" s="36">
        <v>2391.2333333333336</v>
      </c>
      <c r="K102" s="31">
        <v>2372.3000000000002</v>
      </c>
      <c r="L102" s="31">
        <v>2346.75</v>
      </c>
      <c r="M102" s="31">
        <v>6.8943000000000003</v>
      </c>
      <c r="N102" s="1"/>
      <c r="O102" s="1"/>
    </row>
    <row r="103" spans="1:15" ht="12.75" customHeight="1">
      <c r="A103" s="51">
        <v>94</v>
      </c>
      <c r="B103" s="53" t="s">
        <v>136</v>
      </c>
      <c r="C103" s="31">
        <v>1120.55</v>
      </c>
      <c r="D103" s="36">
        <v>1122.3333333333333</v>
      </c>
      <c r="E103" s="36">
        <v>1116.7666666666664</v>
      </c>
      <c r="F103" s="36">
        <v>1112.9833333333331</v>
      </c>
      <c r="G103" s="36">
        <v>1107.4166666666663</v>
      </c>
      <c r="H103" s="36">
        <v>1126.1166666666666</v>
      </c>
      <c r="I103" s="36">
        <v>1131.6833333333336</v>
      </c>
      <c r="J103" s="36">
        <v>1135.4666666666667</v>
      </c>
      <c r="K103" s="31">
        <v>1127.9000000000001</v>
      </c>
      <c r="L103" s="31">
        <v>1118.55</v>
      </c>
      <c r="M103" s="31">
        <v>89.442620000000005</v>
      </c>
      <c r="N103" s="1"/>
      <c r="O103" s="1"/>
    </row>
    <row r="104" spans="1:15" ht="12.75" customHeight="1">
      <c r="A104" s="51">
        <v>95</v>
      </c>
      <c r="B104" s="53" t="s">
        <v>137</v>
      </c>
      <c r="C104" s="31">
        <v>1683.8</v>
      </c>
      <c r="D104" s="36">
        <v>1684.4833333333336</v>
      </c>
      <c r="E104" s="36">
        <v>1668.7166666666672</v>
      </c>
      <c r="F104" s="36">
        <v>1653.6333333333337</v>
      </c>
      <c r="G104" s="36">
        <v>1637.8666666666672</v>
      </c>
      <c r="H104" s="36">
        <v>1699.5666666666671</v>
      </c>
      <c r="I104" s="36">
        <v>1715.3333333333335</v>
      </c>
      <c r="J104" s="36">
        <v>1730.416666666667</v>
      </c>
      <c r="K104" s="31">
        <v>1700.25</v>
      </c>
      <c r="L104" s="31">
        <v>1669.4</v>
      </c>
      <c r="M104" s="31">
        <v>3.2690999999999999</v>
      </c>
      <c r="N104" s="1"/>
      <c r="O104" s="1"/>
    </row>
    <row r="105" spans="1:15" ht="12.75" customHeight="1">
      <c r="A105" s="51">
        <v>96</v>
      </c>
      <c r="B105" s="53" t="s">
        <v>138</v>
      </c>
      <c r="C105" s="31">
        <v>597.20000000000005</v>
      </c>
      <c r="D105" s="36">
        <v>598.56666666666661</v>
      </c>
      <c r="E105" s="36">
        <v>592.48333333333323</v>
      </c>
      <c r="F105" s="36">
        <v>587.76666666666665</v>
      </c>
      <c r="G105" s="36">
        <v>581.68333333333328</v>
      </c>
      <c r="H105" s="36">
        <v>603.28333333333319</v>
      </c>
      <c r="I105" s="36">
        <v>609.36666666666667</v>
      </c>
      <c r="J105" s="36">
        <v>614.08333333333314</v>
      </c>
      <c r="K105" s="31">
        <v>604.65</v>
      </c>
      <c r="L105" s="31">
        <v>593.85</v>
      </c>
      <c r="M105" s="31">
        <v>17.1417</v>
      </c>
      <c r="N105" s="1"/>
      <c r="O105" s="1"/>
    </row>
    <row r="106" spans="1:15" ht="12.75" customHeight="1">
      <c r="A106" s="51">
        <v>97</v>
      </c>
      <c r="B106" s="53" t="s">
        <v>141</v>
      </c>
      <c r="C106" s="31">
        <v>77.5</v>
      </c>
      <c r="D106" s="36">
        <v>77.433333333333337</v>
      </c>
      <c r="E106" s="36">
        <v>76.966666666666669</v>
      </c>
      <c r="F106" s="36">
        <v>76.433333333333337</v>
      </c>
      <c r="G106" s="36">
        <v>75.966666666666669</v>
      </c>
      <c r="H106" s="36">
        <v>77.966666666666669</v>
      </c>
      <c r="I106" s="36">
        <v>78.433333333333337</v>
      </c>
      <c r="J106" s="36">
        <v>78.966666666666669</v>
      </c>
      <c r="K106" s="31">
        <v>77.900000000000006</v>
      </c>
      <c r="L106" s="31">
        <v>76.900000000000006</v>
      </c>
      <c r="M106" s="31">
        <v>454.85144000000003</v>
      </c>
      <c r="N106" s="1"/>
      <c r="O106" s="1"/>
    </row>
    <row r="107" spans="1:15" ht="12.75" customHeight="1">
      <c r="A107" s="51">
        <v>98</v>
      </c>
      <c r="B107" s="53" t="s">
        <v>155</v>
      </c>
      <c r="C107" s="31">
        <v>429.7</v>
      </c>
      <c r="D107" s="36">
        <v>430.51666666666665</v>
      </c>
      <c r="E107" s="36">
        <v>427.73333333333329</v>
      </c>
      <c r="F107" s="36">
        <v>425.76666666666665</v>
      </c>
      <c r="G107" s="36">
        <v>422.98333333333329</v>
      </c>
      <c r="H107" s="36">
        <v>432.48333333333329</v>
      </c>
      <c r="I107" s="36">
        <v>435.26666666666659</v>
      </c>
      <c r="J107" s="36">
        <v>437.23333333333329</v>
      </c>
      <c r="K107" s="31">
        <v>433.3</v>
      </c>
      <c r="L107" s="31">
        <v>428.55</v>
      </c>
      <c r="M107" s="31">
        <v>110.00103</v>
      </c>
      <c r="N107" s="1"/>
      <c r="O107" s="1"/>
    </row>
    <row r="108" spans="1:15" ht="12.75" customHeight="1">
      <c r="A108" s="51">
        <v>99</v>
      </c>
      <c r="B108" s="53" t="s">
        <v>279</v>
      </c>
      <c r="C108" s="31">
        <v>513.25</v>
      </c>
      <c r="D108" s="36">
        <v>514.73333333333323</v>
      </c>
      <c r="E108" s="36">
        <v>508.61666666666645</v>
      </c>
      <c r="F108" s="36">
        <v>503.98333333333323</v>
      </c>
      <c r="G108" s="36">
        <v>497.86666666666645</v>
      </c>
      <c r="H108" s="36">
        <v>519.36666666666645</v>
      </c>
      <c r="I108" s="36">
        <v>525.48333333333323</v>
      </c>
      <c r="J108" s="36">
        <v>530.11666666666645</v>
      </c>
      <c r="K108" s="31">
        <v>520.85</v>
      </c>
      <c r="L108" s="31">
        <v>510.1</v>
      </c>
      <c r="M108" s="31">
        <v>9.49939</v>
      </c>
      <c r="N108" s="1"/>
      <c r="O108" s="1"/>
    </row>
    <row r="109" spans="1:15" ht="12.75" customHeight="1">
      <c r="A109" s="51">
        <v>100</v>
      </c>
      <c r="B109" s="53" t="s">
        <v>144</v>
      </c>
      <c r="C109" s="31">
        <v>564.54999999999995</v>
      </c>
      <c r="D109" s="36">
        <v>562.45000000000005</v>
      </c>
      <c r="E109" s="36">
        <v>558.30000000000007</v>
      </c>
      <c r="F109" s="36">
        <v>552.05000000000007</v>
      </c>
      <c r="G109" s="36">
        <v>547.90000000000009</v>
      </c>
      <c r="H109" s="36">
        <v>568.70000000000005</v>
      </c>
      <c r="I109" s="36">
        <v>572.85000000000014</v>
      </c>
      <c r="J109" s="36">
        <v>579.1</v>
      </c>
      <c r="K109" s="31">
        <v>566.6</v>
      </c>
      <c r="L109" s="31">
        <v>556.20000000000005</v>
      </c>
      <c r="M109" s="31">
        <v>28.782229999999998</v>
      </c>
      <c r="N109" s="1"/>
      <c r="O109" s="1"/>
    </row>
    <row r="110" spans="1:15" ht="12.75" customHeight="1">
      <c r="A110" s="51">
        <v>101</v>
      </c>
      <c r="B110" s="53" t="s">
        <v>152</v>
      </c>
      <c r="C110" s="31">
        <v>159.35</v>
      </c>
      <c r="D110" s="36">
        <v>159.03333333333333</v>
      </c>
      <c r="E110" s="36">
        <v>157.36666666666667</v>
      </c>
      <c r="F110" s="36">
        <v>155.38333333333335</v>
      </c>
      <c r="G110" s="36">
        <v>153.7166666666667</v>
      </c>
      <c r="H110" s="36">
        <v>161.01666666666665</v>
      </c>
      <c r="I110" s="36">
        <v>162.68333333333334</v>
      </c>
      <c r="J110" s="36">
        <v>164.66666666666663</v>
      </c>
      <c r="K110" s="31">
        <v>160.69999999999999</v>
      </c>
      <c r="L110" s="31">
        <v>157.05000000000001</v>
      </c>
      <c r="M110" s="31">
        <v>175.92865</v>
      </c>
      <c r="N110" s="1"/>
      <c r="O110" s="1"/>
    </row>
    <row r="111" spans="1:15" ht="12.75" customHeight="1">
      <c r="A111" s="51">
        <v>102</v>
      </c>
      <c r="B111" s="53" t="s">
        <v>154</v>
      </c>
      <c r="C111" s="31">
        <v>1026.6500000000001</v>
      </c>
      <c r="D111" s="36">
        <v>1017.6166666666667</v>
      </c>
      <c r="E111" s="36">
        <v>1002.6833333333334</v>
      </c>
      <c r="F111" s="36">
        <v>978.7166666666667</v>
      </c>
      <c r="G111" s="36">
        <v>963.78333333333342</v>
      </c>
      <c r="H111" s="36">
        <v>1041.5833333333335</v>
      </c>
      <c r="I111" s="36">
        <v>1056.5166666666664</v>
      </c>
      <c r="J111" s="36">
        <v>1080.4833333333333</v>
      </c>
      <c r="K111" s="31">
        <v>1032.55</v>
      </c>
      <c r="L111" s="31">
        <v>993.65</v>
      </c>
      <c r="M111" s="31">
        <v>25.365310000000001</v>
      </c>
      <c r="N111" s="1"/>
      <c r="O111" s="1"/>
    </row>
    <row r="112" spans="1:15" ht="12.75" customHeight="1">
      <c r="A112" s="51">
        <v>103</v>
      </c>
      <c r="B112" s="53" t="s">
        <v>410</v>
      </c>
      <c r="C112" s="31">
        <v>157.30000000000001</v>
      </c>
      <c r="D112" s="36">
        <v>154.1</v>
      </c>
      <c r="E112" s="36">
        <v>150.19999999999999</v>
      </c>
      <c r="F112" s="36">
        <v>143.1</v>
      </c>
      <c r="G112" s="36">
        <v>139.19999999999999</v>
      </c>
      <c r="H112" s="36">
        <v>161.19999999999999</v>
      </c>
      <c r="I112" s="36">
        <v>165.10000000000002</v>
      </c>
      <c r="J112" s="36">
        <v>172.2</v>
      </c>
      <c r="K112" s="31">
        <v>158</v>
      </c>
      <c r="L112" s="31">
        <v>147</v>
      </c>
      <c r="M112" s="31">
        <v>650.39211</v>
      </c>
      <c r="N112" s="1"/>
      <c r="O112" s="1"/>
    </row>
    <row r="113" spans="1:15" ht="12.75" customHeight="1">
      <c r="A113" s="51">
        <v>104</v>
      </c>
      <c r="B113" s="53" t="s">
        <v>143</v>
      </c>
      <c r="C113" s="31">
        <v>444.5</v>
      </c>
      <c r="D113" s="36">
        <v>441.26666666666665</v>
      </c>
      <c r="E113" s="36">
        <v>433.68333333333328</v>
      </c>
      <c r="F113" s="36">
        <v>422.86666666666662</v>
      </c>
      <c r="G113" s="36">
        <v>415.28333333333325</v>
      </c>
      <c r="H113" s="36">
        <v>452.08333333333331</v>
      </c>
      <c r="I113" s="36">
        <v>459.66666666666669</v>
      </c>
      <c r="J113" s="36">
        <v>470.48333333333335</v>
      </c>
      <c r="K113" s="31">
        <v>448.85</v>
      </c>
      <c r="L113" s="31">
        <v>430.45</v>
      </c>
      <c r="M113" s="31">
        <v>31.779229999999998</v>
      </c>
      <c r="N113" s="1"/>
      <c r="O113" s="1"/>
    </row>
    <row r="114" spans="1:15" ht="12.75" customHeight="1">
      <c r="A114" s="51">
        <v>105</v>
      </c>
      <c r="B114" s="53" t="s">
        <v>149</v>
      </c>
      <c r="C114" s="31">
        <v>339.5</v>
      </c>
      <c r="D114" s="36">
        <v>336.51666666666665</v>
      </c>
      <c r="E114" s="36">
        <v>331.0333333333333</v>
      </c>
      <c r="F114" s="36">
        <v>322.56666666666666</v>
      </c>
      <c r="G114" s="36">
        <v>317.08333333333331</v>
      </c>
      <c r="H114" s="36">
        <v>344.98333333333329</v>
      </c>
      <c r="I114" s="36">
        <v>350.46666666666664</v>
      </c>
      <c r="J114" s="36">
        <v>358.93333333333328</v>
      </c>
      <c r="K114" s="31">
        <v>342</v>
      </c>
      <c r="L114" s="31">
        <v>328.05</v>
      </c>
      <c r="M114" s="31">
        <v>89.109099999999998</v>
      </c>
      <c r="N114" s="1"/>
      <c r="O114" s="1"/>
    </row>
    <row r="115" spans="1:15" ht="12.75" customHeight="1">
      <c r="A115" s="51">
        <v>106</v>
      </c>
      <c r="B115" s="53" t="s">
        <v>148</v>
      </c>
      <c r="C115" s="31">
        <v>1421</v>
      </c>
      <c r="D115" s="36">
        <v>1417.7166666666665</v>
      </c>
      <c r="E115" s="36">
        <v>1406.083333333333</v>
      </c>
      <c r="F115" s="36">
        <v>1391.1666666666665</v>
      </c>
      <c r="G115" s="36">
        <v>1379.5333333333331</v>
      </c>
      <c r="H115" s="36">
        <v>1432.633333333333</v>
      </c>
      <c r="I115" s="36">
        <v>1444.2666666666667</v>
      </c>
      <c r="J115" s="36">
        <v>1459.1833333333329</v>
      </c>
      <c r="K115" s="31">
        <v>1429.35</v>
      </c>
      <c r="L115" s="31">
        <v>1402.8</v>
      </c>
      <c r="M115" s="31">
        <v>12.79355</v>
      </c>
      <c r="N115" s="1"/>
      <c r="O115" s="1"/>
    </row>
    <row r="116" spans="1:15" ht="12.75" customHeight="1">
      <c r="A116" s="51">
        <v>107</v>
      </c>
      <c r="B116" s="53" t="s">
        <v>183</v>
      </c>
      <c r="C116" s="31">
        <v>6017.3</v>
      </c>
      <c r="D116" s="36">
        <v>6046.083333333333</v>
      </c>
      <c r="E116" s="36">
        <v>5974.4166666666661</v>
      </c>
      <c r="F116" s="36">
        <v>5931.5333333333328</v>
      </c>
      <c r="G116" s="36">
        <v>5859.8666666666659</v>
      </c>
      <c r="H116" s="36">
        <v>6088.9666666666662</v>
      </c>
      <c r="I116" s="36">
        <v>6160.6333333333323</v>
      </c>
      <c r="J116" s="36">
        <v>6203.5166666666664</v>
      </c>
      <c r="K116" s="31">
        <v>6117.75</v>
      </c>
      <c r="L116" s="31">
        <v>6003.2</v>
      </c>
      <c r="M116" s="31">
        <v>1.79878</v>
      </c>
      <c r="N116" s="1"/>
      <c r="O116" s="1"/>
    </row>
    <row r="117" spans="1:15" ht="12.75" customHeight="1">
      <c r="A117" s="51">
        <v>108</v>
      </c>
      <c r="B117" s="53" t="s">
        <v>150</v>
      </c>
      <c r="C117" s="31">
        <v>1424.7</v>
      </c>
      <c r="D117" s="36">
        <v>1425.5</v>
      </c>
      <c r="E117" s="36">
        <v>1417.25</v>
      </c>
      <c r="F117" s="36">
        <v>1409.8</v>
      </c>
      <c r="G117" s="36">
        <v>1401.55</v>
      </c>
      <c r="H117" s="36">
        <v>1432.95</v>
      </c>
      <c r="I117" s="36">
        <v>1441.2</v>
      </c>
      <c r="J117" s="36">
        <v>1448.65</v>
      </c>
      <c r="K117" s="31">
        <v>1433.75</v>
      </c>
      <c r="L117" s="31">
        <v>1418.05</v>
      </c>
      <c r="M117" s="31">
        <v>34.632300000000001</v>
      </c>
      <c r="N117" s="1"/>
      <c r="O117" s="1"/>
    </row>
    <row r="118" spans="1:15" ht="12.75" customHeight="1">
      <c r="A118" s="51">
        <v>109</v>
      </c>
      <c r="B118" s="53" t="s">
        <v>147</v>
      </c>
      <c r="C118" s="31">
        <v>4147.3500000000004</v>
      </c>
      <c r="D118" s="36">
        <v>4134.6833333333334</v>
      </c>
      <c r="E118" s="36">
        <v>4095.3666666666668</v>
      </c>
      <c r="F118" s="36">
        <v>4043.3833333333332</v>
      </c>
      <c r="G118" s="36">
        <v>4004.0666666666666</v>
      </c>
      <c r="H118" s="36">
        <v>4186.666666666667</v>
      </c>
      <c r="I118" s="36">
        <v>4225.9833333333345</v>
      </c>
      <c r="J118" s="36">
        <v>4277.9666666666672</v>
      </c>
      <c r="K118" s="31">
        <v>4174</v>
      </c>
      <c r="L118" s="31">
        <v>4082.7</v>
      </c>
      <c r="M118" s="31">
        <v>6.8252300000000004</v>
      </c>
      <c r="N118" s="1"/>
      <c r="O118" s="1"/>
    </row>
    <row r="119" spans="1:15" ht="12.75" customHeight="1">
      <c r="A119" s="51">
        <v>110</v>
      </c>
      <c r="B119" s="53" t="s">
        <v>153</v>
      </c>
      <c r="C119" s="31">
        <v>1289.95</v>
      </c>
      <c r="D119" s="36">
        <v>1291.6666666666667</v>
      </c>
      <c r="E119" s="36">
        <v>1278.2833333333335</v>
      </c>
      <c r="F119" s="36">
        <v>1266.6166666666668</v>
      </c>
      <c r="G119" s="36">
        <v>1253.2333333333336</v>
      </c>
      <c r="H119" s="36">
        <v>1303.3333333333335</v>
      </c>
      <c r="I119" s="36">
        <v>1316.7166666666667</v>
      </c>
      <c r="J119" s="36">
        <v>1328.3833333333334</v>
      </c>
      <c r="K119" s="31">
        <v>1305.05</v>
      </c>
      <c r="L119" s="31">
        <v>1280</v>
      </c>
      <c r="M119" s="31">
        <v>2.8022800000000001</v>
      </c>
      <c r="N119" s="1"/>
      <c r="O119" s="1"/>
    </row>
    <row r="120" spans="1:15" ht="12.75" customHeight="1">
      <c r="A120" s="51">
        <v>111</v>
      </c>
      <c r="B120" s="53" t="s">
        <v>280</v>
      </c>
      <c r="C120" s="31">
        <v>599.70000000000005</v>
      </c>
      <c r="D120" s="36">
        <v>592.20000000000005</v>
      </c>
      <c r="E120" s="36">
        <v>580.55000000000007</v>
      </c>
      <c r="F120" s="36">
        <v>561.4</v>
      </c>
      <c r="G120" s="36">
        <v>549.75</v>
      </c>
      <c r="H120" s="36">
        <v>611.35000000000014</v>
      </c>
      <c r="I120" s="36">
        <v>623.00000000000023</v>
      </c>
      <c r="J120" s="36">
        <v>642.1500000000002</v>
      </c>
      <c r="K120" s="31">
        <v>603.85</v>
      </c>
      <c r="L120" s="31">
        <v>573.04999999999995</v>
      </c>
      <c r="M120" s="31">
        <v>60.016599999999997</v>
      </c>
      <c r="N120" s="1"/>
      <c r="O120" s="1"/>
    </row>
    <row r="121" spans="1:15" ht="12.75" customHeight="1">
      <c r="A121" s="51">
        <v>112</v>
      </c>
      <c r="B121" s="53" t="s">
        <v>158</v>
      </c>
      <c r="C121" s="31">
        <v>881.5</v>
      </c>
      <c r="D121" s="36">
        <v>875.88333333333333</v>
      </c>
      <c r="E121" s="36">
        <v>866.81666666666661</v>
      </c>
      <c r="F121" s="36">
        <v>852.13333333333333</v>
      </c>
      <c r="G121" s="36">
        <v>843.06666666666661</v>
      </c>
      <c r="H121" s="36">
        <v>890.56666666666661</v>
      </c>
      <c r="I121" s="36">
        <v>899.63333333333344</v>
      </c>
      <c r="J121" s="36">
        <v>914.31666666666661</v>
      </c>
      <c r="K121" s="31">
        <v>884.95</v>
      </c>
      <c r="L121" s="31">
        <v>861.2</v>
      </c>
      <c r="M121" s="31">
        <v>27.060500000000001</v>
      </c>
      <c r="N121" s="1"/>
      <c r="O121" s="1"/>
    </row>
    <row r="122" spans="1:15" ht="12.75" customHeight="1">
      <c r="A122" s="51">
        <v>113</v>
      </c>
      <c r="B122" s="53" t="s">
        <v>156</v>
      </c>
      <c r="C122" s="31">
        <v>978.45</v>
      </c>
      <c r="D122" s="36">
        <v>964.19999999999993</v>
      </c>
      <c r="E122" s="36">
        <v>945.09999999999991</v>
      </c>
      <c r="F122" s="36">
        <v>911.75</v>
      </c>
      <c r="G122" s="36">
        <v>892.65</v>
      </c>
      <c r="H122" s="36">
        <v>997.54999999999984</v>
      </c>
      <c r="I122" s="36">
        <v>1016.65</v>
      </c>
      <c r="J122" s="36">
        <v>1049.9999999999998</v>
      </c>
      <c r="K122" s="31">
        <v>983.3</v>
      </c>
      <c r="L122" s="31">
        <v>930.85</v>
      </c>
      <c r="M122" s="31">
        <v>68.401750000000007</v>
      </c>
      <c r="N122" s="1"/>
      <c r="O122" s="1"/>
    </row>
    <row r="123" spans="1:15" ht="12.75" customHeight="1">
      <c r="A123" s="51">
        <v>114</v>
      </c>
      <c r="B123" s="53" t="s">
        <v>159</v>
      </c>
      <c r="C123" s="31">
        <v>474</v>
      </c>
      <c r="D123" s="36">
        <v>471.01666666666665</v>
      </c>
      <c r="E123" s="36">
        <v>465.68333333333328</v>
      </c>
      <c r="F123" s="36">
        <v>457.36666666666662</v>
      </c>
      <c r="G123" s="36">
        <v>452.03333333333325</v>
      </c>
      <c r="H123" s="36">
        <v>479.33333333333331</v>
      </c>
      <c r="I123" s="36">
        <v>484.66666666666669</v>
      </c>
      <c r="J123" s="36">
        <v>492.98333333333335</v>
      </c>
      <c r="K123" s="31">
        <v>476.35</v>
      </c>
      <c r="L123" s="31">
        <v>462.7</v>
      </c>
      <c r="M123" s="31">
        <v>19.984780000000001</v>
      </c>
      <c r="N123" s="1"/>
      <c r="O123" s="1"/>
    </row>
    <row r="124" spans="1:15" ht="12.75" customHeight="1">
      <c r="A124" s="51">
        <v>115</v>
      </c>
      <c r="B124" s="53" t="s">
        <v>427</v>
      </c>
      <c r="C124" s="31">
        <v>1497.45</v>
      </c>
      <c r="D124" s="36">
        <v>1481.55</v>
      </c>
      <c r="E124" s="36">
        <v>1453.05</v>
      </c>
      <c r="F124" s="36">
        <v>1408.65</v>
      </c>
      <c r="G124" s="36">
        <v>1380.15</v>
      </c>
      <c r="H124" s="36">
        <v>1525.9499999999998</v>
      </c>
      <c r="I124" s="36">
        <v>1554.4499999999998</v>
      </c>
      <c r="J124" s="36">
        <v>1598.8499999999997</v>
      </c>
      <c r="K124" s="31">
        <v>1510.05</v>
      </c>
      <c r="L124" s="31">
        <v>1437.15</v>
      </c>
      <c r="M124" s="31">
        <v>6.6504599999999998</v>
      </c>
      <c r="N124" s="1"/>
      <c r="O124" s="1"/>
    </row>
    <row r="125" spans="1:15" ht="12.75" customHeight="1">
      <c r="A125" s="51">
        <v>116</v>
      </c>
      <c r="B125" s="53" t="s">
        <v>160</v>
      </c>
      <c r="C125" s="31">
        <v>1646.3</v>
      </c>
      <c r="D125" s="36">
        <v>1642.9333333333334</v>
      </c>
      <c r="E125" s="36">
        <v>1635.8666666666668</v>
      </c>
      <c r="F125" s="36">
        <v>1625.4333333333334</v>
      </c>
      <c r="G125" s="36">
        <v>1618.3666666666668</v>
      </c>
      <c r="H125" s="36">
        <v>1653.3666666666668</v>
      </c>
      <c r="I125" s="36">
        <v>1660.4333333333334</v>
      </c>
      <c r="J125" s="36">
        <v>1670.8666666666668</v>
      </c>
      <c r="K125" s="31">
        <v>1650</v>
      </c>
      <c r="L125" s="31">
        <v>1632.5</v>
      </c>
      <c r="M125" s="31">
        <v>42.820259999999998</v>
      </c>
      <c r="N125" s="1"/>
      <c r="O125" s="1"/>
    </row>
    <row r="126" spans="1:15" ht="12.75" customHeight="1">
      <c r="A126" s="51">
        <v>117</v>
      </c>
      <c r="B126" s="53" t="s">
        <v>898</v>
      </c>
      <c r="C126" s="31">
        <v>157.4</v>
      </c>
      <c r="D126" s="36">
        <v>156.95000000000002</v>
      </c>
      <c r="E126" s="36">
        <v>155.85000000000002</v>
      </c>
      <c r="F126" s="36">
        <v>154.30000000000001</v>
      </c>
      <c r="G126" s="36">
        <v>153.20000000000002</v>
      </c>
      <c r="H126" s="36">
        <v>158.50000000000003</v>
      </c>
      <c r="I126" s="36">
        <v>159.6</v>
      </c>
      <c r="J126" s="36">
        <v>161.15000000000003</v>
      </c>
      <c r="K126" s="31">
        <v>158.05000000000001</v>
      </c>
      <c r="L126" s="31">
        <v>155.4</v>
      </c>
      <c r="M126" s="31">
        <v>27.14284</v>
      </c>
      <c r="N126" s="1"/>
      <c r="O126" s="1"/>
    </row>
    <row r="127" spans="1:15" ht="12.75" customHeight="1">
      <c r="A127" s="51">
        <v>118</v>
      </c>
      <c r="B127" s="53" t="s">
        <v>166</v>
      </c>
      <c r="C127" s="31">
        <v>4481.2</v>
      </c>
      <c r="D127" s="36">
        <v>4461.4000000000005</v>
      </c>
      <c r="E127" s="36">
        <v>4424.8000000000011</v>
      </c>
      <c r="F127" s="36">
        <v>4368.4000000000005</v>
      </c>
      <c r="G127" s="36">
        <v>4331.8000000000011</v>
      </c>
      <c r="H127" s="36">
        <v>4517.8000000000011</v>
      </c>
      <c r="I127" s="36">
        <v>4554.4000000000015</v>
      </c>
      <c r="J127" s="36">
        <v>4610.8000000000011</v>
      </c>
      <c r="K127" s="31">
        <v>4498</v>
      </c>
      <c r="L127" s="31">
        <v>4405</v>
      </c>
      <c r="M127" s="31">
        <v>1.01922</v>
      </c>
      <c r="N127" s="1"/>
      <c r="O127" s="1"/>
    </row>
    <row r="128" spans="1:15" ht="12.75" customHeight="1">
      <c r="A128" s="51">
        <v>119</v>
      </c>
      <c r="B128" s="53" t="s">
        <v>163</v>
      </c>
      <c r="C128" s="31">
        <v>633.75</v>
      </c>
      <c r="D128" s="36">
        <v>628.2166666666667</v>
      </c>
      <c r="E128" s="36">
        <v>617.73333333333335</v>
      </c>
      <c r="F128" s="36">
        <v>601.7166666666667</v>
      </c>
      <c r="G128" s="36">
        <v>591.23333333333335</v>
      </c>
      <c r="H128" s="36">
        <v>644.23333333333335</v>
      </c>
      <c r="I128" s="36">
        <v>654.7166666666667</v>
      </c>
      <c r="J128" s="36">
        <v>670.73333333333335</v>
      </c>
      <c r="K128" s="31">
        <v>638.70000000000005</v>
      </c>
      <c r="L128" s="31">
        <v>612.20000000000005</v>
      </c>
      <c r="M128" s="31">
        <v>27.031230000000001</v>
      </c>
      <c r="N128" s="1"/>
      <c r="O128" s="1"/>
    </row>
    <row r="129" spans="1:15" ht="12.75" customHeight="1">
      <c r="A129" s="51">
        <v>120</v>
      </c>
      <c r="B129" s="53" t="s">
        <v>165</v>
      </c>
      <c r="C129" s="31">
        <v>4634.8500000000004</v>
      </c>
      <c r="D129" s="36">
        <v>4631.6166666666677</v>
      </c>
      <c r="E129" s="36">
        <v>4593.1833333333352</v>
      </c>
      <c r="F129" s="36">
        <v>4551.5166666666673</v>
      </c>
      <c r="G129" s="36">
        <v>4513.0833333333348</v>
      </c>
      <c r="H129" s="36">
        <v>4673.2833333333356</v>
      </c>
      <c r="I129" s="36">
        <v>4711.7166666666681</v>
      </c>
      <c r="J129" s="36">
        <v>4753.3833333333359</v>
      </c>
      <c r="K129" s="31">
        <v>4670.05</v>
      </c>
      <c r="L129" s="31">
        <v>4589.95</v>
      </c>
      <c r="M129" s="31">
        <v>1.5678099999999999</v>
      </c>
      <c r="N129" s="1"/>
      <c r="O129" s="1"/>
    </row>
    <row r="130" spans="1:15" ht="12.75" customHeight="1">
      <c r="A130" s="51">
        <v>121</v>
      </c>
      <c r="B130" s="53" t="s">
        <v>164</v>
      </c>
      <c r="C130" s="31">
        <v>3379.45</v>
      </c>
      <c r="D130" s="36">
        <v>3352.5833333333335</v>
      </c>
      <c r="E130" s="36">
        <v>3320.2666666666669</v>
      </c>
      <c r="F130" s="36">
        <v>3261.0833333333335</v>
      </c>
      <c r="G130" s="36">
        <v>3228.7666666666669</v>
      </c>
      <c r="H130" s="36">
        <v>3411.7666666666669</v>
      </c>
      <c r="I130" s="36">
        <v>3444.0833333333335</v>
      </c>
      <c r="J130" s="36">
        <v>3503.2666666666669</v>
      </c>
      <c r="K130" s="31">
        <v>3384.9</v>
      </c>
      <c r="L130" s="31">
        <v>3293.4</v>
      </c>
      <c r="M130" s="31">
        <v>28.703279999999999</v>
      </c>
      <c r="N130" s="1"/>
      <c r="O130" s="1"/>
    </row>
    <row r="131" spans="1:15" ht="12.75" customHeight="1">
      <c r="A131" s="51">
        <v>122</v>
      </c>
      <c r="B131" s="53" t="s">
        <v>162</v>
      </c>
      <c r="C131" s="31">
        <v>433.8</v>
      </c>
      <c r="D131" s="36">
        <v>433.36666666666662</v>
      </c>
      <c r="E131" s="36">
        <v>429.43333333333322</v>
      </c>
      <c r="F131" s="36">
        <v>425.06666666666661</v>
      </c>
      <c r="G131" s="36">
        <v>421.13333333333321</v>
      </c>
      <c r="H131" s="36">
        <v>437.73333333333323</v>
      </c>
      <c r="I131" s="36">
        <v>441.66666666666663</v>
      </c>
      <c r="J131" s="36">
        <v>446.03333333333325</v>
      </c>
      <c r="K131" s="31">
        <v>437.3</v>
      </c>
      <c r="L131" s="31">
        <v>429</v>
      </c>
      <c r="M131" s="31">
        <v>4.3638500000000002</v>
      </c>
      <c r="N131" s="1"/>
      <c r="O131" s="1"/>
    </row>
    <row r="132" spans="1:15" ht="12.75" customHeight="1">
      <c r="A132" s="51">
        <v>123</v>
      </c>
      <c r="B132" s="53" t="s">
        <v>281</v>
      </c>
      <c r="C132" s="31">
        <v>931</v>
      </c>
      <c r="D132" s="36">
        <v>921.11666666666667</v>
      </c>
      <c r="E132" s="36">
        <v>905.88333333333333</v>
      </c>
      <c r="F132" s="36">
        <v>880.76666666666665</v>
      </c>
      <c r="G132" s="36">
        <v>865.5333333333333</v>
      </c>
      <c r="H132" s="36">
        <v>946.23333333333335</v>
      </c>
      <c r="I132" s="36">
        <v>961.4666666666667</v>
      </c>
      <c r="J132" s="36">
        <v>986.58333333333337</v>
      </c>
      <c r="K132" s="31">
        <v>936.35</v>
      </c>
      <c r="L132" s="31">
        <v>896</v>
      </c>
      <c r="M132" s="31">
        <v>19.22026</v>
      </c>
      <c r="N132" s="1"/>
      <c r="O132" s="1"/>
    </row>
    <row r="133" spans="1:15" ht="12.75" customHeight="1">
      <c r="A133" s="51">
        <v>124</v>
      </c>
      <c r="B133" s="53" t="s">
        <v>167</v>
      </c>
      <c r="C133" s="31">
        <v>1637.15</v>
      </c>
      <c r="D133" s="36">
        <v>1650.2333333333333</v>
      </c>
      <c r="E133" s="36">
        <v>1616.9166666666667</v>
      </c>
      <c r="F133" s="36">
        <v>1596.6833333333334</v>
      </c>
      <c r="G133" s="36">
        <v>1563.3666666666668</v>
      </c>
      <c r="H133" s="36">
        <v>1670.4666666666667</v>
      </c>
      <c r="I133" s="36">
        <v>1703.7833333333333</v>
      </c>
      <c r="J133" s="36">
        <v>1724.0166666666667</v>
      </c>
      <c r="K133" s="31">
        <v>1683.55</v>
      </c>
      <c r="L133" s="31">
        <v>1630</v>
      </c>
      <c r="M133" s="31">
        <v>10.28097</v>
      </c>
      <c r="N133" s="1"/>
      <c r="O133" s="1"/>
    </row>
    <row r="134" spans="1:15" ht="12.75" customHeight="1">
      <c r="A134" s="51">
        <v>125</v>
      </c>
      <c r="B134" s="53" t="s">
        <v>180</v>
      </c>
      <c r="C134" s="31">
        <v>128194.95</v>
      </c>
      <c r="D134" s="36">
        <v>128298.31666666667</v>
      </c>
      <c r="E134" s="36">
        <v>127596.63333333333</v>
      </c>
      <c r="F134" s="36">
        <v>126998.31666666667</v>
      </c>
      <c r="G134" s="36">
        <v>126296.63333333333</v>
      </c>
      <c r="H134" s="36">
        <v>128896.63333333333</v>
      </c>
      <c r="I134" s="36">
        <v>129598.31666666665</v>
      </c>
      <c r="J134" s="36">
        <v>130196.63333333333</v>
      </c>
      <c r="K134" s="31">
        <v>129000</v>
      </c>
      <c r="L134" s="31">
        <v>127700</v>
      </c>
      <c r="M134" s="31">
        <v>5.3289999999999997E-2</v>
      </c>
      <c r="N134" s="1"/>
      <c r="O134" s="1"/>
    </row>
    <row r="135" spans="1:15" ht="12.75" customHeight="1">
      <c r="A135" s="51">
        <v>126</v>
      </c>
      <c r="B135" s="53" t="s">
        <v>442</v>
      </c>
      <c r="C135" s="31">
        <v>1164.3</v>
      </c>
      <c r="D135" s="36">
        <v>1166.7666666666667</v>
      </c>
      <c r="E135" s="36">
        <v>1140.8833333333332</v>
      </c>
      <c r="F135" s="36">
        <v>1117.4666666666665</v>
      </c>
      <c r="G135" s="36">
        <v>1091.583333333333</v>
      </c>
      <c r="H135" s="36">
        <v>1190.1833333333334</v>
      </c>
      <c r="I135" s="36">
        <v>1216.0666666666671</v>
      </c>
      <c r="J135" s="36">
        <v>1239.4833333333336</v>
      </c>
      <c r="K135" s="31">
        <v>1192.6500000000001</v>
      </c>
      <c r="L135" s="31">
        <v>1143.3499999999999</v>
      </c>
      <c r="M135" s="31">
        <v>13.288489999999999</v>
      </c>
      <c r="N135" s="1"/>
      <c r="O135" s="1"/>
    </row>
    <row r="136" spans="1:15" ht="12.75" customHeight="1">
      <c r="A136" s="51">
        <v>127</v>
      </c>
      <c r="B136" s="53" t="s">
        <v>169</v>
      </c>
      <c r="C136" s="31">
        <v>263.75</v>
      </c>
      <c r="D136" s="36">
        <v>263.01666666666665</v>
      </c>
      <c r="E136" s="36">
        <v>260.7833333333333</v>
      </c>
      <c r="F136" s="36">
        <v>257.81666666666666</v>
      </c>
      <c r="G136" s="36">
        <v>255.58333333333331</v>
      </c>
      <c r="H136" s="36">
        <v>265.98333333333329</v>
      </c>
      <c r="I136" s="36">
        <v>268.21666666666664</v>
      </c>
      <c r="J136" s="36">
        <v>271.18333333333328</v>
      </c>
      <c r="K136" s="31">
        <v>265.25</v>
      </c>
      <c r="L136" s="31">
        <v>260.05</v>
      </c>
      <c r="M136" s="31">
        <v>26.781739999999999</v>
      </c>
      <c r="N136" s="1"/>
      <c r="O136" s="1"/>
    </row>
    <row r="137" spans="1:15" ht="12.75" customHeight="1">
      <c r="A137" s="51">
        <v>128</v>
      </c>
      <c r="B137" s="53" t="s">
        <v>168</v>
      </c>
      <c r="C137" s="31">
        <v>2269.9</v>
      </c>
      <c r="D137" s="36">
        <v>2241.75</v>
      </c>
      <c r="E137" s="36">
        <v>2203.15</v>
      </c>
      <c r="F137" s="36">
        <v>2136.4</v>
      </c>
      <c r="G137" s="36">
        <v>2097.8000000000002</v>
      </c>
      <c r="H137" s="36">
        <v>2308.5</v>
      </c>
      <c r="I137" s="36">
        <v>2347.1000000000004</v>
      </c>
      <c r="J137" s="36">
        <v>2413.85</v>
      </c>
      <c r="K137" s="31">
        <v>2280.35</v>
      </c>
      <c r="L137" s="31">
        <v>2175</v>
      </c>
      <c r="M137" s="31">
        <v>38.30189</v>
      </c>
      <c r="N137" s="1"/>
      <c r="O137" s="1"/>
    </row>
    <row r="138" spans="1:15" ht="12.75" customHeight="1">
      <c r="A138" s="51">
        <v>129</v>
      </c>
      <c r="B138" s="53" t="s">
        <v>834</v>
      </c>
      <c r="C138" s="31">
        <v>2248.75</v>
      </c>
      <c r="D138" s="36">
        <v>2242.8833333333332</v>
      </c>
      <c r="E138" s="36">
        <v>2206.8666666666663</v>
      </c>
      <c r="F138" s="36">
        <v>2164.9833333333331</v>
      </c>
      <c r="G138" s="36">
        <v>2128.9666666666662</v>
      </c>
      <c r="H138" s="36">
        <v>2284.7666666666664</v>
      </c>
      <c r="I138" s="36">
        <v>2320.7833333333328</v>
      </c>
      <c r="J138" s="36">
        <v>2362.6666666666665</v>
      </c>
      <c r="K138" s="31">
        <v>2278.9</v>
      </c>
      <c r="L138" s="31">
        <v>2201</v>
      </c>
      <c r="M138" s="31">
        <v>4.02102</v>
      </c>
      <c r="N138" s="1"/>
      <c r="O138" s="1"/>
    </row>
    <row r="139" spans="1:15" ht="12.75" customHeight="1">
      <c r="A139" s="51">
        <v>130</v>
      </c>
      <c r="B139" s="53" t="s">
        <v>171</v>
      </c>
      <c r="C139" s="31">
        <v>600.25</v>
      </c>
      <c r="D139" s="36">
        <v>599.4666666666667</v>
      </c>
      <c r="E139" s="36">
        <v>586.53333333333342</v>
      </c>
      <c r="F139" s="36">
        <v>572.81666666666672</v>
      </c>
      <c r="G139" s="36">
        <v>559.88333333333344</v>
      </c>
      <c r="H139" s="36">
        <v>613.18333333333339</v>
      </c>
      <c r="I139" s="36">
        <v>626.11666666666679</v>
      </c>
      <c r="J139" s="36">
        <v>639.83333333333337</v>
      </c>
      <c r="K139" s="31">
        <v>612.4</v>
      </c>
      <c r="L139" s="31">
        <v>585.75</v>
      </c>
      <c r="M139" s="31">
        <v>49.111040000000003</v>
      </c>
      <c r="N139" s="1"/>
      <c r="O139" s="1"/>
    </row>
    <row r="140" spans="1:15" ht="12.75" customHeight="1">
      <c r="A140" s="51">
        <v>131</v>
      </c>
      <c r="B140" s="53" t="s">
        <v>172</v>
      </c>
      <c r="C140" s="31">
        <v>12814.2</v>
      </c>
      <c r="D140" s="36">
        <v>12768.533333333333</v>
      </c>
      <c r="E140" s="36">
        <v>12697.066666666666</v>
      </c>
      <c r="F140" s="36">
        <v>12579.933333333332</v>
      </c>
      <c r="G140" s="36">
        <v>12508.466666666665</v>
      </c>
      <c r="H140" s="36">
        <v>12885.666666666666</v>
      </c>
      <c r="I140" s="36">
        <v>12957.133333333333</v>
      </c>
      <c r="J140" s="36">
        <v>13074.266666666666</v>
      </c>
      <c r="K140" s="31">
        <v>12840</v>
      </c>
      <c r="L140" s="31">
        <v>12651.4</v>
      </c>
      <c r="M140" s="31">
        <v>3.3103699999999998</v>
      </c>
      <c r="N140" s="1"/>
      <c r="O140" s="1"/>
    </row>
    <row r="141" spans="1:15" ht="12.75" customHeight="1">
      <c r="A141" s="51">
        <v>132</v>
      </c>
      <c r="B141" s="53" t="s">
        <v>176</v>
      </c>
      <c r="C141" s="31">
        <v>976.15</v>
      </c>
      <c r="D141" s="36">
        <v>973.33333333333337</v>
      </c>
      <c r="E141" s="36">
        <v>962.9666666666667</v>
      </c>
      <c r="F141" s="36">
        <v>949.7833333333333</v>
      </c>
      <c r="G141" s="36">
        <v>939.41666666666663</v>
      </c>
      <c r="H141" s="36">
        <v>986.51666666666677</v>
      </c>
      <c r="I141" s="36">
        <v>996.88333333333333</v>
      </c>
      <c r="J141" s="36">
        <v>1010.0666666666668</v>
      </c>
      <c r="K141" s="31">
        <v>983.7</v>
      </c>
      <c r="L141" s="31">
        <v>960.15</v>
      </c>
      <c r="M141" s="31">
        <v>23.317889999999998</v>
      </c>
      <c r="N141" s="1"/>
      <c r="O141" s="1"/>
    </row>
    <row r="142" spans="1:15" ht="12.75" customHeight="1">
      <c r="A142" s="51">
        <v>133</v>
      </c>
      <c r="B142" s="53" t="s">
        <v>283</v>
      </c>
      <c r="C142" s="31">
        <v>814.9</v>
      </c>
      <c r="D142" s="36">
        <v>815.31666666666661</v>
      </c>
      <c r="E142" s="36">
        <v>800.78333333333319</v>
      </c>
      <c r="F142" s="36">
        <v>786.66666666666663</v>
      </c>
      <c r="G142" s="36">
        <v>772.13333333333321</v>
      </c>
      <c r="H142" s="36">
        <v>829.43333333333317</v>
      </c>
      <c r="I142" s="36">
        <v>843.96666666666647</v>
      </c>
      <c r="J142" s="36">
        <v>858.08333333333314</v>
      </c>
      <c r="K142" s="31">
        <v>829.85</v>
      </c>
      <c r="L142" s="31">
        <v>801.2</v>
      </c>
      <c r="M142" s="31">
        <v>27.92747</v>
      </c>
      <c r="N142" s="1"/>
      <c r="O142" s="1"/>
    </row>
    <row r="143" spans="1:15" ht="12.75" customHeight="1">
      <c r="A143" s="51">
        <v>134</v>
      </c>
      <c r="B143" s="53" t="s">
        <v>447</v>
      </c>
      <c r="C143" s="31">
        <v>2333.6</v>
      </c>
      <c r="D143" s="36">
        <v>2280.1</v>
      </c>
      <c r="E143" s="36">
        <v>2197.1999999999998</v>
      </c>
      <c r="F143" s="36">
        <v>2060.7999999999997</v>
      </c>
      <c r="G143" s="36">
        <v>1977.8999999999996</v>
      </c>
      <c r="H143" s="36">
        <v>2416.5</v>
      </c>
      <c r="I143" s="36">
        <v>2499.4000000000005</v>
      </c>
      <c r="J143" s="36">
        <v>2635.8</v>
      </c>
      <c r="K143" s="31">
        <v>2363</v>
      </c>
      <c r="L143" s="31">
        <v>2143.6999999999998</v>
      </c>
      <c r="M143" s="31">
        <v>32.558210000000003</v>
      </c>
      <c r="N143" s="1"/>
      <c r="O143" s="1"/>
    </row>
    <row r="144" spans="1:15" ht="12.75" customHeight="1">
      <c r="A144" s="51">
        <v>135</v>
      </c>
      <c r="B144" s="53" t="s">
        <v>284</v>
      </c>
      <c r="C144" s="31">
        <v>68.2</v>
      </c>
      <c r="D144" s="36">
        <v>68.033333333333346</v>
      </c>
      <c r="E144" s="36">
        <v>67.466666666666697</v>
      </c>
      <c r="F144" s="36">
        <v>66.733333333333348</v>
      </c>
      <c r="G144" s="36">
        <v>66.1666666666667</v>
      </c>
      <c r="H144" s="36">
        <v>68.766666666666694</v>
      </c>
      <c r="I144" s="36">
        <v>69.333333333333329</v>
      </c>
      <c r="J144" s="36">
        <v>70.066666666666691</v>
      </c>
      <c r="K144" s="31">
        <v>68.599999999999994</v>
      </c>
      <c r="L144" s="31">
        <v>67.3</v>
      </c>
      <c r="M144" s="31">
        <v>33.45485</v>
      </c>
      <c r="N144" s="1"/>
      <c r="O144" s="1"/>
    </row>
    <row r="145" spans="1:15" ht="12.75" customHeight="1">
      <c r="A145" s="51">
        <v>136</v>
      </c>
      <c r="B145" s="53" t="s">
        <v>179</v>
      </c>
      <c r="C145" s="31">
        <v>2302.0500000000002</v>
      </c>
      <c r="D145" s="36">
        <v>2286.7333333333336</v>
      </c>
      <c r="E145" s="36">
        <v>2256.4666666666672</v>
      </c>
      <c r="F145" s="36">
        <v>2210.8833333333337</v>
      </c>
      <c r="G145" s="36">
        <v>2180.6166666666672</v>
      </c>
      <c r="H145" s="36">
        <v>2332.3166666666671</v>
      </c>
      <c r="I145" s="36">
        <v>2362.5833333333335</v>
      </c>
      <c r="J145" s="36">
        <v>2408.166666666667</v>
      </c>
      <c r="K145" s="31">
        <v>2317</v>
      </c>
      <c r="L145" s="31">
        <v>2241.15</v>
      </c>
      <c r="M145" s="31">
        <v>2.9356200000000001</v>
      </c>
      <c r="N145" s="1"/>
      <c r="O145" s="1"/>
    </row>
    <row r="146" spans="1:15" ht="12.75" customHeight="1">
      <c r="A146" s="51">
        <v>137</v>
      </c>
      <c r="B146" s="53" t="s">
        <v>181</v>
      </c>
      <c r="C146" s="31">
        <v>1677.3</v>
      </c>
      <c r="D146" s="36">
        <v>1681.1333333333332</v>
      </c>
      <c r="E146" s="36">
        <v>1662.2666666666664</v>
      </c>
      <c r="F146" s="36">
        <v>1647.2333333333331</v>
      </c>
      <c r="G146" s="36">
        <v>1628.3666666666663</v>
      </c>
      <c r="H146" s="36">
        <v>1696.1666666666665</v>
      </c>
      <c r="I146" s="36">
        <v>1715.0333333333333</v>
      </c>
      <c r="J146" s="36">
        <v>1730.0666666666666</v>
      </c>
      <c r="K146" s="31">
        <v>1700</v>
      </c>
      <c r="L146" s="31">
        <v>1666.1</v>
      </c>
      <c r="M146" s="31">
        <v>3.0076900000000002</v>
      </c>
      <c r="N146" s="1"/>
      <c r="O146" s="1"/>
    </row>
    <row r="147" spans="1:15" ht="12.75" customHeight="1">
      <c r="A147" s="51">
        <v>138</v>
      </c>
      <c r="B147" s="53" t="s">
        <v>454</v>
      </c>
      <c r="C147" s="31">
        <v>98.95</v>
      </c>
      <c r="D147" s="36">
        <v>97.40000000000002</v>
      </c>
      <c r="E147" s="36">
        <v>95.400000000000034</v>
      </c>
      <c r="F147" s="36">
        <v>91.850000000000009</v>
      </c>
      <c r="G147" s="36">
        <v>89.850000000000023</v>
      </c>
      <c r="H147" s="36">
        <v>100.95000000000005</v>
      </c>
      <c r="I147" s="36">
        <v>102.95000000000002</v>
      </c>
      <c r="J147" s="36">
        <v>106.50000000000006</v>
      </c>
      <c r="K147" s="31">
        <v>99.4</v>
      </c>
      <c r="L147" s="31">
        <v>93.85</v>
      </c>
      <c r="M147" s="31">
        <v>1052.2235599999999</v>
      </c>
      <c r="N147" s="1"/>
      <c r="O147" s="1"/>
    </row>
    <row r="148" spans="1:15" ht="12.75" customHeight="1">
      <c r="A148" s="51">
        <v>139</v>
      </c>
      <c r="B148" s="53" t="s">
        <v>186</v>
      </c>
      <c r="C148" s="31">
        <v>265.05</v>
      </c>
      <c r="D148" s="36">
        <v>262.63333333333338</v>
      </c>
      <c r="E148" s="36">
        <v>258.96666666666675</v>
      </c>
      <c r="F148" s="36">
        <v>252.88333333333338</v>
      </c>
      <c r="G148" s="36">
        <v>249.21666666666675</v>
      </c>
      <c r="H148" s="36">
        <v>268.71666666666675</v>
      </c>
      <c r="I148" s="36">
        <v>272.38333333333338</v>
      </c>
      <c r="J148" s="36">
        <v>278.46666666666675</v>
      </c>
      <c r="K148" s="31">
        <v>266.3</v>
      </c>
      <c r="L148" s="31">
        <v>256.55</v>
      </c>
      <c r="M148" s="31">
        <v>111.15912</v>
      </c>
      <c r="N148" s="1"/>
      <c r="O148" s="1"/>
    </row>
    <row r="149" spans="1:15" ht="12.75" customHeight="1">
      <c r="A149" s="51">
        <v>140</v>
      </c>
      <c r="B149" s="53" t="s">
        <v>188</v>
      </c>
      <c r="C149" s="31">
        <v>355.8</v>
      </c>
      <c r="D149" s="36">
        <v>354.45</v>
      </c>
      <c r="E149" s="36">
        <v>351.65</v>
      </c>
      <c r="F149" s="36">
        <v>347.5</v>
      </c>
      <c r="G149" s="36">
        <v>344.7</v>
      </c>
      <c r="H149" s="36">
        <v>358.59999999999997</v>
      </c>
      <c r="I149" s="36">
        <v>361.40000000000003</v>
      </c>
      <c r="J149" s="36">
        <v>365.54999999999995</v>
      </c>
      <c r="K149" s="31">
        <v>357.25</v>
      </c>
      <c r="L149" s="31">
        <v>350.3</v>
      </c>
      <c r="M149" s="31">
        <v>108.91985</v>
      </c>
      <c r="N149" s="1"/>
      <c r="O149" s="1"/>
    </row>
    <row r="150" spans="1:15" ht="12.75" customHeight="1">
      <c r="A150" s="51">
        <v>141</v>
      </c>
      <c r="B150" s="53" t="s">
        <v>184</v>
      </c>
      <c r="C150" s="31">
        <v>3336.25</v>
      </c>
      <c r="D150" s="36">
        <v>3304.1833333333329</v>
      </c>
      <c r="E150" s="36">
        <v>3256.266666666666</v>
      </c>
      <c r="F150" s="36">
        <v>3176.2833333333328</v>
      </c>
      <c r="G150" s="36">
        <v>3128.3666666666659</v>
      </c>
      <c r="H150" s="36">
        <v>3384.1666666666661</v>
      </c>
      <c r="I150" s="36">
        <v>3432.083333333333</v>
      </c>
      <c r="J150" s="36">
        <v>3512.0666666666662</v>
      </c>
      <c r="K150" s="31">
        <v>3352.1</v>
      </c>
      <c r="L150" s="31">
        <v>3224.2</v>
      </c>
      <c r="M150" s="31">
        <v>1.6499600000000001</v>
      </c>
      <c r="N150" s="1"/>
      <c r="O150" s="1"/>
    </row>
    <row r="151" spans="1:15" ht="12.75" customHeight="1">
      <c r="A151" s="51">
        <v>142</v>
      </c>
      <c r="B151" s="53" t="s">
        <v>185</v>
      </c>
      <c r="C151" s="31">
        <v>2487.35</v>
      </c>
      <c r="D151" s="36">
        <v>2496.1</v>
      </c>
      <c r="E151" s="36">
        <v>2473.25</v>
      </c>
      <c r="F151" s="36">
        <v>2459.15</v>
      </c>
      <c r="G151" s="36">
        <v>2436.3000000000002</v>
      </c>
      <c r="H151" s="36">
        <v>2510.1999999999998</v>
      </c>
      <c r="I151" s="36">
        <v>2533.0499999999993</v>
      </c>
      <c r="J151" s="36">
        <v>2547.1499999999996</v>
      </c>
      <c r="K151" s="31">
        <v>2518.9499999999998</v>
      </c>
      <c r="L151" s="31">
        <v>2482</v>
      </c>
      <c r="M151" s="31">
        <v>5.5674700000000001</v>
      </c>
      <c r="N151" s="1"/>
      <c r="O151" s="1"/>
    </row>
    <row r="152" spans="1:15" ht="12.75" customHeight="1">
      <c r="A152" s="51">
        <v>143</v>
      </c>
      <c r="B152" s="53" t="s">
        <v>189</v>
      </c>
      <c r="C152" s="31">
        <v>1519.25</v>
      </c>
      <c r="D152" s="36">
        <v>1512.1499999999999</v>
      </c>
      <c r="E152" s="36">
        <v>1487.2999999999997</v>
      </c>
      <c r="F152" s="36">
        <v>1455.35</v>
      </c>
      <c r="G152" s="36">
        <v>1430.4999999999998</v>
      </c>
      <c r="H152" s="36">
        <v>1544.0999999999997</v>
      </c>
      <c r="I152" s="36">
        <v>1568.9499999999996</v>
      </c>
      <c r="J152" s="36">
        <v>1600.8999999999996</v>
      </c>
      <c r="K152" s="31">
        <v>1537</v>
      </c>
      <c r="L152" s="31">
        <v>1480.2</v>
      </c>
      <c r="M152" s="31">
        <v>4.6944999999999997</v>
      </c>
      <c r="N152" s="1"/>
      <c r="O152" s="1"/>
    </row>
    <row r="153" spans="1:15" ht="12.75" customHeight="1">
      <c r="A153" s="51">
        <v>144</v>
      </c>
      <c r="B153" s="53" t="s">
        <v>191</v>
      </c>
      <c r="C153" s="31">
        <v>272.89999999999998</v>
      </c>
      <c r="D153" s="36">
        <v>271.33333333333331</v>
      </c>
      <c r="E153" s="36">
        <v>268.01666666666665</v>
      </c>
      <c r="F153" s="36">
        <v>263.13333333333333</v>
      </c>
      <c r="G153" s="36">
        <v>259.81666666666666</v>
      </c>
      <c r="H153" s="36">
        <v>276.21666666666664</v>
      </c>
      <c r="I153" s="36">
        <v>279.53333333333336</v>
      </c>
      <c r="J153" s="36">
        <v>284.41666666666663</v>
      </c>
      <c r="K153" s="31">
        <v>274.64999999999998</v>
      </c>
      <c r="L153" s="31">
        <v>266.45</v>
      </c>
      <c r="M153" s="31">
        <v>91.238489999999999</v>
      </c>
      <c r="N153" s="1"/>
      <c r="O153" s="1"/>
    </row>
    <row r="154" spans="1:15" ht="12.75" customHeight="1">
      <c r="A154" s="51">
        <v>145</v>
      </c>
      <c r="B154" s="53" t="s">
        <v>286</v>
      </c>
      <c r="C154" s="31">
        <v>619.6</v>
      </c>
      <c r="D154" s="36">
        <v>617.81666666666661</v>
      </c>
      <c r="E154" s="36">
        <v>608.63333333333321</v>
      </c>
      <c r="F154" s="36">
        <v>597.66666666666663</v>
      </c>
      <c r="G154" s="36">
        <v>588.48333333333323</v>
      </c>
      <c r="H154" s="36">
        <v>628.78333333333319</v>
      </c>
      <c r="I154" s="36">
        <v>637.96666666666658</v>
      </c>
      <c r="J154" s="36">
        <v>648.93333333333317</v>
      </c>
      <c r="K154" s="31">
        <v>627</v>
      </c>
      <c r="L154" s="31">
        <v>606.85</v>
      </c>
      <c r="M154" s="31">
        <v>26.086819999999999</v>
      </c>
      <c r="N154" s="1"/>
      <c r="O154" s="1"/>
    </row>
    <row r="155" spans="1:15" ht="12.75" customHeight="1">
      <c r="A155" s="51">
        <v>146</v>
      </c>
      <c r="B155" s="53" t="s">
        <v>287</v>
      </c>
      <c r="C155" s="31">
        <v>340.05</v>
      </c>
      <c r="D155" s="36">
        <v>338.9666666666667</v>
      </c>
      <c r="E155" s="36">
        <v>334.13333333333338</v>
      </c>
      <c r="F155" s="36">
        <v>328.2166666666667</v>
      </c>
      <c r="G155" s="36">
        <v>323.38333333333338</v>
      </c>
      <c r="H155" s="36">
        <v>344.88333333333338</v>
      </c>
      <c r="I155" s="36">
        <v>349.71666666666664</v>
      </c>
      <c r="J155" s="36">
        <v>355.63333333333338</v>
      </c>
      <c r="K155" s="31">
        <v>343.8</v>
      </c>
      <c r="L155" s="31">
        <v>333.05</v>
      </c>
      <c r="M155" s="31">
        <v>14.719939999999999</v>
      </c>
      <c r="N155" s="1"/>
      <c r="O155" s="1"/>
    </row>
    <row r="156" spans="1:15" ht="12.75" customHeight="1">
      <c r="A156" s="51">
        <v>147</v>
      </c>
      <c r="B156" s="53" t="s">
        <v>288</v>
      </c>
      <c r="C156" s="31">
        <v>1229.4000000000001</v>
      </c>
      <c r="D156" s="36">
        <v>1252.0500000000002</v>
      </c>
      <c r="E156" s="36">
        <v>1202.4000000000003</v>
      </c>
      <c r="F156" s="36">
        <v>1175.4000000000001</v>
      </c>
      <c r="G156" s="36">
        <v>1125.7500000000002</v>
      </c>
      <c r="H156" s="36">
        <v>1279.0500000000004</v>
      </c>
      <c r="I156" s="36">
        <v>1328.7</v>
      </c>
      <c r="J156" s="36">
        <v>1355.7000000000005</v>
      </c>
      <c r="K156" s="31">
        <v>1301.7</v>
      </c>
      <c r="L156" s="31">
        <v>1225.05</v>
      </c>
      <c r="M156" s="31">
        <v>11.887779999999999</v>
      </c>
      <c r="N156" s="1"/>
      <c r="O156" s="1"/>
    </row>
    <row r="157" spans="1:15" ht="12.75" customHeight="1">
      <c r="A157" s="51">
        <v>148</v>
      </c>
      <c r="B157" s="53" t="s">
        <v>198</v>
      </c>
      <c r="C157" s="31">
        <v>3667.6</v>
      </c>
      <c r="D157" s="36">
        <v>3646.2666666666664</v>
      </c>
      <c r="E157" s="36">
        <v>3607.5333333333328</v>
      </c>
      <c r="F157" s="36">
        <v>3547.4666666666662</v>
      </c>
      <c r="G157" s="36">
        <v>3508.7333333333327</v>
      </c>
      <c r="H157" s="36">
        <v>3706.333333333333</v>
      </c>
      <c r="I157" s="36">
        <v>3745.0666666666666</v>
      </c>
      <c r="J157" s="36">
        <v>3805.1333333333332</v>
      </c>
      <c r="K157" s="31">
        <v>3685</v>
      </c>
      <c r="L157" s="31">
        <v>3586.2</v>
      </c>
      <c r="M157" s="31">
        <v>1.5010699999999999</v>
      </c>
      <c r="N157" s="1"/>
      <c r="O157" s="1"/>
    </row>
    <row r="158" spans="1:15" ht="12.75" customHeight="1">
      <c r="A158" s="51">
        <v>149</v>
      </c>
      <c r="B158" s="53" t="s">
        <v>192</v>
      </c>
      <c r="C158" s="31">
        <v>35231.599999999999</v>
      </c>
      <c r="D158" s="36">
        <v>35155.533333333333</v>
      </c>
      <c r="E158" s="36">
        <v>34926.066666666666</v>
      </c>
      <c r="F158" s="36">
        <v>34620.533333333333</v>
      </c>
      <c r="G158" s="36">
        <v>34391.066666666666</v>
      </c>
      <c r="H158" s="36">
        <v>35461.066666666666</v>
      </c>
      <c r="I158" s="36">
        <v>35690.533333333326</v>
      </c>
      <c r="J158" s="36">
        <v>35996.066666666666</v>
      </c>
      <c r="K158" s="31">
        <v>35385</v>
      </c>
      <c r="L158" s="31">
        <v>34850</v>
      </c>
      <c r="M158" s="31">
        <v>7.4880000000000002E-2</v>
      </c>
      <c r="N158" s="1"/>
      <c r="O158" s="1"/>
    </row>
    <row r="159" spans="1:15" ht="12.75" customHeight="1">
      <c r="A159" s="51">
        <v>150</v>
      </c>
      <c r="B159" s="53" t="s">
        <v>289</v>
      </c>
      <c r="C159" s="31">
        <v>1335</v>
      </c>
      <c r="D159" s="36">
        <v>1334.05</v>
      </c>
      <c r="E159" s="36">
        <v>1321.9499999999998</v>
      </c>
      <c r="F159" s="36">
        <v>1308.8999999999999</v>
      </c>
      <c r="G159" s="36">
        <v>1296.7999999999997</v>
      </c>
      <c r="H159" s="36">
        <v>1347.1</v>
      </c>
      <c r="I159" s="36">
        <v>1359.1999999999998</v>
      </c>
      <c r="J159" s="36">
        <v>1372.25</v>
      </c>
      <c r="K159" s="31">
        <v>1346.15</v>
      </c>
      <c r="L159" s="31">
        <v>1321</v>
      </c>
      <c r="M159" s="31">
        <v>2.2641399999999998</v>
      </c>
      <c r="N159" s="1"/>
      <c r="O159" s="1"/>
    </row>
    <row r="160" spans="1:15" ht="12.75" customHeight="1">
      <c r="A160" s="51">
        <v>151</v>
      </c>
      <c r="B160" s="53" t="s">
        <v>194</v>
      </c>
      <c r="C160" s="31">
        <v>3424</v>
      </c>
      <c r="D160" s="36">
        <v>3404.9666666666667</v>
      </c>
      <c r="E160" s="36">
        <v>3380.0333333333333</v>
      </c>
      <c r="F160" s="36">
        <v>3336.0666666666666</v>
      </c>
      <c r="G160" s="36">
        <v>3311.1333333333332</v>
      </c>
      <c r="H160" s="36">
        <v>3448.9333333333334</v>
      </c>
      <c r="I160" s="36">
        <v>3473.8666666666668</v>
      </c>
      <c r="J160" s="36">
        <v>3517.8333333333335</v>
      </c>
      <c r="K160" s="31">
        <v>3429.9</v>
      </c>
      <c r="L160" s="31">
        <v>3361</v>
      </c>
      <c r="M160" s="31">
        <v>3.28633</v>
      </c>
      <c r="N160" s="1"/>
      <c r="O160" s="1"/>
    </row>
    <row r="161" spans="1:15" ht="12.75" customHeight="1">
      <c r="A161" s="51">
        <v>152</v>
      </c>
      <c r="B161" s="53" t="s">
        <v>195</v>
      </c>
      <c r="C161" s="31">
        <v>304.2</v>
      </c>
      <c r="D161" s="36">
        <v>302.54999999999995</v>
      </c>
      <c r="E161" s="36">
        <v>299.19999999999993</v>
      </c>
      <c r="F161" s="36">
        <v>294.2</v>
      </c>
      <c r="G161" s="36">
        <v>290.84999999999997</v>
      </c>
      <c r="H161" s="36">
        <v>307.5499999999999</v>
      </c>
      <c r="I161" s="36">
        <v>310.89999999999992</v>
      </c>
      <c r="J161" s="36">
        <v>315.89999999999986</v>
      </c>
      <c r="K161" s="31">
        <v>305.89999999999998</v>
      </c>
      <c r="L161" s="31">
        <v>297.55</v>
      </c>
      <c r="M161" s="31">
        <v>44.042000000000002</v>
      </c>
      <c r="N161" s="1"/>
      <c r="O161" s="1"/>
    </row>
    <row r="162" spans="1:15" ht="12.75" customHeight="1">
      <c r="A162" s="51">
        <v>153</v>
      </c>
      <c r="B162" s="53" t="s">
        <v>197</v>
      </c>
      <c r="C162" s="31">
        <v>2983.75</v>
      </c>
      <c r="D162" s="36">
        <v>2979.9333333333329</v>
      </c>
      <c r="E162" s="36">
        <v>2964.8666666666659</v>
      </c>
      <c r="F162" s="36">
        <v>2945.9833333333331</v>
      </c>
      <c r="G162" s="36">
        <v>2930.9166666666661</v>
      </c>
      <c r="H162" s="36">
        <v>2998.8166666666657</v>
      </c>
      <c r="I162" s="36">
        <v>3013.8833333333323</v>
      </c>
      <c r="J162" s="36">
        <v>3032.7666666666655</v>
      </c>
      <c r="K162" s="31">
        <v>2995</v>
      </c>
      <c r="L162" s="31">
        <v>2961.05</v>
      </c>
      <c r="M162" s="31">
        <v>2.7511399999999999</v>
      </c>
      <c r="N162" s="1"/>
      <c r="O162" s="1"/>
    </row>
    <row r="163" spans="1:15" ht="12.75" customHeight="1">
      <c r="A163" s="51">
        <v>154</v>
      </c>
      <c r="B163" s="53" t="s">
        <v>193</v>
      </c>
      <c r="C163" s="31">
        <v>830.25</v>
      </c>
      <c r="D163" s="36">
        <v>830.80000000000007</v>
      </c>
      <c r="E163" s="36">
        <v>824.95000000000016</v>
      </c>
      <c r="F163" s="36">
        <v>819.65000000000009</v>
      </c>
      <c r="G163" s="36">
        <v>813.80000000000018</v>
      </c>
      <c r="H163" s="36">
        <v>836.10000000000014</v>
      </c>
      <c r="I163" s="36">
        <v>841.95</v>
      </c>
      <c r="J163" s="36">
        <v>847.25000000000011</v>
      </c>
      <c r="K163" s="31">
        <v>836.65</v>
      </c>
      <c r="L163" s="31">
        <v>825.5</v>
      </c>
      <c r="M163" s="31">
        <v>7.47607</v>
      </c>
      <c r="N163" s="1"/>
      <c r="O163" s="1"/>
    </row>
    <row r="164" spans="1:15" ht="12.75" customHeight="1">
      <c r="A164" s="51">
        <v>155</v>
      </c>
      <c r="B164" s="53" t="s">
        <v>200</v>
      </c>
      <c r="C164" s="31">
        <v>6323.55</v>
      </c>
      <c r="D164" s="36">
        <v>6351.4833333333327</v>
      </c>
      <c r="E164" s="36">
        <v>6222.9666666666653</v>
      </c>
      <c r="F164" s="36">
        <v>6122.3833333333323</v>
      </c>
      <c r="G164" s="36">
        <v>5993.866666666665</v>
      </c>
      <c r="H164" s="36">
        <v>6452.0666666666657</v>
      </c>
      <c r="I164" s="36">
        <v>6580.5833333333339</v>
      </c>
      <c r="J164" s="36">
        <v>6681.1666666666661</v>
      </c>
      <c r="K164" s="31">
        <v>6480</v>
      </c>
      <c r="L164" s="31">
        <v>6250.9</v>
      </c>
      <c r="M164" s="31">
        <v>5.07179</v>
      </c>
      <c r="N164" s="1"/>
      <c r="O164" s="1"/>
    </row>
    <row r="165" spans="1:15" ht="12.75" customHeight="1">
      <c r="A165" s="51">
        <v>156</v>
      </c>
      <c r="B165" s="53" t="s">
        <v>290</v>
      </c>
      <c r="C165" s="31">
        <v>468.65</v>
      </c>
      <c r="D165" s="36">
        <v>465.81666666666661</v>
      </c>
      <c r="E165" s="36">
        <v>461.98333333333323</v>
      </c>
      <c r="F165" s="36">
        <v>455.31666666666661</v>
      </c>
      <c r="G165" s="36">
        <v>451.48333333333323</v>
      </c>
      <c r="H165" s="36">
        <v>472.48333333333323</v>
      </c>
      <c r="I165" s="36">
        <v>476.31666666666661</v>
      </c>
      <c r="J165" s="36">
        <v>482.98333333333323</v>
      </c>
      <c r="K165" s="31">
        <v>469.65</v>
      </c>
      <c r="L165" s="31">
        <v>459.15</v>
      </c>
      <c r="M165" s="31">
        <v>7.6511800000000001</v>
      </c>
      <c r="N165" s="1"/>
      <c r="O165" s="1"/>
    </row>
    <row r="166" spans="1:15" ht="12.75" customHeight="1">
      <c r="A166" s="51">
        <v>157</v>
      </c>
      <c r="B166" s="53" t="s">
        <v>196</v>
      </c>
      <c r="C166" s="31">
        <v>421.6</v>
      </c>
      <c r="D166" s="36">
        <v>421.4666666666667</v>
      </c>
      <c r="E166" s="36">
        <v>416.73333333333341</v>
      </c>
      <c r="F166" s="36">
        <v>411.86666666666673</v>
      </c>
      <c r="G166" s="36">
        <v>407.13333333333344</v>
      </c>
      <c r="H166" s="36">
        <v>426.33333333333337</v>
      </c>
      <c r="I166" s="36">
        <v>431.06666666666672</v>
      </c>
      <c r="J166" s="36">
        <v>435.93333333333334</v>
      </c>
      <c r="K166" s="31">
        <v>426.2</v>
      </c>
      <c r="L166" s="31">
        <v>416.6</v>
      </c>
      <c r="M166" s="31">
        <v>120.97891</v>
      </c>
      <c r="N166" s="1"/>
      <c r="O166" s="1"/>
    </row>
    <row r="167" spans="1:15" ht="12.75" customHeight="1">
      <c r="A167" s="51">
        <v>158</v>
      </c>
      <c r="B167" s="53" t="s">
        <v>201</v>
      </c>
      <c r="C167" s="31">
        <v>309.25</v>
      </c>
      <c r="D167" s="36">
        <v>310</v>
      </c>
      <c r="E167" s="36">
        <v>307</v>
      </c>
      <c r="F167" s="36">
        <v>304.75</v>
      </c>
      <c r="G167" s="36">
        <v>301.75</v>
      </c>
      <c r="H167" s="36">
        <v>312.25</v>
      </c>
      <c r="I167" s="36">
        <v>315.25</v>
      </c>
      <c r="J167" s="36">
        <v>317.5</v>
      </c>
      <c r="K167" s="31">
        <v>313</v>
      </c>
      <c r="L167" s="31">
        <v>307.75</v>
      </c>
      <c r="M167" s="31">
        <v>99.578749999999999</v>
      </c>
      <c r="N167" s="1"/>
      <c r="O167" s="1"/>
    </row>
    <row r="168" spans="1:15" ht="12.75" customHeight="1">
      <c r="A168" s="51">
        <v>159</v>
      </c>
      <c r="B168" s="53" t="s">
        <v>291</v>
      </c>
      <c r="C168" s="31">
        <v>1490.3</v>
      </c>
      <c r="D168" s="36">
        <v>1502.1333333333332</v>
      </c>
      <c r="E168" s="36">
        <v>1465.2666666666664</v>
      </c>
      <c r="F168" s="36">
        <v>1440.2333333333331</v>
      </c>
      <c r="G168" s="36">
        <v>1403.3666666666663</v>
      </c>
      <c r="H168" s="36">
        <v>1527.1666666666665</v>
      </c>
      <c r="I168" s="36">
        <v>1564.0333333333333</v>
      </c>
      <c r="J168" s="36">
        <v>1589.0666666666666</v>
      </c>
      <c r="K168" s="31">
        <v>1539</v>
      </c>
      <c r="L168" s="31">
        <v>1477.1</v>
      </c>
      <c r="M168" s="31">
        <v>8.6466899999999995</v>
      </c>
      <c r="N168" s="1"/>
      <c r="O168" s="1"/>
    </row>
    <row r="169" spans="1:15" ht="12.75" customHeight="1">
      <c r="A169" s="51">
        <v>160</v>
      </c>
      <c r="B169" s="53" t="s">
        <v>292</v>
      </c>
      <c r="C169" s="31">
        <v>15695</v>
      </c>
      <c r="D169" s="36">
        <v>15650.75</v>
      </c>
      <c r="E169" s="36">
        <v>15545.15</v>
      </c>
      <c r="F169" s="36">
        <v>15395.3</v>
      </c>
      <c r="G169" s="36">
        <v>15289.699999999999</v>
      </c>
      <c r="H169" s="36">
        <v>15800.6</v>
      </c>
      <c r="I169" s="36">
        <v>15906.199999999999</v>
      </c>
      <c r="J169" s="36">
        <v>16056.050000000001</v>
      </c>
      <c r="K169" s="31">
        <v>15756.35</v>
      </c>
      <c r="L169" s="31">
        <v>15500.9</v>
      </c>
      <c r="M169" s="31">
        <v>0.12413</v>
      </c>
      <c r="N169" s="1"/>
      <c r="O169" s="1"/>
    </row>
    <row r="170" spans="1:15" ht="12.75" customHeight="1">
      <c r="A170" s="51">
        <v>161</v>
      </c>
      <c r="B170" s="53" t="s">
        <v>199</v>
      </c>
      <c r="C170" s="31">
        <v>125.75</v>
      </c>
      <c r="D170" s="36">
        <v>125.13333333333333</v>
      </c>
      <c r="E170" s="36">
        <v>123.66666666666666</v>
      </c>
      <c r="F170" s="36">
        <v>121.58333333333333</v>
      </c>
      <c r="G170" s="36">
        <v>120.11666666666666</v>
      </c>
      <c r="H170" s="36">
        <v>127.21666666666665</v>
      </c>
      <c r="I170" s="36">
        <v>128.68333333333334</v>
      </c>
      <c r="J170" s="36">
        <v>130.76666666666665</v>
      </c>
      <c r="K170" s="31">
        <v>126.6</v>
      </c>
      <c r="L170" s="31">
        <v>123.05</v>
      </c>
      <c r="M170" s="31">
        <v>320.83064000000002</v>
      </c>
      <c r="N170" s="1"/>
      <c r="O170" s="1"/>
    </row>
    <row r="171" spans="1:15" ht="12.75" customHeight="1">
      <c r="A171" s="51">
        <v>162</v>
      </c>
      <c r="B171" s="53" t="s">
        <v>207</v>
      </c>
      <c r="C171" s="31">
        <v>522.04999999999995</v>
      </c>
      <c r="D171" s="36">
        <v>521.0333333333333</v>
      </c>
      <c r="E171" s="36">
        <v>514.61666666666656</v>
      </c>
      <c r="F171" s="36">
        <v>507.18333333333328</v>
      </c>
      <c r="G171" s="36">
        <v>500.76666666666654</v>
      </c>
      <c r="H171" s="36">
        <v>528.46666666666658</v>
      </c>
      <c r="I171" s="36">
        <v>534.88333333333333</v>
      </c>
      <c r="J171" s="36">
        <v>542.31666666666661</v>
      </c>
      <c r="K171" s="31">
        <v>527.45000000000005</v>
      </c>
      <c r="L171" s="31">
        <v>513.6</v>
      </c>
      <c r="M171" s="31">
        <v>119.63864</v>
      </c>
      <c r="N171" s="1"/>
      <c r="O171" s="1"/>
    </row>
    <row r="172" spans="1:15" ht="12.75" customHeight="1">
      <c r="A172" s="51">
        <v>163</v>
      </c>
      <c r="B172" s="53" t="s">
        <v>478</v>
      </c>
      <c r="C172" s="31">
        <v>273.95</v>
      </c>
      <c r="D172" s="36">
        <v>269.98333333333335</v>
      </c>
      <c r="E172" s="36">
        <v>263.9666666666667</v>
      </c>
      <c r="F172" s="36">
        <v>253.98333333333335</v>
      </c>
      <c r="G172" s="36">
        <v>247.9666666666667</v>
      </c>
      <c r="H172" s="36">
        <v>279.9666666666667</v>
      </c>
      <c r="I172" s="36">
        <v>285.98333333333335</v>
      </c>
      <c r="J172" s="36">
        <v>295.9666666666667</v>
      </c>
      <c r="K172" s="31">
        <v>276</v>
      </c>
      <c r="L172" s="31">
        <v>260</v>
      </c>
      <c r="M172" s="31">
        <v>207.89906999999999</v>
      </c>
      <c r="N172" s="1"/>
      <c r="O172" s="1"/>
    </row>
    <row r="173" spans="1:15" ht="12.75" customHeight="1">
      <c r="A173" s="51">
        <v>164</v>
      </c>
      <c r="B173" s="53" t="s">
        <v>208</v>
      </c>
      <c r="C173" s="31">
        <v>2840.15</v>
      </c>
      <c r="D173" s="36">
        <v>2831.4500000000003</v>
      </c>
      <c r="E173" s="36">
        <v>2808.7500000000005</v>
      </c>
      <c r="F173" s="36">
        <v>2777.3500000000004</v>
      </c>
      <c r="G173" s="36">
        <v>2754.6500000000005</v>
      </c>
      <c r="H173" s="36">
        <v>2862.8500000000004</v>
      </c>
      <c r="I173" s="36">
        <v>2885.55</v>
      </c>
      <c r="J173" s="36">
        <v>2916.9500000000003</v>
      </c>
      <c r="K173" s="31">
        <v>2854.15</v>
      </c>
      <c r="L173" s="31">
        <v>2800.05</v>
      </c>
      <c r="M173" s="31">
        <v>35.941499999999998</v>
      </c>
      <c r="N173" s="1"/>
      <c r="O173" s="1"/>
    </row>
    <row r="174" spans="1:15" ht="12.75" customHeight="1">
      <c r="A174" s="51">
        <v>165</v>
      </c>
      <c r="B174" s="53" t="s">
        <v>210</v>
      </c>
      <c r="C174" s="31">
        <v>718.4</v>
      </c>
      <c r="D174" s="36">
        <v>718.54999999999984</v>
      </c>
      <c r="E174" s="36">
        <v>713.54999999999973</v>
      </c>
      <c r="F174" s="36">
        <v>708.69999999999993</v>
      </c>
      <c r="G174" s="36">
        <v>703.69999999999982</v>
      </c>
      <c r="H174" s="36">
        <v>723.39999999999964</v>
      </c>
      <c r="I174" s="36">
        <v>728.39999999999986</v>
      </c>
      <c r="J174" s="36">
        <v>733.24999999999955</v>
      </c>
      <c r="K174" s="31">
        <v>723.55</v>
      </c>
      <c r="L174" s="31">
        <v>713.7</v>
      </c>
      <c r="M174" s="31">
        <v>5.2874299999999996</v>
      </c>
      <c r="N174" s="1"/>
      <c r="O174" s="1"/>
    </row>
    <row r="175" spans="1:15" ht="12.75" customHeight="1">
      <c r="A175" s="51">
        <v>166</v>
      </c>
      <c r="B175" t="s">
        <v>211</v>
      </c>
      <c r="C175" s="31">
        <v>1432.85</v>
      </c>
      <c r="D175" s="36">
        <v>1430.55</v>
      </c>
      <c r="E175" s="36">
        <v>1424.35</v>
      </c>
      <c r="F175" s="36">
        <v>1415.85</v>
      </c>
      <c r="G175" s="36">
        <v>1409.6499999999999</v>
      </c>
      <c r="H175" s="36">
        <v>1439.05</v>
      </c>
      <c r="I175" s="36">
        <v>1445.2500000000002</v>
      </c>
      <c r="J175" s="36">
        <v>1453.75</v>
      </c>
      <c r="K175" s="31">
        <v>1436.75</v>
      </c>
      <c r="L175" s="31">
        <v>1422.05</v>
      </c>
      <c r="M175" s="31">
        <v>8.9665300000000006</v>
      </c>
      <c r="N175" s="1"/>
      <c r="O175" s="1"/>
    </row>
    <row r="176" spans="1:15" ht="12.75" customHeight="1">
      <c r="A176" s="51">
        <v>167</v>
      </c>
      <c r="B176" s="53" t="s">
        <v>215</v>
      </c>
      <c r="C176" s="31">
        <v>2286.75</v>
      </c>
      <c r="D176" s="36">
        <v>2264.3833333333332</v>
      </c>
      <c r="E176" s="36">
        <v>2229.7666666666664</v>
      </c>
      <c r="F176" s="36">
        <v>2172.7833333333333</v>
      </c>
      <c r="G176" s="36">
        <v>2138.1666666666665</v>
      </c>
      <c r="H176" s="36">
        <v>2321.3666666666663</v>
      </c>
      <c r="I176" s="36">
        <v>2355.9833333333331</v>
      </c>
      <c r="J176" s="36">
        <v>2412.9666666666662</v>
      </c>
      <c r="K176" s="31">
        <v>2299</v>
      </c>
      <c r="L176" s="31">
        <v>2207.4</v>
      </c>
      <c r="M176" s="31">
        <v>7.49824</v>
      </c>
      <c r="N176" s="1"/>
      <c r="O176" s="1"/>
    </row>
    <row r="177" spans="1:15" ht="12.75" customHeight="1">
      <c r="A177" s="51">
        <v>168</v>
      </c>
      <c r="B177" s="53" t="s">
        <v>178</v>
      </c>
      <c r="C177" s="31">
        <v>127.55</v>
      </c>
      <c r="D177" s="36">
        <v>126.86666666666667</v>
      </c>
      <c r="E177" s="36">
        <v>125.43333333333334</v>
      </c>
      <c r="F177" s="36">
        <v>123.31666666666666</v>
      </c>
      <c r="G177" s="36">
        <v>121.88333333333333</v>
      </c>
      <c r="H177" s="36">
        <v>128.98333333333335</v>
      </c>
      <c r="I177" s="36">
        <v>130.41666666666669</v>
      </c>
      <c r="J177" s="36">
        <v>132.53333333333336</v>
      </c>
      <c r="K177" s="31">
        <v>128.30000000000001</v>
      </c>
      <c r="L177" s="31">
        <v>124.75</v>
      </c>
      <c r="M177" s="31">
        <v>85.151510000000002</v>
      </c>
      <c r="N177" s="1"/>
      <c r="O177" s="1"/>
    </row>
    <row r="178" spans="1:15" ht="12.75" customHeight="1">
      <c r="A178" s="51">
        <v>169</v>
      </c>
      <c r="B178" s="53" t="s">
        <v>213</v>
      </c>
      <c r="C178" s="31">
        <v>26024.9</v>
      </c>
      <c r="D178" s="36">
        <v>26030.616666666669</v>
      </c>
      <c r="E178" s="36">
        <v>25624.283333333336</v>
      </c>
      <c r="F178" s="36">
        <v>25223.666666666668</v>
      </c>
      <c r="G178" s="36">
        <v>24817.333333333336</v>
      </c>
      <c r="H178" s="36">
        <v>26431.233333333337</v>
      </c>
      <c r="I178" s="36">
        <v>26837.566666666666</v>
      </c>
      <c r="J178" s="36">
        <v>27238.183333333338</v>
      </c>
      <c r="K178" s="31">
        <v>26436.95</v>
      </c>
      <c r="L178" s="31">
        <v>25630</v>
      </c>
      <c r="M178" s="31">
        <v>0.84460999999999997</v>
      </c>
      <c r="N178" s="1"/>
      <c r="O178" s="1"/>
    </row>
    <row r="179" spans="1:15" ht="12.75" customHeight="1">
      <c r="A179" s="51">
        <v>170</v>
      </c>
      <c r="B179" s="53" t="s">
        <v>216</v>
      </c>
      <c r="C179" s="31">
        <v>2330.35</v>
      </c>
      <c r="D179" s="36">
        <v>2355</v>
      </c>
      <c r="E179" s="36">
        <v>2292.15</v>
      </c>
      <c r="F179" s="36">
        <v>2253.9500000000003</v>
      </c>
      <c r="G179" s="36">
        <v>2191.1000000000004</v>
      </c>
      <c r="H179" s="36">
        <v>2393.1999999999998</v>
      </c>
      <c r="I179" s="36">
        <v>2456.0500000000002</v>
      </c>
      <c r="J179" s="36">
        <v>2494.2499999999995</v>
      </c>
      <c r="K179" s="31">
        <v>2417.85</v>
      </c>
      <c r="L179" s="31">
        <v>2316.8000000000002</v>
      </c>
      <c r="M179" s="31">
        <v>24.75207</v>
      </c>
      <c r="N179" s="1"/>
      <c r="O179" s="1"/>
    </row>
    <row r="180" spans="1:15" ht="12.75" customHeight="1">
      <c r="A180" s="51">
        <v>171</v>
      </c>
      <c r="B180" s="53" t="s">
        <v>214</v>
      </c>
      <c r="C180" s="31">
        <v>6660.45</v>
      </c>
      <c r="D180" s="36">
        <v>6614.9000000000005</v>
      </c>
      <c r="E180" s="36">
        <v>6528.0500000000011</v>
      </c>
      <c r="F180" s="36">
        <v>6395.6500000000005</v>
      </c>
      <c r="G180" s="36">
        <v>6308.8000000000011</v>
      </c>
      <c r="H180" s="36">
        <v>6747.3000000000011</v>
      </c>
      <c r="I180" s="36">
        <v>6834.1500000000015</v>
      </c>
      <c r="J180" s="36">
        <v>6966.5500000000011</v>
      </c>
      <c r="K180" s="31">
        <v>6701.75</v>
      </c>
      <c r="L180" s="31">
        <v>6482.5</v>
      </c>
      <c r="M180" s="31">
        <v>6.7214999999999998</v>
      </c>
      <c r="N180" s="1"/>
      <c r="O180" s="1"/>
    </row>
    <row r="181" spans="1:15" ht="12.75" customHeight="1">
      <c r="A181" s="51">
        <v>172</v>
      </c>
      <c r="B181" s="53" t="s">
        <v>293</v>
      </c>
      <c r="C181" s="31">
        <v>579.70000000000005</v>
      </c>
      <c r="D181" s="36">
        <v>576.7833333333333</v>
      </c>
      <c r="E181" s="36">
        <v>570.81666666666661</v>
      </c>
      <c r="F181" s="36">
        <v>561.93333333333328</v>
      </c>
      <c r="G181" s="36">
        <v>555.96666666666658</v>
      </c>
      <c r="H181" s="36">
        <v>585.66666666666663</v>
      </c>
      <c r="I181" s="36">
        <v>591.63333333333333</v>
      </c>
      <c r="J181" s="36">
        <v>600.51666666666665</v>
      </c>
      <c r="K181" s="31">
        <v>582.75</v>
      </c>
      <c r="L181" s="31">
        <v>567.9</v>
      </c>
      <c r="M181" s="31">
        <v>16.469719999999999</v>
      </c>
      <c r="N181" s="1"/>
      <c r="O181" s="1"/>
    </row>
    <row r="182" spans="1:15" ht="12.75" customHeight="1">
      <c r="A182" s="51">
        <v>173</v>
      </c>
      <c r="B182" s="53" t="s">
        <v>212</v>
      </c>
      <c r="C182" s="31">
        <v>818.2</v>
      </c>
      <c r="D182" s="36">
        <v>816.16666666666663</v>
      </c>
      <c r="E182" s="36">
        <v>809.93333333333328</v>
      </c>
      <c r="F182" s="36">
        <v>801.66666666666663</v>
      </c>
      <c r="G182" s="36">
        <v>795.43333333333328</v>
      </c>
      <c r="H182" s="36">
        <v>824.43333333333328</v>
      </c>
      <c r="I182" s="36">
        <v>830.66666666666663</v>
      </c>
      <c r="J182" s="36">
        <v>838.93333333333328</v>
      </c>
      <c r="K182" s="31">
        <v>822.4</v>
      </c>
      <c r="L182" s="31">
        <v>807.9</v>
      </c>
      <c r="M182" s="31">
        <v>109.12461999999999</v>
      </c>
      <c r="N182" s="1"/>
      <c r="O182" s="1"/>
    </row>
    <row r="183" spans="1:15" ht="12.75" customHeight="1">
      <c r="A183" s="51">
        <v>174</v>
      </c>
      <c r="B183" s="53" t="s">
        <v>209</v>
      </c>
      <c r="C183" s="31">
        <v>164.65</v>
      </c>
      <c r="D183" s="36">
        <v>163.1</v>
      </c>
      <c r="E183" s="36">
        <v>159.54999999999998</v>
      </c>
      <c r="F183" s="36">
        <v>154.44999999999999</v>
      </c>
      <c r="G183" s="36">
        <v>150.89999999999998</v>
      </c>
      <c r="H183" s="36">
        <v>168.2</v>
      </c>
      <c r="I183" s="36">
        <v>171.75</v>
      </c>
      <c r="J183" s="36">
        <v>176.85</v>
      </c>
      <c r="K183" s="31">
        <v>166.65</v>
      </c>
      <c r="L183" s="31">
        <v>158</v>
      </c>
      <c r="M183" s="31">
        <v>390.72870999999998</v>
      </c>
      <c r="N183" s="1"/>
      <c r="O183" s="1"/>
    </row>
    <row r="184" spans="1:15" ht="12.75" customHeight="1">
      <c r="A184" s="51">
        <v>175</v>
      </c>
      <c r="B184" s="53" t="s">
        <v>217</v>
      </c>
      <c r="C184" s="31">
        <v>1545.25</v>
      </c>
      <c r="D184" s="36">
        <v>1536.4166666666667</v>
      </c>
      <c r="E184" s="36">
        <v>1524.8833333333334</v>
      </c>
      <c r="F184" s="36">
        <v>1504.5166666666667</v>
      </c>
      <c r="G184" s="36">
        <v>1492.9833333333333</v>
      </c>
      <c r="H184" s="36">
        <v>1556.7833333333335</v>
      </c>
      <c r="I184" s="36">
        <v>1568.3166666666668</v>
      </c>
      <c r="J184" s="36">
        <v>1588.6833333333336</v>
      </c>
      <c r="K184" s="31">
        <v>1547.95</v>
      </c>
      <c r="L184" s="31">
        <v>1516.05</v>
      </c>
      <c r="M184" s="31">
        <v>22.062360000000002</v>
      </c>
      <c r="N184" s="1"/>
      <c r="O184" s="1"/>
    </row>
    <row r="185" spans="1:15" ht="12.75" customHeight="1">
      <c r="A185" s="51">
        <v>176</v>
      </c>
      <c r="B185" s="53" t="s">
        <v>218</v>
      </c>
      <c r="C185" s="31">
        <v>668.7</v>
      </c>
      <c r="D185" s="36">
        <v>671.81666666666672</v>
      </c>
      <c r="E185" s="36">
        <v>662.43333333333339</v>
      </c>
      <c r="F185" s="36">
        <v>656.16666666666663</v>
      </c>
      <c r="G185" s="36">
        <v>646.7833333333333</v>
      </c>
      <c r="H185" s="36">
        <v>678.08333333333348</v>
      </c>
      <c r="I185" s="36">
        <v>687.46666666666692</v>
      </c>
      <c r="J185" s="36">
        <v>693.73333333333358</v>
      </c>
      <c r="K185" s="31">
        <v>681.2</v>
      </c>
      <c r="L185" s="31">
        <v>665.55</v>
      </c>
      <c r="M185" s="31">
        <v>6.1967600000000003</v>
      </c>
      <c r="N185" s="1"/>
      <c r="O185" s="1"/>
    </row>
    <row r="186" spans="1:15" ht="12.75" customHeight="1">
      <c r="A186" s="51">
        <v>177</v>
      </c>
      <c r="B186" s="53" t="s">
        <v>219</v>
      </c>
      <c r="C186" s="31">
        <v>669.25</v>
      </c>
      <c r="D186" s="36">
        <v>671.18333333333328</v>
      </c>
      <c r="E186" s="36">
        <v>664.06666666666661</v>
      </c>
      <c r="F186" s="36">
        <v>658.88333333333333</v>
      </c>
      <c r="G186" s="36">
        <v>651.76666666666665</v>
      </c>
      <c r="H186" s="36">
        <v>676.36666666666656</v>
      </c>
      <c r="I186" s="36">
        <v>683.48333333333312</v>
      </c>
      <c r="J186" s="36">
        <v>688.66666666666652</v>
      </c>
      <c r="K186" s="31">
        <v>678.3</v>
      </c>
      <c r="L186" s="31">
        <v>666</v>
      </c>
      <c r="M186" s="31">
        <v>6.0212000000000003</v>
      </c>
      <c r="N186" s="1"/>
      <c r="O186" s="1"/>
    </row>
    <row r="187" spans="1:15" ht="12.75" customHeight="1">
      <c r="A187" s="51">
        <v>178</v>
      </c>
      <c r="B187" s="53" t="s">
        <v>231</v>
      </c>
      <c r="C187" s="31">
        <v>2134.8000000000002</v>
      </c>
      <c r="D187" s="36">
        <v>2113.25</v>
      </c>
      <c r="E187" s="36">
        <v>2086.5500000000002</v>
      </c>
      <c r="F187" s="36">
        <v>2038.3000000000002</v>
      </c>
      <c r="G187" s="36">
        <v>2011.6000000000004</v>
      </c>
      <c r="H187" s="36">
        <v>2161.5</v>
      </c>
      <c r="I187" s="36">
        <v>2188.1999999999998</v>
      </c>
      <c r="J187" s="36">
        <v>2236.4499999999998</v>
      </c>
      <c r="K187" s="31">
        <v>2139.9499999999998</v>
      </c>
      <c r="L187" s="31">
        <v>2065</v>
      </c>
      <c r="M187" s="31">
        <v>13.878410000000001</v>
      </c>
      <c r="N187" s="1"/>
      <c r="O187" s="1"/>
    </row>
    <row r="188" spans="1:15" ht="12.75" customHeight="1">
      <c r="A188" s="51">
        <v>179</v>
      </c>
      <c r="B188" s="53" t="s">
        <v>220</v>
      </c>
      <c r="C188" s="31">
        <v>1065.75</v>
      </c>
      <c r="D188" s="36">
        <v>1060.7</v>
      </c>
      <c r="E188" s="36">
        <v>1053.0500000000002</v>
      </c>
      <c r="F188" s="36">
        <v>1040.3500000000001</v>
      </c>
      <c r="G188" s="36">
        <v>1032.7000000000003</v>
      </c>
      <c r="H188" s="36">
        <v>1073.4000000000001</v>
      </c>
      <c r="I188" s="36">
        <v>1081.0500000000002</v>
      </c>
      <c r="J188" s="36">
        <v>1093.75</v>
      </c>
      <c r="K188" s="31">
        <v>1068.3499999999999</v>
      </c>
      <c r="L188" s="31">
        <v>1048</v>
      </c>
      <c r="M188" s="31">
        <v>5.6746400000000001</v>
      </c>
      <c r="N188" s="1"/>
      <c r="O188" s="1"/>
    </row>
    <row r="189" spans="1:15" ht="12.75" customHeight="1">
      <c r="A189" s="51">
        <v>180</v>
      </c>
      <c r="B189" s="53" t="s">
        <v>221</v>
      </c>
      <c r="C189" s="31">
        <v>1770.2</v>
      </c>
      <c r="D189" s="36">
        <v>1759.95</v>
      </c>
      <c r="E189" s="36">
        <v>1742.7</v>
      </c>
      <c r="F189" s="36">
        <v>1715.2</v>
      </c>
      <c r="G189" s="36">
        <v>1697.95</v>
      </c>
      <c r="H189" s="36">
        <v>1787.45</v>
      </c>
      <c r="I189" s="36">
        <v>1804.7</v>
      </c>
      <c r="J189" s="36">
        <v>1832.2</v>
      </c>
      <c r="K189" s="31">
        <v>1777.2</v>
      </c>
      <c r="L189" s="31">
        <v>1732.45</v>
      </c>
      <c r="M189" s="31">
        <v>3.6012300000000002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3901.2</v>
      </c>
      <c r="D190" s="36">
        <v>3913.2999999999997</v>
      </c>
      <c r="E190" s="36">
        <v>3880.7999999999993</v>
      </c>
      <c r="F190" s="36">
        <v>3860.3999999999996</v>
      </c>
      <c r="G190" s="36">
        <v>3827.8999999999992</v>
      </c>
      <c r="H190" s="36">
        <v>3933.6999999999994</v>
      </c>
      <c r="I190" s="36">
        <v>3966.2000000000003</v>
      </c>
      <c r="J190" s="36">
        <v>3986.5999999999995</v>
      </c>
      <c r="K190" s="31">
        <v>3945.8</v>
      </c>
      <c r="L190" s="31">
        <v>3892.9</v>
      </c>
      <c r="M190" s="31">
        <v>10.583170000000001</v>
      </c>
      <c r="N190" s="1"/>
      <c r="O190" s="1"/>
    </row>
    <row r="191" spans="1:15" ht="12.75" customHeight="1">
      <c r="A191" s="51">
        <v>182</v>
      </c>
      <c r="B191" s="53" t="s">
        <v>222</v>
      </c>
      <c r="C191" s="31">
        <v>1085.45</v>
      </c>
      <c r="D191" s="36">
        <v>1088.6833333333334</v>
      </c>
      <c r="E191" s="36">
        <v>1078.9666666666667</v>
      </c>
      <c r="F191" s="36">
        <v>1072.4833333333333</v>
      </c>
      <c r="G191" s="36">
        <v>1062.7666666666667</v>
      </c>
      <c r="H191" s="36">
        <v>1095.1666666666667</v>
      </c>
      <c r="I191" s="36">
        <v>1104.8833333333334</v>
      </c>
      <c r="J191" s="36">
        <v>1111.3666666666668</v>
      </c>
      <c r="K191" s="31">
        <v>1098.4000000000001</v>
      </c>
      <c r="L191" s="31">
        <v>1082.2</v>
      </c>
      <c r="M191" s="31">
        <v>11.9496</v>
      </c>
      <c r="N191" s="1"/>
      <c r="O191" s="1"/>
    </row>
    <row r="192" spans="1:15" ht="12.75" customHeight="1">
      <c r="A192" s="51">
        <v>183</v>
      </c>
      <c r="B192" s="53" t="s">
        <v>294</v>
      </c>
      <c r="C192" s="31">
        <v>7088.15</v>
      </c>
      <c r="D192" s="36">
        <v>7091.5333333333328</v>
      </c>
      <c r="E192" s="36">
        <v>7052.0666666666657</v>
      </c>
      <c r="F192" s="36">
        <v>7015.9833333333327</v>
      </c>
      <c r="G192" s="36">
        <v>6976.5166666666655</v>
      </c>
      <c r="H192" s="36">
        <v>7127.6166666666659</v>
      </c>
      <c r="I192" s="36">
        <v>7167.083333333333</v>
      </c>
      <c r="J192" s="36">
        <v>7203.1666666666661</v>
      </c>
      <c r="K192" s="31">
        <v>7131</v>
      </c>
      <c r="L192" s="31">
        <v>7055.45</v>
      </c>
      <c r="M192" s="31">
        <v>0.50731000000000004</v>
      </c>
      <c r="N192" s="1"/>
      <c r="O192" s="1"/>
    </row>
    <row r="193" spans="1:15" ht="12.75" customHeight="1">
      <c r="A193" s="51">
        <v>184</v>
      </c>
      <c r="B193" s="53" t="s">
        <v>520</v>
      </c>
      <c r="C193" s="31">
        <v>646.35</v>
      </c>
      <c r="D193" s="36">
        <v>646.38333333333333</v>
      </c>
      <c r="E193" s="36">
        <v>641.36666666666667</v>
      </c>
      <c r="F193" s="36">
        <v>636.38333333333333</v>
      </c>
      <c r="G193" s="36">
        <v>631.36666666666667</v>
      </c>
      <c r="H193" s="36">
        <v>651.36666666666667</v>
      </c>
      <c r="I193" s="36">
        <v>656.38333333333333</v>
      </c>
      <c r="J193" s="36">
        <v>661.36666666666667</v>
      </c>
      <c r="K193" s="31">
        <v>651.4</v>
      </c>
      <c r="L193" s="31">
        <v>641.4</v>
      </c>
      <c r="M193" s="31">
        <v>17.303260000000002</v>
      </c>
      <c r="N193" s="1"/>
      <c r="O193" s="1"/>
    </row>
    <row r="194" spans="1:15" ht="12.75" customHeight="1">
      <c r="A194" s="51">
        <v>185</v>
      </c>
      <c r="B194" s="53" t="s">
        <v>223</v>
      </c>
      <c r="C194" s="31">
        <v>964.65</v>
      </c>
      <c r="D194" s="36">
        <v>961.9666666666667</v>
      </c>
      <c r="E194" s="36">
        <v>955.93333333333339</v>
      </c>
      <c r="F194" s="36">
        <v>947.2166666666667</v>
      </c>
      <c r="G194" s="36">
        <v>941.18333333333339</v>
      </c>
      <c r="H194" s="36">
        <v>970.68333333333339</v>
      </c>
      <c r="I194" s="36">
        <v>976.7166666666667</v>
      </c>
      <c r="J194" s="36">
        <v>985.43333333333339</v>
      </c>
      <c r="K194" s="31">
        <v>968</v>
      </c>
      <c r="L194" s="31">
        <v>953.25</v>
      </c>
      <c r="M194" s="31">
        <v>163.25689</v>
      </c>
      <c r="N194" s="1"/>
      <c r="O194" s="1"/>
    </row>
    <row r="195" spans="1:15" ht="12.75" customHeight="1">
      <c r="A195" s="51">
        <v>186</v>
      </c>
      <c r="B195" s="53" t="s">
        <v>224</v>
      </c>
      <c r="C195" s="31">
        <v>430.35</v>
      </c>
      <c r="D195" s="36">
        <v>425</v>
      </c>
      <c r="E195" s="36">
        <v>418</v>
      </c>
      <c r="F195" s="36">
        <v>405.65</v>
      </c>
      <c r="G195" s="36">
        <v>398.65</v>
      </c>
      <c r="H195" s="36">
        <v>437.35</v>
      </c>
      <c r="I195" s="36">
        <v>444.35</v>
      </c>
      <c r="J195" s="36">
        <v>456.70000000000005</v>
      </c>
      <c r="K195" s="31">
        <v>432</v>
      </c>
      <c r="L195" s="31">
        <v>412.65</v>
      </c>
      <c r="M195" s="31">
        <v>184.01249999999999</v>
      </c>
      <c r="N195" s="1"/>
      <c r="O195" s="1"/>
    </row>
    <row r="196" spans="1:15" ht="12.75" customHeight="1">
      <c r="A196" s="51">
        <v>187</v>
      </c>
      <c r="B196" s="53" t="s">
        <v>225</v>
      </c>
      <c r="C196" s="31">
        <v>164.95</v>
      </c>
      <c r="D196" s="36">
        <v>165</v>
      </c>
      <c r="E196" s="36">
        <v>163.44999999999999</v>
      </c>
      <c r="F196" s="36">
        <v>161.94999999999999</v>
      </c>
      <c r="G196" s="36">
        <v>160.39999999999998</v>
      </c>
      <c r="H196" s="36">
        <v>166.5</v>
      </c>
      <c r="I196" s="36">
        <v>168.05</v>
      </c>
      <c r="J196" s="36">
        <v>169.55</v>
      </c>
      <c r="K196" s="31">
        <v>166.55</v>
      </c>
      <c r="L196" s="31">
        <v>163.5</v>
      </c>
      <c r="M196" s="31">
        <v>462.61468000000002</v>
      </c>
      <c r="N196" s="1"/>
      <c r="O196" s="1"/>
    </row>
    <row r="197" spans="1:15" ht="12.75" customHeight="1">
      <c r="A197" s="51">
        <v>188</v>
      </c>
      <c r="B197" s="53" t="s">
        <v>227</v>
      </c>
      <c r="C197" s="31">
        <v>1275.5</v>
      </c>
      <c r="D197" s="36">
        <v>1271.2</v>
      </c>
      <c r="E197" s="36">
        <v>1258.4000000000001</v>
      </c>
      <c r="F197" s="36">
        <v>1241.3</v>
      </c>
      <c r="G197" s="36">
        <v>1228.5</v>
      </c>
      <c r="H197" s="36">
        <v>1288.3000000000002</v>
      </c>
      <c r="I197" s="36">
        <v>1301.0999999999999</v>
      </c>
      <c r="J197" s="36">
        <v>1318.2000000000003</v>
      </c>
      <c r="K197" s="31">
        <v>1284</v>
      </c>
      <c r="L197" s="31">
        <v>1254.0999999999999</v>
      </c>
      <c r="M197" s="31">
        <v>13.86032</v>
      </c>
      <c r="N197" s="1"/>
      <c r="O197" s="1"/>
    </row>
    <row r="198" spans="1:15" ht="12.75" customHeight="1">
      <c r="A198" s="51">
        <v>189</v>
      </c>
      <c r="B198" s="53" t="s">
        <v>205</v>
      </c>
      <c r="C198" s="31">
        <v>769.65</v>
      </c>
      <c r="D198" s="36">
        <v>767.30000000000007</v>
      </c>
      <c r="E198" s="36">
        <v>762.60000000000014</v>
      </c>
      <c r="F198" s="36">
        <v>755.55000000000007</v>
      </c>
      <c r="G198" s="36">
        <v>750.85000000000014</v>
      </c>
      <c r="H198" s="36">
        <v>774.35000000000014</v>
      </c>
      <c r="I198" s="36">
        <v>779.05000000000018</v>
      </c>
      <c r="J198" s="36">
        <v>786.10000000000014</v>
      </c>
      <c r="K198" s="31">
        <v>772</v>
      </c>
      <c r="L198" s="31">
        <v>760.25</v>
      </c>
      <c r="M198" s="31">
        <v>3.1327500000000001</v>
      </c>
      <c r="N198" s="1"/>
      <c r="O198" s="1"/>
    </row>
    <row r="199" spans="1:15" ht="12.75" customHeight="1">
      <c r="A199" s="51">
        <v>190</v>
      </c>
      <c r="B199" s="53" t="s">
        <v>228</v>
      </c>
      <c r="C199" s="31">
        <v>3288.9</v>
      </c>
      <c r="D199" s="36">
        <v>3282.2999999999997</v>
      </c>
      <c r="E199" s="36">
        <v>3256.5999999999995</v>
      </c>
      <c r="F199" s="36">
        <v>3224.2999999999997</v>
      </c>
      <c r="G199" s="36">
        <v>3198.5999999999995</v>
      </c>
      <c r="H199" s="36">
        <v>3314.5999999999995</v>
      </c>
      <c r="I199" s="36">
        <v>3340.2999999999993</v>
      </c>
      <c r="J199" s="36">
        <v>3372.5999999999995</v>
      </c>
      <c r="K199" s="31">
        <v>3308</v>
      </c>
      <c r="L199" s="31">
        <v>3250</v>
      </c>
      <c r="M199" s="31">
        <v>6.2016299999999998</v>
      </c>
      <c r="N199" s="1"/>
      <c r="O199" s="1"/>
    </row>
    <row r="200" spans="1:15" ht="12.75" customHeight="1">
      <c r="A200" s="51">
        <v>191</v>
      </c>
      <c r="B200" s="53" t="s">
        <v>229</v>
      </c>
      <c r="C200" s="31">
        <v>2630.65</v>
      </c>
      <c r="D200" s="36">
        <v>2617.9166666666665</v>
      </c>
      <c r="E200" s="36">
        <v>2597.8833333333332</v>
      </c>
      <c r="F200" s="36">
        <v>2565.1166666666668</v>
      </c>
      <c r="G200" s="36">
        <v>2545.0833333333335</v>
      </c>
      <c r="H200" s="36">
        <v>2650.6833333333329</v>
      </c>
      <c r="I200" s="36">
        <v>2670.7166666666667</v>
      </c>
      <c r="J200" s="36">
        <v>2703.4833333333327</v>
      </c>
      <c r="K200" s="31">
        <v>2637.95</v>
      </c>
      <c r="L200" s="31">
        <v>2585.15</v>
      </c>
      <c r="M200" s="31">
        <v>1.3028999999999999</v>
      </c>
      <c r="N200" s="1"/>
      <c r="O200" s="1"/>
    </row>
    <row r="201" spans="1:15" ht="12.75" customHeight="1">
      <c r="A201" s="51">
        <v>192</v>
      </c>
      <c r="B201" s="53" t="s">
        <v>296</v>
      </c>
      <c r="C201" s="31">
        <v>1359.8</v>
      </c>
      <c r="D201" s="36">
        <v>1350.9333333333334</v>
      </c>
      <c r="E201" s="36">
        <v>1324.8666666666668</v>
      </c>
      <c r="F201" s="36">
        <v>1289.9333333333334</v>
      </c>
      <c r="G201" s="36">
        <v>1263.8666666666668</v>
      </c>
      <c r="H201" s="36">
        <v>1385.8666666666668</v>
      </c>
      <c r="I201" s="36">
        <v>1411.9333333333334</v>
      </c>
      <c r="J201" s="36">
        <v>1446.8666666666668</v>
      </c>
      <c r="K201" s="31">
        <v>1377</v>
      </c>
      <c r="L201" s="31">
        <v>1316</v>
      </c>
      <c r="M201" s="31">
        <v>6.29983</v>
      </c>
      <c r="N201" s="1"/>
      <c r="O201" s="1"/>
    </row>
    <row r="202" spans="1:15" ht="12.75" customHeight="1">
      <c r="A202" s="51">
        <v>193</v>
      </c>
      <c r="B202" s="53" t="s">
        <v>230</v>
      </c>
      <c r="C202" s="31">
        <v>4540.3500000000004</v>
      </c>
      <c r="D202" s="36">
        <v>4512.55</v>
      </c>
      <c r="E202" s="36">
        <v>4476.1000000000004</v>
      </c>
      <c r="F202" s="36">
        <v>4411.8500000000004</v>
      </c>
      <c r="G202" s="36">
        <v>4375.4000000000005</v>
      </c>
      <c r="H202" s="36">
        <v>4576.8</v>
      </c>
      <c r="I202" s="36">
        <v>4613.2499999999991</v>
      </c>
      <c r="J202" s="36">
        <v>4677.5</v>
      </c>
      <c r="K202" s="31">
        <v>4549</v>
      </c>
      <c r="L202" s="31">
        <v>4448.3</v>
      </c>
      <c r="M202" s="31">
        <v>5.5957699999999999</v>
      </c>
      <c r="N202" s="1"/>
      <c r="O202" s="1"/>
    </row>
    <row r="203" spans="1:15" ht="12.75" customHeight="1">
      <c r="A203" s="51">
        <v>194</v>
      </c>
      <c r="B203" s="53" t="s">
        <v>298</v>
      </c>
      <c r="C203" s="31">
        <v>3757.55</v>
      </c>
      <c r="D203" s="36">
        <v>3813.85</v>
      </c>
      <c r="E203" s="36">
        <v>3693.7</v>
      </c>
      <c r="F203" s="36">
        <v>3629.85</v>
      </c>
      <c r="G203" s="36">
        <v>3509.7</v>
      </c>
      <c r="H203" s="36">
        <v>3877.7</v>
      </c>
      <c r="I203" s="36">
        <v>3997.8500000000004</v>
      </c>
      <c r="J203" s="36">
        <v>4061.7</v>
      </c>
      <c r="K203" s="31">
        <v>3934</v>
      </c>
      <c r="L203" s="31">
        <v>3750</v>
      </c>
      <c r="M203" s="31">
        <v>3.1274899999999999</v>
      </c>
      <c r="N203" s="1"/>
      <c r="O203" s="1"/>
    </row>
    <row r="204" spans="1:15" ht="12.75" customHeight="1">
      <c r="A204" s="51">
        <v>195</v>
      </c>
      <c r="B204" s="53" t="s">
        <v>234</v>
      </c>
      <c r="C204" s="31">
        <v>510.05</v>
      </c>
      <c r="D204" s="36">
        <v>514.5</v>
      </c>
      <c r="E204" s="36">
        <v>497.20000000000005</v>
      </c>
      <c r="F204" s="36">
        <v>484.35</v>
      </c>
      <c r="G204" s="36">
        <v>467.05000000000007</v>
      </c>
      <c r="H204" s="36">
        <v>527.35</v>
      </c>
      <c r="I204" s="36">
        <v>544.65</v>
      </c>
      <c r="J204" s="36">
        <v>557.5</v>
      </c>
      <c r="K204" s="31">
        <v>531.79999999999995</v>
      </c>
      <c r="L204" s="31">
        <v>501.65</v>
      </c>
      <c r="M204" s="31">
        <v>150.11895999999999</v>
      </c>
      <c r="N204" s="1"/>
      <c r="O204" s="1"/>
    </row>
    <row r="205" spans="1:15" ht="12.75" customHeight="1">
      <c r="A205" s="51">
        <v>196</v>
      </c>
      <c r="B205" s="53" t="s">
        <v>233</v>
      </c>
      <c r="C205" s="31">
        <v>9660.65</v>
      </c>
      <c r="D205" s="36">
        <v>9630.0333333333347</v>
      </c>
      <c r="E205" s="36">
        <v>9560.5666666666693</v>
      </c>
      <c r="F205" s="36">
        <v>9460.4833333333354</v>
      </c>
      <c r="G205" s="36">
        <v>9391.0166666666701</v>
      </c>
      <c r="H205" s="36">
        <v>9730.1166666666686</v>
      </c>
      <c r="I205" s="36">
        <v>9799.5833333333321</v>
      </c>
      <c r="J205" s="36">
        <v>9899.6666666666679</v>
      </c>
      <c r="K205" s="31">
        <v>9699.5</v>
      </c>
      <c r="L205" s="31">
        <v>9529.9500000000007</v>
      </c>
      <c r="M205" s="31">
        <v>1.7193499999999999</v>
      </c>
      <c r="N205" s="1"/>
      <c r="O205" s="1"/>
    </row>
    <row r="206" spans="1:15" ht="12.75" customHeight="1">
      <c r="A206" s="51">
        <v>197</v>
      </c>
      <c r="B206" s="53" t="s">
        <v>299</v>
      </c>
      <c r="C206" s="31">
        <v>133.65</v>
      </c>
      <c r="D206" s="36">
        <v>135</v>
      </c>
      <c r="E206" s="36">
        <v>132.05000000000001</v>
      </c>
      <c r="F206" s="36">
        <v>130.45000000000002</v>
      </c>
      <c r="G206" s="36">
        <v>127.50000000000003</v>
      </c>
      <c r="H206" s="36">
        <v>136.6</v>
      </c>
      <c r="I206" s="36">
        <v>139.54999999999998</v>
      </c>
      <c r="J206" s="36">
        <v>141.14999999999998</v>
      </c>
      <c r="K206" s="31">
        <v>137.94999999999999</v>
      </c>
      <c r="L206" s="31">
        <v>133.4</v>
      </c>
      <c r="M206" s="31">
        <v>172.06316000000001</v>
      </c>
      <c r="N206" s="1"/>
      <c r="O206" s="1"/>
    </row>
    <row r="207" spans="1:15" ht="12.75" customHeight="1">
      <c r="A207" s="51">
        <v>198</v>
      </c>
      <c r="B207" s="53" t="s">
        <v>232</v>
      </c>
      <c r="C207" s="31">
        <v>1915.2</v>
      </c>
      <c r="D207" s="36">
        <v>1925.4833333333336</v>
      </c>
      <c r="E207" s="36">
        <v>1892.0666666666671</v>
      </c>
      <c r="F207" s="36">
        <v>1868.9333333333334</v>
      </c>
      <c r="G207" s="36">
        <v>1835.5166666666669</v>
      </c>
      <c r="H207" s="36">
        <v>1948.6166666666672</v>
      </c>
      <c r="I207" s="36">
        <v>1982.0333333333338</v>
      </c>
      <c r="J207" s="36">
        <v>2005.1666666666674</v>
      </c>
      <c r="K207" s="31">
        <v>1958.9</v>
      </c>
      <c r="L207" s="31">
        <v>1902.35</v>
      </c>
      <c r="M207" s="31">
        <v>1.8454299999999999</v>
      </c>
      <c r="N207" s="1"/>
      <c r="O207" s="1"/>
    </row>
    <row r="208" spans="1:15" ht="12.75" customHeight="1">
      <c r="A208" s="51">
        <v>199</v>
      </c>
      <c r="B208" s="53" t="s">
        <v>173</v>
      </c>
      <c r="C208" s="31">
        <v>1175.5999999999999</v>
      </c>
      <c r="D208" s="36">
        <v>1181.7833333333333</v>
      </c>
      <c r="E208" s="36">
        <v>1167.4166666666665</v>
      </c>
      <c r="F208" s="36">
        <v>1159.2333333333331</v>
      </c>
      <c r="G208" s="36">
        <v>1144.8666666666663</v>
      </c>
      <c r="H208" s="36">
        <v>1189.9666666666667</v>
      </c>
      <c r="I208" s="36">
        <v>1204.3333333333335</v>
      </c>
      <c r="J208" s="36">
        <v>1212.5166666666669</v>
      </c>
      <c r="K208" s="31">
        <v>1196.1500000000001</v>
      </c>
      <c r="L208" s="31">
        <v>1173.5999999999999</v>
      </c>
      <c r="M208" s="31">
        <v>5.24864</v>
      </c>
      <c r="N208" s="1"/>
      <c r="O208" s="1"/>
    </row>
    <row r="209" spans="1:15" ht="12.75" customHeight="1">
      <c r="A209" s="51">
        <v>200</v>
      </c>
      <c r="B209" s="53" t="s">
        <v>300</v>
      </c>
      <c r="C209" s="31">
        <v>1489.05</v>
      </c>
      <c r="D209" s="36">
        <v>1510.1666666666667</v>
      </c>
      <c r="E209" s="36">
        <v>1461.3333333333335</v>
      </c>
      <c r="F209" s="36">
        <v>1433.6166666666668</v>
      </c>
      <c r="G209" s="36">
        <v>1384.7833333333335</v>
      </c>
      <c r="H209" s="36">
        <v>1537.8833333333334</v>
      </c>
      <c r="I209" s="36">
        <v>1586.7166666666669</v>
      </c>
      <c r="J209" s="36">
        <v>1614.4333333333334</v>
      </c>
      <c r="K209" s="31">
        <v>1559</v>
      </c>
      <c r="L209" s="31">
        <v>1482.45</v>
      </c>
      <c r="M209" s="31">
        <v>68.605369999999994</v>
      </c>
      <c r="N209" s="1"/>
      <c r="O209" s="1"/>
    </row>
    <row r="210" spans="1:15" ht="12.75" customHeight="1">
      <c r="A210" s="51">
        <v>201</v>
      </c>
      <c r="B210" s="53" t="s">
        <v>235</v>
      </c>
      <c r="C210" s="31">
        <v>432.55</v>
      </c>
      <c r="D210" s="36">
        <v>428.7</v>
      </c>
      <c r="E210" s="36">
        <v>418.9</v>
      </c>
      <c r="F210" s="36">
        <v>405.25</v>
      </c>
      <c r="G210" s="36">
        <v>395.45</v>
      </c>
      <c r="H210" s="36">
        <v>442.34999999999997</v>
      </c>
      <c r="I210" s="36">
        <v>452.15000000000003</v>
      </c>
      <c r="J210" s="36">
        <v>465.79999999999995</v>
      </c>
      <c r="K210" s="31">
        <v>438.5</v>
      </c>
      <c r="L210" s="31">
        <v>415.05</v>
      </c>
      <c r="M210" s="31">
        <v>221.95946000000001</v>
      </c>
      <c r="N210" s="1"/>
      <c r="O210" s="1"/>
    </row>
    <row r="211" spans="1:15" ht="12.75" customHeight="1">
      <c r="A211" s="51">
        <v>202</v>
      </c>
      <c r="B211" s="53" t="s">
        <v>139</v>
      </c>
      <c r="C211" s="31">
        <v>13.25</v>
      </c>
      <c r="D211" s="36">
        <v>13.066666666666668</v>
      </c>
      <c r="E211" s="36">
        <v>12.833333333333336</v>
      </c>
      <c r="F211" s="36">
        <v>12.416666666666668</v>
      </c>
      <c r="G211" s="36">
        <v>12.183333333333335</v>
      </c>
      <c r="H211" s="36">
        <v>13.483333333333336</v>
      </c>
      <c r="I211" s="36">
        <v>13.716666666666667</v>
      </c>
      <c r="J211" s="36">
        <v>14.133333333333336</v>
      </c>
      <c r="K211" s="31">
        <v>13.3</v>
      </c>
      <c r="L211" s="31">
        <v>12.65</v>
      </c>
      <c r="M211" s="31">
        <v>7450.5840099999996</v>
      </c>
      <c r="N211" s="1"/>
      <c r="O211" s="1"/>
    </row>
    <row r="212" spans="1:15" ht="12.75" customHeight="1">
      <c r="A212" s="51">
        <v>203</v>
      </c>
      <c r="B212" s="53" t="s">
        <v>236</v>
      </c>
      <c r="C212" s="31">
        <v>1304.2</v>
      </c>
      <c r="D212" s="36">
        <v>1308.4666666666665</v>
      </c>
      <c r="E212" s="36">
        <v>1288.4333333333329</v>
      </c>
      <c r="F212" s="36">
        <v>1272.6666666666665</v>
      </c>
      <c r="G212" s="36">
        <v>1252.633333333333</v>
      </c>
      <c r="H212" s="36">
        <v>1324.2333333333329</v>
      </c>
      <c r="I212" s="36">
        <v>1344.2666666666662</v>
      </c>
      <c r="J212" s="36">
        <v>1360.0333333333328</v>
      </c>
      <c r="K212" s="31">
        <v>1328.5</v>
      </c>
      <c r="L212" s="31">
        <v>1292.7</v>
      </c>
      <c r="M212" s="31">
        <v>19.435320000000001</v>
      </c>
      <c r="N212" s="1"/>
      <c r="O212" s="1"/>
    </row>
    <row r="213" spans="1:15" ht="12.75" customHeight="1">
      <c r="A213" s="51">
        <v>204</v>
      </c>
      <c r="B213" s="53" t="s">
        <v>237</v>
      </c>
      <c r="C213" s="31">
        <v>456.35</v>
      </c>
      <c r="D213" s="36">
        <v>456.15000000000003</v>
      </c>
      <c r="E213" s="36">
        <v>452.40000000000009</v>
      </c>
      <c r="F213" s="36">
        <v>448.45000000000005</v>
      </c>
      <c r="G213" s="36">
        <v>444.7000000000001</v>
      </c>
      <c r="H213" s="36">
        <v>460.10000000000008</v>
      </c>
      <c r="I213" s="36">
        <v>463.84999999999997</v>
      </c>
      <c r="J213" s="36">
        <v>467.80000000000007</v>
      </c>
      <c r="K213" s="31">
        <v>459.9</v>
      </c>
      <c r="L213" s="31">
        <v>452.2</v>
      </c>
      <c r="M213" s="31">
        <v>24.5471</v>
      </c>
      <c r="N213" s="1"/>
      <c r="O213" s="1"/>
    </row>
    <row r="214" spans="1:15" ht="12.75" customHeight="1">
      <c r="A214" s="51">
        <v>205</v>
      </c>
      <c r="B214" s="53" t="s">
        <v>302</v>
      </c>
      <c r="C214" s="31">
        <v>22.55</v>
      </c>
      <c r="D214" s="36">
        <v>22.666666666666668</v>
      </c>
      <c r="E214" s="36">
        <v>22.133333333333336</v>
      </c>
      <c r="F214" s="36">
        <v>21.716666666666669</v>
      </c>
      <c r="G214" s="36">
        <v>21.183333333333337</v>
      </c>
      <c r="H214" s="36">
        <v>23.083333333333336</v>
      </c>
      <c r="I214" s="36">
        <v>23.616666666666667</v>
      </c>
      <c r="J214" s="36">
        <v>24.033333333333335</v>
      </c>
      <c r="K214" s="31">
        <v>23.2</v>
      </c>
      <c r="L214" s="31">
        <v>22.25</v>
      </c>
      <c r="M214" s="31">
        <v>1815.51079</v>
      </c>
      <c r="N214" s="1"/>
      <c r="O214" s="1"/>
    </row>
    <row r="215" spans="1:15" ht="12.75" customHeight="1">
      <c r="A215" s="51">
        <v>206</v>
      </c>
      <c r="B215" s="53" t="s">
        <v>238</v>
      </c>
      <c r="C215" s="31">
        <v>131.69999999999999</v>
      </c>
      <c r="D215" s="36">
        <v>131.79999999999998</v>
      </c>
      <c r="E215" s="36">
        <v>129.89999999999998</v>
      </c>
      <c r="F215" s="36">
        <v>128.1</v>
      </c>
      <c r="G215" s="36">
        <v>126.19999999999999</v>
      </c>
      <c r="H215" s="36">
        <v>133.59999999999997</v>
      </c>
      <c r="I215" s="36">
        <v>135.5</v>
      </c>
      <c r="J215" s="36">
        <v>137.29999999999995</v>
      </c>
      <c r="K215" s="31">
        <v>133.69999999999999</v>
      </c>
      <c r="L215" s="31">
        <v>130</v>
      </c>
      <c r="M215" s="31">
        <v>83.137479999999996</v>
      </c>
      <c r="N215" s="1"/>
      <c r="O215" s="1"/>
    </row>
    <row r="216" spans="1:15" ht="12.75" customHeight="1">
      <c r="A216" s="51">
        <v>207</v>
      </c>
      <c r="B216" s="53" t="s">
        <v>303</v>
      </c>
      <c r="C216" s="31">
        <v>187.3</v>
      </c>
      <c r="D216" s="36">
        <v>187.61666666666667</v>
      </c>
      <c r="E216" s="36">
        <v>181.78333333333336</v>
      </c>
      <c r="F216" s="36">
        <v>176.26666666666668</v>
      </c>
      <c r="G216" s="36">
        <v>170.43333333333337</v>
      </c>
      <c r="H216" s="36">
        <v>193.13333333333335</v>
      </c>
      <c r="I216" s="36">
        <v>198.96666666666667</v>
      </c>
      <c r="J216" s="36">
        <v>204.48333333333335</v>
      </c>
      <c r="K216" s="31">
        <v>193.45</v>
      </c>
      <c r="L216" s="31">
        <v>182.1</v>
      </c>
      <c r="M216" s="31">
        <v>1100.7078100000001</v>
      </c>
      <c r="N216" s="1"/>
      <c r="O216" s="1"/>
    </row>
    <row r="217" spans="1:15" ht="12.75" customHeight="1">
      <c r="A217" s="51">
        <v>208</v>
      </c>
      <c r="B217" s="53" t="s">
        <v>239</v>
      </c>
      <c r="C217" s="31">
        <v>983.65</v>
      </c>
      <c r="D217" s="36">
        <v>992.93333333333339</v>
      </c>
      <c r="E217" s="36">
        <v>969.21666666666681</v>
      </c>
      <c r="F217" s="36">
        <v>954.78333333333342</v>
      </c>
      <c r="G217" s="36">
        <v>931.06666666666683</v>
      </c>
      <c r="H217" s="36">
        <v>1007.3666666666668</v>
      </c>
      <c r="I217" s="36">
        <v>1031.0833333333335</v>
      </c>
      <c r="J217" s="36">
        <v>1045.5166666666669</v>
      </c>
      <c r="K217" s="31">
        <v>1016.65</v>
      </c>
      <c r="L217" s="31">
        <v>978.5</v>
      </c>
      <c r="M217" s="31">
        <v>7.9984999999999999</v>
      </c>
      <c r="N217" s="1"/>
      <c r="O217" s="1"/>
    </row>
    <row r="218" spans="1:15" ht="12.75" customHeight="1">
      <c r="A218" s="54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4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304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305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306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4" t="s">
        <v>243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4" t="s">
        <v>244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253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254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28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78"/>
      <c r="B1" s="379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307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45427</v>
      </c>
      <c r="L6" s="1"/>
      <c r="M6" s="1"/>
      <c r="N6" s="1"/>
      <c r="O6" s="1"/>
    </row>
    <row r="7" spans="1:15" ht="12.75" customHeight="1">
      <c r="B7" s="1"/>
      <c r="C7" s="1" t="s">
        <v>308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2" t="s">
        <v>16</v>
      </c>
      <c r="B9" s="374" t="s">
        <v>18</v>
      </c>
      <c r="C9" s="377" t="s">
        <v>20</v>
      </c>
      <c r="D9" s="377" t="s">
        <v>21</v>
      </c>
      <c r="E9" s="369" t="s">
        <v>22</v>
      </c>
      <c r="F9" s="370"/>
      <c r="G9" s="371"/>
      <c r="H9" s="369" t="s">
        <v>23</v>
      </c>
      <c r="I9" s="370"/>
      <c r="J9" s="371"/>
      <c r="K9" s="26"/>
      <c r="L9" s="27"/>
      <c r="M9" s="48"/>
      <c r="N9" s="1"/>
      <c r="O9" s="1"/>
    </row>
    <row r="10" spans="1:15" ht="42.75" customHeight="1">
      <c r="A10" s="373"/>
      <c r="B10" s="376"/>
      <c r="C10" s="376"/>
      <c r="D10" s="37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255</v>
      </c>
      <c r="N10" s="1"/>
      <c r="O10" s="1"/>
    </row>
    <row r="11" spans="1:15" ht="12" customHeight="1">
      <c r="A11" s="33">
        <v>1</v>
      </c>
      <c r="B11" s="53" t="s">
        <v>309</v>
      </c>
      <c r="C11" s="31">
        <v>759.1</v>
      </c>
      <c r="D11" s="36">
        <v>757.44999999999993</v>
      </c>
      <c r="E11" s="36">
        <v>745.99999999999989</v>
      </c>
      <c r="F11" s="36">
        <v>732.9</v>
      </c>
      <c r="G11" s="36">
        <v>721.44999999999993</v>
      </c>
      <c r="H11" s="36">
        <v>770.54999999999984</v>
      </c>
      <c r="I11" s="36">
        <v>781.99999999999989</v>
      </c>
      <c r="J11" s="36">
        <v>795.0999999999998</v>
      </c>
      <c r="K11" s="31">
        <v>768.9</v>
      </c>
      <c r="L11" s="31">
        <v>744.35</v>
      </c>
      <c r="M11" s="31">
        <v>3.49959</v>
      </c>
      <c r="N11" s="1"/>
      <c r="O11" s="1"/>
    </row>
    <row r="12" spans="1:15" ht="12" customHeight="1">
      <c r="A12" s="33">
        <v>2</v>
      </c>
      <c r="B12" s="53" t="s">
        <v>310</v>
      </c>
      <c r="C12" s="31">
        <v>28879.4</v>
      </c>
      <c r="D12" s="36">
        <v>28985.100000000002</v>
      </c>
      <c r="E12" s="36">
        <v>28620.300000000003</v>
      </c>
      <c r="F12" s="36">
        <v>28361.200000000001</v>
      </c>
      <c r="G12" s="36">
        <v>27996.400000000001</v>
      </c>
      <c r="H12" s="36">
        <v>29244.200000000004</v>
      </c>
      <c r="I12" s="36">
        <v>29609</v>
      </c>
      <c r="J12" s="36">
        <v>29868.100000000006</v>
      </c>
      <c r="K12" s="31">
        <v>29349.9</v>
      </c>
      <c r="L12" s="31">
        <v>28726</v>
      </c>
      <c r="M12" s="31">
        <v>4.462E-2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8080.85</v>
      </c>
      <c r="D13" s="36">
        <v>8038.8833333333341</v>
      </c>
      <c r="E13" s="36">
        <v>7957.8666666666686</v>
      </c>
      <c r="F13" s="36">
        <v>7834.8833333333341</v>
      </c>
      <c r="G13" s="36">
        <v>7753.8666666666686</v>
      </c>
      <c r="H13" s="36">
        <v>8161.8666666666686</v>
      </c>
      <c r="I13" s="36">
        <v>8242.8833333333332</v>
      </c>
      <c r="J13" s="36">
        <v>8365.8666666666686</v>
      </c>
      <c r="K13" s="31">
        <v>8119.9</v>
      </c>
      <c r="L13" s="31">
        <v>7915.9</v>
      </c>
      <c r="M13" s="31">
        <v>8.5630699999999997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2463.5</v>
      </c>
      <c r="D14" s="36">
        <v>2435.9666666666667</v>
      </c>
      <c r="E14" s="36">
        <v>2402.5333333333333</v>
      </c>
      <c r="F14" s="36">
        <v>2341.5666666666666</v>
      </c>
      <c r="G14" s="36">
        <v>2308.1333333333332</v>
      </c>
      <c r="H14" s="36">
        <v>2496.9333333333334</v>
      </c>
      <c r="I14" s="36">
        <v>2530.3666666666668</v>
      </c>
      <c r="J14" s="36">
        <v>2591.3333333333335</v>
      </c>
      <c r="K14" s="31">
        <v>2469.4</v>
      </c>
      <c r="L14" s="31">
        <v>2375</v>
      </c>
      <c r="M14" s="31">
        <v>7.4711100000000004</v>
      </c>
      <c r="N14" s="1"/>
      <c r="O14" s="1"/>
    </row>
    <row r="15" spans="1:15" ht="12" customHeight="1">
      <c r="A15" s="33">
        <v>5</v>
      </c>
      <c r="B15" s="53" t="s">
        <v>311</v>
      </c>
      <c r="C15" s="31">
        <v>3774.5</v>
      </c>
      <c r="D15" s="36">
        <v>3778.5166666666664</v>
      </c>
      <c r="E15" s="36">
        <v>3697.0333333333328</v>
      </c>
      <c r="F15" s="36">
        <v>3619.5666666666666</v>
      </c>
      <c r="G15" s="36">
        <v>3538.083333333333</v>
      </c>
      <c r="H15" s="36">
        <v>3855.9833333333327</v>
      </c>
      <c r="I15" s="36">
        <v>3937.4666666666662</v>
      </c>
      <c r="J15" s="36">
        <v>4014.9333333333325</v>
      </c>
      <c r="K15" s="31">
        <v>3860</v>
      </c>
      <c r="L15" s="31">
        <v>3701.05</v>
      </c>
      <c r="M15" s="31">
        <v>0.70896999999999999</v>
      </c>
      <c r="N15" s="1"/>
      <c r="O15" s="1"/>
    </row>
    <row r="16" spans="1:15" ht="12" customHeight="1">
      <c r="A16" s="33">
        <v>6</v>
      </c>
      <c r="B16" s="53" t="s">
        <v>312</v>
      </c>
      <c r="C16" s="31">
        <v>1580.15</v>
      </c>
      <c r="D16" s="36">
        <v>1572.7166666666665</v>
      </c>
      <c r="E16" s="36">
        <v>1562.4333333333329</v>
      </c>
      <c r="F16" s="36">
        <v>1544.7166666666665</v>
      </c>
      <c r="G16" s="36">
        <v>1534.4333333333329</v>
      </c>
      <c r="H16" s="36">
        <v>1590.4333333333329</v>
      </c>
      <c r="I16" s="36">
        <v>1600.7166666666662</v>
      </c>
      <c r="J16" s="36">
        <v>1618.4333333333329</v>
      </c>
      <c r="K16" s="31">
        <v>1583</v>
      </c>
      <c r="L16" s="31">
        <v>1555</v>
      </c>
      <c r="M16" s="31">
        <v>3.5460799999999999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638.70000000000005</v>
      </c>
      <c r="D17" s="36">
        <v>635.36666666666667</v>
      </c>
      <c r="E17" s="36">
        <v>630.83333333333337</v>
      </c>
      <c r="F17" s="36">
        <v>622.9666666666667</v>
      </c>
      <c r="G17" s="36">
        <v>618.43333333333339</v>
      </c>
      <c r="H17" s="36">
        <v>643.23333333333335</v>
      </c>
      <c r="I17" s="36">
        <v>647.76666666666665</v>
      </c>
      <c r="J17" s="36">
        <v>655.63333333333333</v>
      </c>
      <c r="K17" s="31">
        <v>639.9</v>
      </c>
      <c r="L17" s="31">
        <v>627.5</v>
      </c>
      <c r="M17" s="31">
        <v>12.125260000000001</v>
      </c>
      <c r="N17" s="1"/>
      <c r="O17" s="1"/>
    </row>
    <row r="18" spans="1:15" ht="12" customHeight="1">
      <c r="A18" s="33">
        <v>8</v>
      </c>
      <c r="B18" s="53" t="s">
        <v>313</v>
      </c>
      <c r="C18" s="31">
        <v>473.95</v>
      </c>
      <c r="D18" s="36">
        <v>474.73333333333335</v>
      </c>
      <c r="E18" s="36">
        <v>470.9666666666667</v>
      </c>
      <c r="F18" s="36">
        <v>467.98333333333335</v>
      </c>
      <c r="G18" s="36">
        <v>464.2166666666667</v>
      </c>
      <c r="H18" s="36">
        <v>477.7166666666667</v>
      </c>
      <c r="I18" s="36">
        <v>481.48333333333335</v>
      </c>
      <c r="J18" s="36">
        <v>484.4666666666667</v>
      </c>
      <c r="K18" s="31">
        <v>478.5</v>
      </c>
      <c r="L18" s="31">
        <v>471.75</v>
      </c>
      <c r="M18" s="31">
        <v>0.58579999999999999</v>
      </c>
      <c r="N18" s="1"/>
      <c r="O18" s="1"/>
    </row>
    <row r="19" spans="1:15" ht="12" customHeight="1">
      <c r="A19" s="33">
        <v>9</v>
      </c>
      <c r="B19" s="53" t="s">
        <v>39</v>
      </c>
      <c r="C19" s="31">
        <v>653</v>
      </c>
      <c r="D19" s="36">
        <v>659.26666666666677</v>
      </c>
      <c r="E19" s="36">
        <v>643.83333333333348</v>
      </c>
      <c r="F19" s="36">
        <v>634.66666666666674</v>
      </c>
      <c r="G19" s="36">
        <v>619.23333333333346</v>
      </c>
      <c r="H19" s="36">
        <v>668.43333333333351</v>
      </c>
      <c r="I19" s="36">
        <v>683.86666666666667</v>
      </c>
      <c r="J19" s="36">
        <v>693.03333333333353</v>
      </c>
      <c r="K19" s="31">
        <v>674.7</v>
      </c>
      <c r="L19" s="31">
        <v>650.1</v>
      </c>
      <c r="M19" s="31">
        <v>16.270430000000001</v>
      </c>
      <c r="N19" s="1"/>
      <c r="O19" s="1"/>
    </row>
    <row r="20" spans="1:15" ht="12" customHeight="1">
      <c r="A20" s="33">
        <v>10</v>
      </c>
      <c r="B20" s="53" t="s">
        <v>314</v>
      </c>
      <c r="C20" s="31">
        <v>1560.2</v>
      </c>
      <c r="D20" s="36">
        <v>1573.6666666666667</v>
      </c>
      <c r="E20" s="36">
        <v>1537.9333333333334</v>
      </c>
      <c r="F20" s="36">
        <v>1515.6666666666667</v>
      </c>
      <c r="G20" s="36">
        <v>1479.9333333333334</v>
      </c>
      <c r="H20" s="36">
        <v>1595.9333333333334</v>
      </c>
      <c r="I20" s="36">
        <v>1631.6666666666665</v>
      </c>
      <c r="J20" s="36">
        <v>1653.9333333333334</v>
      </c>
      <c r="K20" s="31">
        <v>1609.4</v>
      </c>
      <c r="L20" s="31">
        <v>1551.4</v>
      </c>
      <c r="M20" s="31">
        <v>2.3374899999999998</v>
      </c>
      <c r="N20" s="1"/>
      <c r="O20" s="1"/>
    </row>
    <row r="21" spans="1:15" ht="12" customHeight="1">
      <c r="A21" s="33">
        <v>11</v>
      </c>
      <c r="B21" s="53" t="s">
        <v>43</v>
      </c>
      <c r="C21" s="31">
        <v>26778.400000000001</v>
      </c>
      <c r="D21" s="36">
        <v>26914.966666666664</v>
      </c>
      <c r="E21" s="36">
        <v>26613.433333333327</v>
      </c>
      <c r="F21" s="36">
        <v>26448.466666666664</v>
      </c>
      <c r="G21" s="36">
        <v>26146.933333333327</v>
      </c>
      <c r="H21" s="36">
        <v>27079.933333333327</v>
      </c>
      <c r="I21" s="36">
        <v>27381.46666666666</v>
      </c>
      <c r="J21" s="36">
        <v>27546.433333333327</v>
      </c>
      <c r="K21" s="31">
        <v>27216.5</v>
      </c>
      <c r="L21" s="31">
        <v>26750</v>
      </c>
      <c r="M21" s="31">
        <v>8.3400000000000002E-2</v>
      </c>
      <c r="N21" s="1"/>
      <c r="O21" s="1"/>
    </row>
    <row r="22" spans="1:15" ht="12" customHeight="1">
      <c r="A22" s="33">
        <v>12</v>
      </c>
      <c r="B22" s="53" t="s">
        <v>857</v>
      </c>
      <c r="C22" s="31">
        <v>1022.05</v>
      </c>
      <c r="D22" s="36">
        <v>1020.3000000000001</v>
      </c>
      <c r="E22" s="36">
        <v>984.60000000000014</v>
      </c>
      <c r="F22" s="36">
        <v>947.15000000000009</v>
      </c>
      <c r="G22" s="36">
        <v>911.45000000000016</v>
      </c>
      <c r="H22" s="36">
        <v>1057.75</v>
      </c>
      <c r="I22" s="36">
        <v>1093.4500000000003</v>
      </c>
      <c r="J22" s="36">
        <v>1130.9000000000001</v>
      </c>
      <c r="K22" s="31">
        <v>1056</v>
      </c>
      <c r="L22" s="31">
        <v>982.85</v>
      </c>
      <c r="M22" s="31">
        <v>13.44326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3037.55</v>
      </c>
      <c r="D23" s="36">
        <v>2986.0333333333333</v>
      </c>
      <c r="E23" s="36">
        <v>2926.0666666666666</v>
      </c>
      <c r="F23" s="36">
        <v>2814.5833333333335</v>
      </c>
      <c r="G23" s="36">
        <v>2754.6166666666668</v>
      </c>
      <c r="H23" s="36">
        <v>3097.5166666666664</v>
      </c>
      <c r="I23" s="36">
        <v>3157.4833333333327</v>
      </c>
      <c r="J23" s="36">
        <v>3268.9666666666662</v>
      </c>
      <c r="K23" s="31">
        <v>3046</v>
      </c>
      <c r="L23" s="31">
        <v>2874.55</v>
      </c>
      <c r="M23" s="31">
        <v>57.258069999999996</v>
      </c>
      <c r="N23" s="1"/>
      <c r="O23" s="1"/>
    </row>
    <row r="24" spans="1:15" ht="12.75" customHeight="1">
      <c r="A24" s="33">
        <v>14</v>
      </c>
      <c r="B24" s="53" t="s">
        <v>263</v>
      </c>
      <c r="C24" s="31">
        <v>1788.8</v>
      </c>
      <c r="D24" s="36">
        <v>1757.9333333333334</v>
      </c>
      <c r="E24" s="36">
        <v>1715.8666666666668</v>
      </c>
      <c r="F24" s="36">
        <v>1642.9333333333334</v>
      </c>
      <c r="G24" s="36">
        <v>1600.8666666666668</v>
      </c>
      <c r="H24" s="36">
        <v>1830.8666666666668</v>
      </c>
      <c r="I24" s="36">
        <v>1872.9333333333334</v>
      </c>
      <c r="J24" s="36">
        <v>1945.8666666666668</v>
      </c>
      <c r="K24" s="31">
        <v>1800</v>
      </c>
      <c r="L24" s="31">
        <v>1685</v>
      </c>
      <c r="M24" s="31">
        <v>36.575690000000002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1331.25</v>
      </c>
      <c r="D25" s="36">
        <v>1318.8</v>
      </c>
      <c r="E25" s="36">
        <v>1297.6999999999998</v>
      </c>
      <c r="F25" s="36">
        <v>1264.1499999999999</v>
      </c>
      <c r="G25" s="36">
        <v>1243.0499999999997</v>
      </c>
      <c r="H25" s="36">
        <v>1352.35</v>
      </c>
      <c r="I25" s="36">
        <v>1373.4499999999998</v>
      </c>
      <c r="J25" s="36">
        <v>1407</v>
      </c>
      <c r="K25" s="31">
        <v>1339.9</v>
      </c>
      <c r="L25" s="31">
        <v>1285.25</v>
      </c>
      <c r="M25" s="31">
        <v>29.895430000000001</v>
      </c>
      <c r="N25" s="1"/>
      <c r="O25" s="1"/>
    </row>
    <row r="26" spans="1:15" ht="12.75" customHeight="1">
      <c r="A26" s="33">
        <v>16</v>
      </c>
      <c r="B26" s="53" t="s">
        <v>818</v>
      </c>
      <c r="C26" s="31">
        <v>628.04999999999995</v>
      </c>
      <c r="D26" s="36">
        <v>618.16666666666663</v>
      </c>
      <c r="E26" s="36">
        <v>600.33333333333326</v>
      </c>
      <c r="F26" s="36">
        <v>572.61666666666667</v>
      </c>
      <c r="G26" s="36">
        <v>554.7833333333333</v>
      </c>
      <c r="H26" s="36">
        <v>645.88333333333321</v>
      </c>
      <c r="I26" s="36">
        <v>663.71666666666647</v>
      </c>
      <c r="J26" s="36">
        <v>691.43333333333317</v>
      </c>
      <c r="K26" s="31">
        <v>636</v>
      </c>
      <c r="L26" s="31">
        <v>590.45000000000005</v>
      </c>
      <c r="M26" s="31">
        <v>99.360389999999995</v>
      </c>
      <c r="N26" s="1"/>
      <c r="O26" s="1"/>
    </row>
    <row r="27" spans="1:15" ht="12.75" customHeight="1">
      <c r="A27" s="33">
        <v>17</v>
      </c>
      <c r="B27" s="53" t="s">
        <v>264</v>
      </c>
      <c r="C27" s="31">
        <v>908.95</v>
      </c>
      <c r="D27" s="36">
        <v>901.2833333333333</v>
      </c>
      <c r="E27" s="36">
        <v>869.76666666666665</v>
      </c>
      <c r="F27" s="36">
        <v>830.58333333333337</v>
      </c>
      <c r="G27" s="36">
        <v>799.06666666666672</v>
      </c>
      <c r="H27" s="36">
        <v>940.46666666666658</v>
      </c>
      <c r="I27" s="36">
        <v>971.98333333333323</v>
      </c>
      <c r="J27" s="36">
        <v>1011.1666666666665</v>
      </c>
      <c r="K27" s="31">
        <v>932.8</v>
      </c>
      <c r="L27" s="31">
        <v>862.1</v>
      </c>
      <c r="M27" s="31">
        <v>29.34798</v>
      </c>
      <c r="N27" s="1"/>
      <c r="O27" s="1"/>
    </row>
    <row r="28" spans="1:15" ht="12.75" customHeight="1">
      <c r="A28" s="33">
        <v>18</v>
      </c>
      <c r="B28" s="53" t="s">
        <v>265</v>
      </c>
      <c r="C28" s="31">
        <v>338.55</v>
      </c>
      <c r="D28" s="36">
        <v>337.66666666666669</v>
      </c>
      <c r="E28" s="36">
        <v>332.88333333333338</v>
      </c>
      <c r="F28" s="36">
        <v>327.2166666666667</v>
      </c>
      <c r="G28" s="36">
        <v>322.43333333333339</v>
      </c>
      <c r="H28" s="36">
        <v>343.33333333333337</v>
      </c>
      <c r="I28" s="36">
        <v>348.11666666666667</v>
      </c>
      <c r="J28" s="36">
        <v>353.78333333333336</v>
      </c>
      <c r="K28" s="31">
        <v>342.45</v>
      </c>
      <c r="L28" s="31">
        <v>332</v>
      </c>
      <c r="M28" s="31">
        <v>17.52983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220.3</v>
      </c>
      <c r="D29" s="36">
        <v>221.1</v>
      </c>
      <c r="E29" s="36">
        <v>218.25</v>
      </c>
      <c r="F29" s="36">
        <v>216.20000000000002</v>
      </c>
      <c r="G29" s="36">
        <v>213.35000000000002</v>
      </c>
      <c r="H29" s="36">
        <v>223.14999999999998</v>
      </c>
      <c r="I29" s="36">
        <v>225.99999999999994</v>
      </c>
      <c r="J29" s="36">
        <v>228.04999999999995</v>
      </c>
      <c r="K29" s="31">
        <v>223.95</v>
      </c>
      <c r="L29" s="31">
        <v>219.05</v>
      </c>
      <c r="M29" s="31">
        <v>74.611540000000005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258.55</v>
      </c>
      <c r="D30" s="36">
        <v>257.31666666666666</v>
      </c>
      <c r="E30" s="36">
        <v>253.88333333333333</v>
      </c>
      <c r="F30" s="36">
        <v>249.21666666666667</v>
      </c>
      <c r="G30" s="36">
        <v>245.78333333333333</v>
      </c>
      <c r="H30" s="36">
        <v>261.98333333333335</v>
      </c>
      <c r="I30" s="36">
        <v>265.41666666666663</v>
      </c>
      <c r="J30" s="36">
        <v>270.08333333333331</v>
      </c>
      <c r="K30" s="31">
        <v>260.75</v>
      </c>
      <c r="L30" s="31">
        <v>252.65</v>
      </c>
      <c r="M30" s="31">
        <v>30.28687</v>
      </c>
      <c r="N30" s="1"/>
      <c r="O30" s="1"/>
    </row>
    <row r="31" spans="1:15" ht="12.75" customHeight="1">
      <c r="A31" s="33">
        <v>21</v>
      </c>
      <c r="B31" s="53" t="s">
        <v>315</v>
      </c>
      <c r="C31" s="31">
        <v>598</v>
      </c>
      <c r="D31" s="36">
        <v>599.11666666666667</v>
      </c>
      <c r="E31" s="36">
        <v>588.93333333333339</v>
      </c>
      <c r="F31" s="36">
        <v>579.86666666666667</v>
      </c>
      <c r="G31" s="36">
        <v>569.68333333333339</v>
      </c>
      <c r="H31" s="36">
        <v>608.18333333333339</v>
      </c>
      <c r="I31" s="36">
        <v>618.36666666666656</v>
      </c>
      <c r="J31" s="36">
        <v>627.43333333333339</v>
      </c>
      <c r="K31" s="31">
        <v>609.29999999999995</v>
      </c>
      <c r="L31" s="31">
        <v>590.04999999999995</v>
      </c>
      <c r="M31" s="31">
        <v>7.1070599999999997</v>
      </c>
      <c r="N31" s="1"/>
      <c r="O31" s="1"/>
    </row>
    <row r="32" spans="1:15" ht="12.75" customHeight="1">
      <c r="A32" s="33">
        <v>22</v>
      </c>
      <c r="B32" s="53" t="s">
        <v>316</v>
      </c>
      <c r="C32" s="31">
        <v>818.45</v>
      </c>
      <c r="D32" s="36">
        <v>818.11666666666667</v>
      </c>
      <c r="E32" s="36">
        <v>807.33333333333337</v>
      </c>
      <c r="F32" s="36">
        <v>796.2166666666667</v>
      </c>
      <c r="G32" s="36">
        <v>785.43333333333339</v>
      </c>
      <c r="H32" s="36">
        <v>829.23333333333335</v>
      </c>
      <c r="I32" s="36">
        <v>840.01666666666665</v>
      </c>
      <c r="J32" s="36">
        <v>851.13333333333333</v>
      </c>
      <c r="K32" s="31">
        <v>828.9</v>
      </c>
      <c r="L32" s="31">
        <v>807</v>
      </c>
      <c r="M32" s="31">
        <v>0.45355000000000001</v>
      </c>
      <c r="N32" s="1"/>
      <c r="O32" s="1"/>
    </row>
    <row r="33" spans="1:15" ht="12.75" customHeight="1">
      <c r="A33" s="33">
        <v>23</v>
      </c>
      <c r="B33" s="53" t="s">
        <v>317</v>
      </c>
      <c r="C33" s="31">
        <v>1092.8</v>
      </c>
      <c r="D33" s="36">
        <v>1089.4666666666667</v>
      </c>
      <c r="E33" s="36">
        <v>1078.9333333333334</v>
      </c>
      <c r="F33" s="36">
        <v>1065.0666666666666</v>
      </c>
      <c r="G33" s="36">
        <v>1054.5333333333333</v>
      </c>
      <c r="H33" s="36">
        <v>1103.3333333333335</v>
      </c>
      <c r="I33" s="36">
        <v>1113.8666666666668</v>
      </c>
      <c r="J33" s="36">
        <v>1127.7333333333336</v>
      </c>
      <c r="K33" s="31">
        <v>1100</v>
      </c>
      <c r="L33" s="31">
        <v>1075.5999999999999</v>
      </c>
      <c r="M33" s="31">
        <v>0.94952999999999999</v>
      </c>
      <c r="N33" s="1"/>
      <c r="O33" s="1"/>
    </row>
    <row r="34" spans="1:15" ht="12.75" customHeight="1">
      <c r="A34" s="33">
        <v>24</v>
      </c>
      <c r="B34" s="53" t="s">
        <v>318</v>
      </c>
      <c r="C34" s="31">
        <v>2438.25</v>
      </c>
      <c r="D34" s="36">
        <v>2419.4166666666665</v>
      </c>
      <c r="E34" s="36">
        <v>2393.833333333333</v>
      </c>
      <c r="F34" s="36">
        <v>2349.4166666666665</v>
      </c>
      <c r="G34" s="36">
        <v>2323.833333333333</v>
      </c>
      <c r="H34" s="36">
        <v>2463.833333333333</v>
      </c>
      <c r="I34" s="36">
        <v>2489.4166666666661</v>
      </c>
      <c r="J34" s="36">
        <v>2533.833333333333</v>
      </c>
      <c r="K34" s="31">
        <v>2445</v>
      </c>
      <c r="L34" s="31">
        <v>2375</v>
      </c>
      <c r="M34" s="31">
        <v>1.14737</v>
      </c>
      <c r="N34" s="1"/>
      <c r="O34" s="1"/>
    </row>
    <row r="35" spans="1:15" ht="12.75" customHeight="1">
      <c r="A35" s="33">
        <v>25</v>
      </c>
      <c r="B35" s="53" t="s">
        <v>319</v>
      </c>
      <c r="C35" s="31">
        <v>965.2</v>
      </c>
      <c r="D35" s="36">
        <v>967.4</v>
      </c>
      <c r="E35" s="36">
        <v>952.8</v>
      </c>
      <c r="F35" s="36">
        <v>940.4</v>
      </c>
      <c r="G35" s="36">
        <v>925.8</v>
      </c>
      <c r="H35" s="36">
        <v>979.8</v>
      </c>
      <c r="I35" s="36">
        <v>994.40000000000009</v>
      </c>
      <c r="J35" s="36">
        <v>1006.8</v>
      </c>
      <c r="K35" s="31">
        <v>982</v>
      </c>
      <c r="L35" s="31">
        <v>955</v>
      </c>
      <c r="M35" s="31">
        <v>0.86263999999999996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5183.2</v>
      </c>
      <c r="D36" s="36">
        <v>5173.3833333333332</v>
      </c>
      <c r="E36" s="36">
        <v>5090.8166666666666</v>
      </c>
      <c r="F36" s="36">
        <v>4998.4333333333334</v>
      </c>
      <c r="G36" s="36">
        <v>4915.8666666666668</v>
      </c>
      <c r="H36" s="36">
        <v>5265.7666666666664</v>
      </c>
      <c r="I36" s="36">
        <v>5348.3333333333321</v>
      </c>
      <c r="J36" s="36">
        <v>5440.7166666666662</v>
      </c>
      <c r="K36" s="31">
        <v>5255.95</v>
      </c>
      <c r="L36" s="31">
        <v>5081</v>
      </c>
      <c r="M36" s="31">
        <v>2.9011900000000002</v>
      </c>
      <c r="N36" s="1"/>
      <c r="O36" s="1"/>
    </row>
    <row r="37" spans="1:15" ht="12.75" customHeight="1">
      <c r="A37" s="33">
        <v>27</v>
      </c>
      <c r="B37" s="53" t="s">
        <v>320</v>
      </c>
      <c r="C37" s="31">
        <v>1963.25</v>
      </c>
      <c r="D37" s="36">
        <v>1957.8500000000001</v>
      </c>
      <c r="E37" s="36">
        <v>1945.3000000000002</v>
      </c>
      <c r="F37" s="36">
        <v>1927.3500000000001</v>
      </c>
      <c r="G37" s="36">
        <v>1914.8000000000002</v>
      </c>
      <c r="H37" s="36">
        <v>1975.8000000000002</v>
      </c>
      <c r="I37" s="36">
        <v>1988.35</v>
      </c>
      <c r="J37" s="36">
        <v>2006.3000000000002</v>
      </c>
      <c r="K37" s="31">
        <v>1970.4</v>
      </c>
      <c r="L37" s="31">
        <v>1939.9</v>
      </c>
      <c r="M37" s="31">
        <v>0.28567999999999999</v>
      </c>
      <c r="N37" s="1"/>
      <c r="O37" s="1"/>
    </row>
    <row r="38" spans="1:15" ht="12.75" customHeight="1">
      <c r="A38" s="33">
        <v>28</v>
      </c>
      <c r="B38" s="53" t="s">
        <v>765</v>
      </c>
      <c r="C38" s="31">
        <v>68.849999999999994</v>
      </c>
      <c r="D38" s="36">
        <v>68.61666666666666</v>
      </c>
      <c r="E38" s="36">
        <v>68.23333333333332</v>
      </c>
      <c r="F38" s="36">
        <v>67.61666666666666</v>
      </c>
      <c r="G38" s="36">
        <v>67.23333333333332</v>
      </c>
      <c r="H38" s="36">
        <v>69.23333333333332</v>
      </c>
      <c r="I38" s="36">
        <v>69.616666666666674</v>
      </c>
      <c r="J38" s="36">
        <v>70.23333333333332</v>
      </c>
      <c r="K38" s="31">
        <v>69</v>
      </c>
      <c r="L38" s="31">
        <v>68</v>
      </c>
      <c r="M38" s="31">
        <v>6.6277299999999997</v>
      </c>
      <c r="N38" s="1"/>
      <c r="O38" s="1"/>
    </row>
    <row r="39" spans="1:15" ht="12.75" customHeight="1">
      <c r="A39" s="33">
        <v>29</v>
      </c>
      <c r="B39" s="53" t="s">
        <v>858</v>
      </c>
      <c r="C39" s="31">
        <v>26.2</v>
      </c>
      <c r="D39" s="36">
        <v>26.116666666666664</v>
      </c>
      <c r="E39" s="36">
        <v>25.683333333333326</v>
      </c>
      <c r="F39" s="36">
        <v>25.166666666666664</v>
      </c>
      <c r="G39" s="36">
        <v>24.733333333333327</v>
      </c>
      <c r="H39" s="36">
        <v>26.633333333333326</v>
      </c>
      <c r="I39" s="36">
        <v>27.066666666666663</v>
      </c>
      <c r="J39" s="36">
        <v>27.583333333333325</v>
      </c>
      <c r="K39" s="31">
        <v>26.55</v>
      </c>
      <c r="L39" s="31">
        <v>25.6</v>
      </c>
      <c r="M39" s="31">
        <v>38.243569999999998</v>
      </c>
      <c r="N39" s="1"/>
      <c r="O39" s="1"/>
    </row>
    <row r="40" spans="1:15" ht="12.75" customHeight="1">
      <c r="A40" s="33">
        <v>30</v>
      </c>
      <c r="B40" s="53" t="s">
        <v>844</v>
      </c>
      <c r="C40" s="31">
        <v>1090.8</v>
      </c>
      <c r="D40" s="36">
        <v>1081.9333333333334</v>
      </c>
      <c r="E40" s="36">
        <v>1063.8666666666668</v>
      </c>
      <c r="F40" s="36">
        <v>1036.9333333333334</v>
      </c>
      <c r="G40" s="36">
        <v>1018.8666666666668</v>
      </c>
      <c r="H40" s="36">
        <v>1108.8666666666668</v>
      </c>
      <c r="I40" s="36">
        <v>1126.9333333333334</v>
      </c>
      <c r="J40" s="36">
        <v>1153.8666666666668</v>
      </c>
      <c r="K40" s="31">
        <v>1100</v>
      </c>
      <c r="L40" s="31">
        <v>1055</v>
      </c>
      <c r="M40" s="31">
        <v>7.76471</v>
      </c>
      <c r="N40" s="1"/>
      <c r="O40" s="1"/>
    </row>
    <row r="41" spans="1:15" ht="12.75" customHeight="1">
      <c r="A41" s="33">
        <v>31</v>
      </c>
      <c r="B41" s="53" t="s">
        <v>321</v>
      </c>
      <c r="C41" s="31">
        <v>3787.55</v>
      </c>
      <c r="D41" s="36">
        <v>3792.3333333333335</v>
      </c>
      <c r="E41" s="36">
        <v>3748.5166666666669</v>
      </c>
      <c r="F41" s="36">
        <v>3709.4833333333336</v>
      </c>
      <c r="G41" s="36">
        <v>3665.666666666667</v>
      </c>
      <c r="H41" s="36">
        <v>3831.3666666666668</v>
      </c>
      <c r="I41" s="36">
        <v>3875.1833333333334</v>
      </c>
      <c r="J41" s="36">
        <v>3914.2166666666667</v>
      </c>
      <c r="K41" s="31">
        <v>3836.15</v>
      </c>
      <c r="L41" s="31">
        <v>3753.3</v>
      </c>
      <c r="M41" s="31">
        <v>0.68603999999999998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610.20000000000005</v>
      </c>
      <c r="D42" s="36">
        <v>604.7166666666667</v>
      </c>
      <c r="E42" s="36">
        <v>592.48333333333335</v>
      </c>
      <c r="F42" s="36">
        <v>574.76666666666665</v>
      </c>
      <c r="G42" s="36">
        <v>562.5333333333333</v>
      </c>
      <c r="H42" s="36">
        <v>622.43333333333339</v>
      </c>
      <c r="I42" s="36">
        <v>634.66666666666674</v>
      </c>
      <c r="J42" s="36">
        <v>652.38333333333344</v>
      </c>
      <c r="K42" s="31">
        <v>616.95000000000005</v>
      </c>
      <c r="L42" s="31">
        <v>587</v>
      </c>
      <c r="M42" s="31">
        <v>35.375950000000003</v>
      </c>
      <c r="N42" s="1"/>
      <c r="O42" s="1"/>
    </row>
    <row r="43" spans="1:15" ht="12.75" customHeight="1">
      <c r="A43" s="33">
        <v>33</v>
      </c>
      <c r="B43" s="53" t="s">
        <v>322</v>
      </c>
      <c r="C43" s="31">
        <v>2612.0500000000002</v>
      </c>
      <c r="D43" s="36">
        <v>2577.2833333333333</v>
      </c>
      <c r="E43" s="36">
        <v>2524.7666666666664</v>
      </c>
      <c r="F43" s="36">
        <v>2437.4833333333331</v>
      </c>
      <c r="G43" s="36">
        <v>2384.9666666666662</v>
      </c>
      <c r="H43" s="36">
        <v>2664.5666666666666</v>
      </c>
      <c r="I43" s="36">
        <v>2717.0833333333339</v>
      </c>
      <c r="J43" s="36">
        <v>2804.3666666666668</v>
      </c>
      <c r="K43" s="31">
        <v>2629.8</v>
      </c>
      <c r="L43" s="31">
        <v>2490</v>
      </c>
      <c r="M43" s="31">
        <v>7.2595700000000001</v>
      </c>
      <c r="N43" s="1"/>
      <c r="O43" s="1"/>
    </row>
    <row r="44" spans="1:15" ht="12.75" customHeight="1">
      <c r="A44" s="33">
        <v>34</v>
      </c>
      <c r="B44" s="53" t="s">
        <v>323</v>
      </c>
      <c r="C44" s="31">
        <v>787.9</v>
      </c>
      <c r="D44" s="36">
        <v>787.68333333333339</v>
      </c>
      <c r="E44" s="36">
        <v>784.26666666666677</v>
      </c>
      <c r="F44" s="36">
        <v>780.63333333333333</v>
      </c>
      <c r="G44" s="36">
        <v>777.2166666666667</v>
      </c>
      <c r="H44" s="36">
        <v>791.31666666666683</v>
      </c>
      <c r="I44" s="36">
        <v>794.73333333333335</v>
      </c>
      <c r="J44" s="36">
        <v>798.3666666666669</v>
      </c>
      <c r="K44" s="31">
        <v>791.1</v>
      </c>
      <c r="L44" s="31">
        <v>784.05</v>
      </c>
      <c r="M44" s="31">
        <v>0.84472999999999998</v>
      </c>
      <c r="N44" s="1"/>
      <c r="O44" s="1"/>
    </row>
    <row r="45" spans="1:15" ht="12.75" customHeight="1">
      <c r="A45" s="33">
        <v>35</v>
      </c>
      <c r="B45" s="53" t="s">
        <v>820</v>
      </c>
      <c r="C45" s="31">
        <v>8304.2000000000007</v>
      </c>
      <c r="D45" s="36">
        <v>8068.7333333333336</v>
      </c>
      <c r="E45" s="36">
        <v>7738.4666666666672</v>
      </c>
      <c r="F45" s="36">
        <v>7172.7333333333336</v>
      </c>
      <c r="G45" s="36">
        <v>6842.4666666666672</v>
      </c>
      <c r="H45" s="36">
        <v>8634.4666666666672</v>
      </c>
      <c r="I45" s="36">
        <v>8964.7333333333336</v>
      </c>
      <c r="J45" s="36">
        <v>9530.4666666666672</v>
      </c>
      <c r="K45" s="31">
        <v>8399</v>
      </c>
      <c r="L45" s="31">
        <v>7503</v>
      </c>
      <c r="M45" s="31">
        <v>5.6002400000000003</v>
      </c>
      <c r="N45" s="1"/>
      <c r="O45" s="1"/>
    </row>
    <row r="46" spans="1:15" ht="12.75" customHeight="1">
      <c r="A46" s="33">
        <v>36</v>
      </c>
      <c r="B46" s="53" t="s">
        <v>53</v>
      </c>
      <c r="C46" s="31">
        <v>5862.8</v>
      </c>
      <c r="D46" s="36">
        <v>5832.4833333333336</v>
      </c>
      <c r="E46" s="36">
        <v>5770.3166666666675</v>
      </c>
      <c r="F46" s="36">
        <v>5677.8333333333339</v>
      </c>
      <c r="G46" s="36">
        <v>5615.6666666666679</v>
      </c>
      <c r="H46" s="36">
        <v>5924.9666666666672</v>
      </c>
      <c r="I46" s="36">
        <v>5987.1333333333332</v>
      </c>
      <c r="J46" s="36">
        <v>6079.6166666666668</v>
      </c>
      <c r="K46" s="31">
        <v>5894.65</v>
      </c>
      <c r="L46" s="31">
        <v>5740</v>
      </c>
      <c r="M46" s="31">
        <v>5.5813600000000001</v>
      </c>
      <c r="N46" s="1"/>
      <c r="O46" s="1"/>
    </row>
    <row r="47" spans="1:15" ht="12.75" customHeight="1">
      <c r="A47" s="33">
        <v>37</v>
      </c>
      <c r="B47" s="53" t="s">
        <v>55</v>
      </c>
      <c r="C47" s="31">
        <v>474.15</v>
      </c>
      <c r="D47" s="36">
        <v>474.91666666666669</v>
      </c>
      <c r="E47" s="36">
        <v>468.33333333333337</v>
      </c>
      <c r="F47" s="36">
        <v>462.51666666666671</v>
      </c>
      <c r="G47" s="36">
        <v>455.93333333333339</v>
      </c>
      <c r="H47" s="36">
        <v>480.73333333333335</v>
      </c>
      <c r="I47" s="36">
        <v>487.31666666666672</v>
      </c>
      <c r="J47" s="36">
        <v>493.13333333333333</v>
      </c>
      <c r="K47" s="31">
        <v>481.5</v>
      </c>
      <c r="L47" s="31">
        <v>469.1</v>
      </c>
      <c r="M47" s="31">
        <v>19.647749999999998</v>
      </c>
      <c r="N47" s="1"/>
      <c r="O47" s="1"/>
    </row>
    <row r="48" spans="1:15" ht="12.75" customHeight="1">
      <c r="A48" s="33">
        <v>38</v>
      </c>
      <c r="B48" s="53" t="s">
        <v>324</v>
      </c>
      <c r="C48" s="31">
        <v>319.14999999999998</v>
      </c>
      <c r="D48" s="36">
        <v>319.75</v>
      </c>
      <c r="E48" s="36">
        <v>315</v>
      </c>
      <c r="F48" s="36">
        <v>310.85000000000002</v>
      </c>
      <c r="G48" s="36">
        <v>306.10000000000002</v>
      </c>
      <c r="H48" s="36">
        <v>323.89999999999998</v>
      </c>
      <c r="I48" s="36">
        <v>328.65</v>
      </c>
      <c r="J48" s="36">
        <v>332.79999999999995</v>
      </c>
      <c r="K48" s="31">
        <v>324.5</v>
      </c>
      <c r="L48" s="31">
        <v>315.60000000000002</v>
      </c>
      <c r="M48" s="31">
        <v>1.2944800000000001</v>
      </c>
      <c r="N48" s="1"/>
      <c r="O48" s="1"/>
    </row>
    <row r="49" spans="1:15" ht="12.75" customHeight="1">
      <c r="A49" s="33">
        <v>39</v>
      </c>
      <c r="B49" s="53" t="s">
        <v>819</v>
      </c>
      <c r="C49" s="31">
        <v>645.79999999999995</v>
      </c>
      <c r="D49" s="36">
        <v>642.98333333333335</v>
      </c>
      <c r="E49" s="36">
        <v>636.26666666666665</v>
      </c>
      <c r="F49" s="36">
        <v>626.73333333333335</v>
      </c>
      <c r="G49" s="36">
        <v>620.01666666666665</v>
      </c>
      <c r="H49" s="36">
        <v>652.51666666666665</v>
      </c>
      <c r="I49" s="36">
        <v>659.23333333333335</v>
      </c>
      <c r="J49" s="36">
        <v>668.76666666666665</v>
      </c>
      <c r="K49" s="31">
        <v>649.70000000000005</v>
      </c>
      <c r="L49" s="31">
        <v>633.45000000000005</v>
      </c>
      <c r="M49" s="31">
        <v>2.1498300000000001</v>
      </c>
      <c r="N49" s="1"/>
      <c r="O49" s="1"/>
    </row>
    <row r="50" spans="1:15" ht="12.75" customHeight="1">
      <c r="A50" s="33">
        <v>40</v>
      </c>
      <c r="B50" s="53" t="s">
        <v>325</v>
      </c>
      <c r="C50" s="31">
        <v>603.15</v>
      </c>
      <c r="D50" s="36">
        <v>601.38333333333333</v>
      </c>
      <c r="E50" s="36">
        <v>591.76666666666665</v>
      </c>
      <c r="F50" s="36">
        <v>580.38333333333333</v>
      </c>
      <c r="G50" s="36">
        <v>570.76666666666665</v>
      </c>
      <c r="H50" s="36">
        <v>612.76666666666665</v>
      </c>
      <c r="I50" s="36">
        <v>622.38333333333321</v>
      </c>
      <c r="J50" s="36">
        <v>633.76666666666665</v>
      </c>
      <c r="K50" s="31">
        <v>611</v>
      </c>
      <c r="L50" s="31">
        <v>590</v>
      </c>
      <c r="M50" s="31">
        <v>1.43323</v>
      </c>
      <c r="N50" s="1"/>
      <c r="O50" s="1"/>
    </row>
    <row r="51" spans="1:15" ht="12.75" customHeight="1">
      <c r="A51" s="33">
        <v>41</v>
      </c>
      <c r="B51" s="53" t="s">
        <v>56</v>
      </c>
      <c r="C51" s="31">
        <v>204.55</v>
      </c>
      <c r="D51" s="36">
        <v>203.43333333333337</v>
      </c>
      <c r="E51" s="36">
        <v>200.96666666666673</v>
      </c>
      <c r="F51" s="36">
        <v>197.38333333333335</v>
      </c>
      <c r="G51" s="36">
        <v>194.91666666666671</v>
      </c>
      <c r="H51" s="36">
        <v>207.01666666666674</v>
      </c>
      <c r="I51" s="36">
        <v>209.48333333333338</v>
      </c>
      <c r="J51" s="36">
        <v>213.06666666666675</v>
      </c>
      <c r="K51" s="31">
        <v>205.9</v>
      </c>
      <c r="L51" s="31">
        <v>199.85</v>
      </c>
      <c r="M51" s="31">
        <v>192.16482999999999</v>
      </c>
      <c r="N51" s="1"/>
      <c r="O51" s="1"/>
    </row>
    <row r="52" spans="1:15" ht="12.75" customHeight="1">
      <c r="A52" s="33">
        <v>42</v>
      </c>
      <c r="B52" s="53" t="s">
        <v>58</v>
      </c>
      <c r="C52" s="31">
        <v>2866.15</v>
      </c>
      <c r="D52" s="36">
        <v>2865.3833333333332</v>
      </c>
      <c r="E52" s="36">
        <v>2842.7666666666664</v>
      </c>
      <c r="F52" s="36">
        <v>2819.3833333333332</v>
      </c>
      <c r="G52" s="36">
        <v>2796.7666666666664</v>
      </c>
      <c r="H52" s="36">
        <v>2888.7666666666664</v>
      </c>
      <c r="I52" s="36">
        <v>2911.3833333333332</v>
      </c>
      <c r="J52" s="36">
        <v>2934.7666666666664</v>
      </c>
      <c r="K52" s="31">
        <v>2888</v>
      </c>
      <c r="L52" s="31">
        <v>2842</v>
      </c>
      <c r="M52" s="31">
        <v>9.9932999999999996</v>
      </c>
      <c r="N52" s="1"/>
      <c r="O52" s="1"/>
    </row>
    <row r="53" spans="1:15" ht="12.75" customHeight="1">
      <c r="A53" s="33">
        <v>43</v>
      </c>
      <c r="B53" s="53" t="s">
        <v>326</v>
      </c>
      <c r="C53" s="31">
        <v>347.65</v>
      </c>
      <c r="D53" s="36">
        <v>346.5</v>
      </c>
      <c r="E53" s="36">
        <v>343.1</v>
      </c>
      <c r="F53" s="36">
        <v>338.55</v>
      </c>
      <c r="G53" s="36">
        <v>335.15000000000003</v>
      </c>
      <c r="H53" s="36">
        <v>351.05</v>
      </c>
      <c r="I53" s="36">
        <v>354.45</v>
      </c>
      <c r="J53" s="36">
        <v>359</v>
      </c>
      <c r="K53" s="31">
        <v>349.9</v>
      </c>
      <c r="L53" s="31">
        <v>341.95</v>
      </c>
      <c r="M53" s="31">
        <v>8.2577700000000007</v>
      </c>
      <c r="N53" s="1"/>
      <c r="O53" s="1"/>
    </row>
    <row r="54" spans="1:15" ht="12.75" customHeight="1">
      <c r="A54" s="33">
        <v>44</v>
      </c>
      <c r="B54" s="53" t="s">
        <v>59</v>
      </c>
      <c r="C54" s="31">
        <v>2211.5500000000002</v>
      </c>
      <c r="D54" s="36">
        <v>2218.4666666666667</v>
      </c>
      <c r="E54" s="36">
        <v>2193.6333333333332</v>
      </c>
      <c r="F54" s="36">
        <v>2175.7166666666667</v>
      </c>
      <c r="G54" s="36">
        <v>2150.8833333333332</v>
      </c>
      <c r="H54" s="36">
        <v>2236.3833333333332</v>
      </c>
      <c r="I54" s="36">
        <v>2261.2166666666662</v>
      </c>
      <c r="J54" s="36">
        <v>2279.1333333333332</v>
      </c>
      <c r="K54" s="31">
        <v>2243.3000000000002</v>
      </c>
      <c r="L54" s="31">
        <v>2200.5500000000002</v>
      </c>
      <c r="M54" s="31">
        <v>7.3354200000000001</v>
      </c>
      <c r="N54" s="1"/>
      <c r="O54" s="1"/>
    </row>
    <row r="55" spans="1:15" ht="12.75" customHeight="1">
      <c r="A55" s="33">
        <v>45</v>
      </c>
      <c r="B55" s="53" t="s">
        <v>60</v>
      </c>
      <c r="C55" s="31">
        <v>5938.3</v>
      </c>
      <c r="D55" s="36">
        <v>5915.3666666666659</v>
      </c>
      <c r="E55" s="36">
        <v>5873.9333333333316</v>
      </c>
      <c r="F55" s="36">
        <v>5809.5666666666657</v>
      </c>
      <c r="G55" s="36">
        <v>5768.1333333333314</v>
      </c>
      <c r="H55" s="36">
        <v>5979.7333333333318</v>
      </c>
      <c r="I55" s="36">
        <v>6021.1666666666661</v>
      </c>
      <c r="J55" s="36">
        <v>6085.5333333333319</v>
      </c>
      <c r="K55" s="31">
        <v>5956.8</v>
      </c>
      <c r="L55" s="31">
        <v>5851</v>
      </c>
      <c r="M55" s="31">
        <v>0.23</v>
      </c>
      <c r="N55" s="1"/>
      <c r="O55" s="1"/>
    </row>
    <row r="56" spans="1:15" ht="12" customHeight="1">
      <c r="A56" s="33">
        <v>46</v>
      </c>
      <c r="B56" s="53" t="s">
        <v>63</v>
      </c>
      <c r="C56" s="31">
        <v>1168.5999999999999</v>
      </c>
      <c r="D56" s="36">
        <v>1170.2666666666667</v>
      </c>
      <c r="E56" s="36">
        <v>1150.3333333333333</v>
      </c>
      <c r="F56" s="36">
        <v>1132.0666666666666</v>
      </c>
      <c r="G56" s="36">
        <v>1112.1333333333332</v>
      </c>
      <c r="H56" s="36">
        <v>1188.5333333333333</v>
      </c>
      <c r="I56" s="36">
        <v>1208.4666666666667</v>
      </c>
      <c r="J56" s="36">
        <v>1226.7333333333333</v>
      </c>
      <c r="K56" s="31">
        <v>1190.2</v>
      </c>
      <c r="L56" s="31">
        <v>1152</v>
      </c>
      <c r="M56" s="31">
        <v>17.04299</v>
      </c>
      <c r="N56" s="1"/>
      <c r="O56" s="1"/>
    </row>
    <row r="57" spans="1:15" ht="12.75" customHeight="1">
      <c r="A57" s="33">
        <v>47</v>
      </c>
      <c r="B57" s="53" t="s">
        <v>327</v>
      </c>
      <c r="C57" s="31">
        <v>527.4</v>
      </c>
      <c r="D57" s="36">
        <v>523.51666666666665</v>
      </c>
      <c r="E57" s="36">
        <v>515.08333333333326</v>
      </c>
      <c r="F57" s="36">
        <v>502.76666666666659</v>
      </c>
      <c r="G57" s="36">
        <v>494.3333333333332</v>
      </c>
      <c r="H57" s="36">
        <v>535.83333333333326</v>
      </c>
      <c r="I57" s="36">
        <v>544.26666666666665</v>
      </c>
      <c r="J57" s="36">
        <v>556.58333333333337</v>
      </c>
      <c r="K57" s="31">
        <v>531.95000000000005</v>
      </c>
      <c r="L57" s="31">
        <v>511.2</v>
      </c>
      <c r="M57" s="31">
        <v>2.3357399999999999</v>
      </c>
      <c r="N57" s="1"/>
      <c r="O57" s="1"/>
    </row>
    <row r="58" spans="1:15" ht="12.75" customHeight="1">
      <c r="A58" s="33">
        <v>48</v>
      </c>
      <c r="B58" s="53" t="s">
        <v>266</v>
      </c>
      <c r="C58" s="31">
        <v>4597.05</v>
      </c>
      <c r="D58" s="36">
        <v>4634.1333333333332</v>
      </c>
      <c r="E58" s="36">
        <v>4513.2666666666664</v>
      </c>
      <c r="F58" s="36">
        <v>4429.4833333333336</v>
      </c>
      <c r="G58" s="36">
        <v>4308.6166666666668</v>
      </c>
      <c r="H58" s="36">
        <v>4717.9166666666661</v>
      </c>
      <c r="I58" s="36">
        <v>4838.7833333333328</v>
      </c>
      <c r="J58" s="36">
        <v>4922.5666666666657</v>
      </c>
      <c r="K58" s="31">
        <v>4755</v>
      </c>
      <c r="L58" s="31">
        <v>4550.3500000000004</v>
      </c>
      <c r="M58" s="31">
        <v>3.7674099999999999</v>
      </c>
      <c r="N58" s="1"/>
      <c r="O58" s="1"/>
    </row>
    <row r="59" spans="1:15" ht="12.75" customHeight="1">
      <c r="A59" s="33">
        <v>49</v>
      </c>
      <c r="B59" s="53" t="s">
        <v>64</v>
      </c>
      <c r="C59" s="31">
        <v>1122.8499999999999</v>
      </c>
      <c r="D59" s="36">
        <v>1125.6833333333332</v>
      </c>
      <c r="E59" s="36">
        <v>1115.2666666666664</v>
      </c>
      <c r="F59" s="36">
        <v>1107.6833333333332</v>
      </c>
      <c r="G59" s="36">
        <v>1097.2666666666664</v>
      </c>
      <c r="H59" s="36">
        <v>1133.2666666666664</v>
      </c>
      <c r="I59" s="36">
        <v>1143.6833333333329</v>
      </c>
      <c r="J59" s="36">
        <v>1151.2666666666664</v>
      </c>
      <c r="K59" s="31">
        <v>1136.0999999999999</v>
      </c>
      <c r="L59" s="31">
        <v>1118.0999999999999</v>
      </c>
      <c r="M59" s="31">
        <v>54.71143</v>
      </c>
      <c r="N59" s="1"/>
      <c r="O59" s="1"/>
    </row>
    <row r="60" spans="1:15" ht="12.75" customHeight="1">
      <c r="A60" s="33">
        <v>50</v>
      </c>
      <c r="B60" s="53" t="s">
        <v>328</v>
      </c>
      <c r="C60" s="31">
        <v>3803</v>
      </c>
      <c r="D60" s="36">
        <v>3815.2333333333336</v>
      </c>
      <c r="E60" s="36">
        <v>3632.7666666666673</v>
      </c>
      <c r="F60" s="36">
        <v>3462.5333333333338</v>
      </c>
      <c r="G60" s="36">
        <v>3280.0666666666675</v>
      </c>
      <c r="H60" s="36">
        <v>3985.4666666666672</v>
      </c>
      <c r="I60" s="36">
        <v>4167.9333333333334</v>
      </c>
      <c r="J60" s="36">
        <v>4338.166666666667</v>
      </c>
      <c r="K60" s="31">
        <v>3997.7</v>
      </c>
      <c r="L60" s="31">
        <v>3645</v>
      </c>
      <c r="M60" s="31">
        <v>24.87847</v>
      </c>
      <c r="N60" s="1"/>
      <c r="O60" s="1"/>
    </row>
    <row r="61" spans="1:15" ht="12.75" customHeight="1">
      <c r="A61" s="33">
        <v>51</v>
      </c>
      <c r="B61" s="53" t="s">
        <v>822</v>
      </c>
      <c r="C61" s="31">
        <v>323.3</v>
      </c>
      <c r="D61" s="36">
        <v>322.26666666666665</v>
      </c>
      <c r="E61" s="36">
        <v>315.5333333333333</v>
      </c>
      <c r="F61" s="36">
        <v>307.76666666666665</v>
      </c>
      <c r="G61" s="36">
        <v>301.0333333333333</v>
      </c>
      <c r="H61" s="36">
        <v>330.0333333333333</v>
      </c>
      <c r="I61" s="36">
        <v>336.76666666666665</v>
      </c>
      <c r="J61" s="36">
        <v>344.5333333333333</v>
      </c>
      <c r="K61" s="31">
        <v>329</v>
      </c>
      <c r="L61" s="31">
        <v>314.5</v>
      </c>
      <c r="M61" s="31">
        <v>26.061589999999999</v>
      </c>
      <c r="N61" s="1"/>
      <c r="O61" s="1"/>
    </row>
    <row r="62" spans="1:15" ht="12.75" customHeight="1">
      <c r="A62" s="33">
        <v>52</v>
      </c>
      <c r="B62" s="53" t="s">
        <v>329</v>
      </c>
      <c r="C62" s="31">
        <v>2682.65</v>
      </c>
      <c r="D62" s="36">
        <v>2664.25</v>
      </c>
      <c r="E62" s="36">
        <v>2618.5500000000002</v>
      </c>
      <c r="F62" s="36">
        <v>2554.4500000000003</v>
      </c>
      <c r="G62" s="36">
        <v>2508.7500000000005</v>
      </c>
      <c r="H62" s="36">
        <v>2728.35</v>
      </c>
      <c r="I62" s="36">
        <v>2774.0499999999997</v>
      </c>
      <c r="J62" s="36">
        <v>2838.1499999999996</v>
      </c>
      <c r="K62" s="31">
        <v>2709.95</v>
      </c>
      <c r="L62" s="31">
        <v>2600.15</v>
      </c>
      <c r="M62" s="31">
        <v>7.36538</v>
      </c>
      <c r="N62" s="1"/>
      <c r="O62" s="1"/>
    </row>
    <row r="63" spans="1:15" ht="12.75" customHeight="1">
      <c r="A63" s="33">
        <v>53</v>
      </c>
      <c r="B63" s="53" t="s">
        <v>65</v>
      </c>
      <c r="C63" s="31">
        <v>9065.25</v>
      </c>
      <c r="D63" s="36">
        <v>9012.3333333333339</v>
      </c>
      <c r="E63" s="36">
        <v>8935.6666666666679</v>
      </c>
      <c r="F63" s="36">
        <v>8806.0833333333339</v>
      </c>
      <c r="G63" s="36">
        <v>8729.4166666666679</v>
      </c>
      <c r="H63" s="36">
        <v>9141.9166666666679</v>
      </c>
      <c r="I63" s="36">
        <v>9218.5833333333358</v>
      </c>
      <c r="J63" s="36">
        <v>9348.1666666666679</v>
      </c>
      <c r="K63" s="31">
        <v>9089</v>
      </c>
      <c r="L63" s="31">
        <v>8882.75</v>
      </c>
      <c r="M63" s="31">
        <v>4.08162</v>
      </c>
      <c r="N63" s="1"/>
      <c r="O63" s="1"/>
    </row>
    <row r="64" spans="1:15" ht="12.75" customHeight="1">
      <c r="A64" s="33">
        <v>54</v>
      </c>
      <c r="B64" s="53" t="s">
        <v>68</v>
      </c>
      <c r="C64" s="31">
        <v>6675.7</v>
      </c>
      <c r="D64" s="36">
        <v>6691.7166666666672</v>
      </c>
      <c r="E64" s="36">
        <v>6641.5833333333339</v>
      </c>
      <c r="F64" s="36">
        <v>6607.4666666666672</v>
      </c>
      <c r="G64" s="36">
        <v>6557.3333333333339</v>
      </c>
      <c r="H64" s="36">
        <v>6725.8333333333339</v>
      </c>
      <c r="I64" s="36">
        <v>6775.9666666666672</v>
      </c>
      <c r="J64" s="36">
        <v>6810.0833333333339</v>
      </c>
      <c r="K64" s="31">
        <v>6741.85</v>
      </c>
      <c r="L64" s="31">
        <v>6657.6</v>
      </c>
      <c r="M64" s="31">
        <v>7.5583999999999998</v>
      </c>
      <c r="N64" s="1"/>
      <c r="O64" s="1"/>
    </row>
    <row r="65" spans="1:15" ht="12.75" customHeight="1">
      <c r="A65" s="33">
        <v>55</v>
      </c>
      <c r="B65" s="53" t="s">
        <v>67</v>
      </c>
      <c r="C65" s="31">
        <v>1576.45</v>
      </c>
      <c r="D65" s="36">
        <v>1578.4666666666669</v>
      </c>
      <c r="E65" s="36">
        <v>1567.0333333333338</v>
      </c>
      <c r="F65" s="36">
        <v>1557.6166666666668</v>
      </c>
      <c r="G65" s="36">
        <v>1546.1833333333336</v>
      </c>
      <c r="H65" s="36">
        <v>1587.8833333333339</v>
      </c>
      <c r="I65" s="36">
        <v>1599.3166666666668</v>
      </c>
      <c r="J65" s="36">
        <v>1608.733333333334</v>
      </c>
      <c r="K65" s="31">
        <v>1589.9</v>
      </c>
      <c r="L65" s="31">
        <v>1569.05</v>
      </c>
      <c r="M65" s="31">
        <v>6.5224799999999998</v>
      </c>
      <c r="N65" s="1"/>
      <c r="O65" s="1"/>
    </row>
    <row r="66" spans="1:15" ht="12.75" customHeight="1">
      <c r="A66" s="33">
        <v>56</v>
      </c>
      <c r="B66" s="53" t="s">
        <v>267</v>
      </c>
      <c r="C66" s="31">
        <v>8436.15</v>
      </c>
      <c r="D66" s="36">
        <v>8435.9333333333343</v>
      </c>
      <c r="E66" s="36">
        <v>8376.8666666666686</v>
      </c>
      <c r="F66" s="36">
        <v>8317.5833333333339</v>
      </c>
      <c r="G66" s="36">
        <v>8258.5166666666682</v>
      </c>
      <c r="H66" s="36">
        <v>8495.216666666669</v>
      </c>
      <c r="I66" s="36">
        <v>8554.2833333333347</v>
      </c>
      <c r="J66" s="36">
        <v>8613.5666666666693</v>
      </c>
      <c r="K66" s="31">
        <v>8495</v>
      </c>
      <c r="L66" s="31">
        <v>8376.65</v>
      </c>
      <c r="M66" s="31">
        <v>0.17962</v>
      </c>
      <c r="N66" s="1"/>
      <c r="O66" s="1"/>
    </row>
    <row r="67" spans="1:15" ht="12.75" customHeight="1">
      <c r="A67" s="33">
        <v>57</v>
      </c>
      <c r="B67" s="53" t="s">
        <v>330</v>
      </c>
      <c r="C67" s="31">
        <v>2156.5</v>
      </c>
      <c r="D67" s="36">
        <v>2174.4666666666667</v>
      </c>
      <c r="E67" s="36">
        <v>2127.0333333333333</v>
      </c>
      <c r="F67" s="36">
        <v>2097.5666666666666</v>
      </c>
      <c r="G67" s="36">
        <v>2050.1333333333332</v>
      </c>
      <c r="H67" s="36">
        <v>2203.9333333333334</v>
      </c>
      <c r="I67" s="36">
        <v>2251.3666666666668</v>
      </c>
      <c r="J67" s="36">
        <v>2280.8333333333335</v>
      </c>
      <c r="K67" s="31">
        <v>2221.9</v>
      </c>
      <c r="L67" s="31">
        <v>2145</v>
      </c>
      <c r="M67" s="31">
        <v>0.68464999999999998</v>
      </c>
      <c r="N67" s="1"/>
      <c r="O67" s="1"/>
    </row>
    <row r="68" spans="1:15" ht="12.75" customHeight="1">
      <c r="A68" s="33">
        <v>58</v>
      </c>
      <c r="B68" s="53" t="s">
        <v>69</v>
      </c>
      <c r="C68" s="31">
        <v>2487.65</v>
      </c>
      <c r="D68" s="36">
        <v>2489.35</v>
      </c>
      <c r="E68" s="36">
        <v>2460.6999999999998</v>
      </c>
      <c r="F68" s="36">
        <v>2433.75</v>
      </c>
      <c r="G68" s="36">
        <v>2405.1</v>
      </c>
      <c r="H68" s="36">
        <v>2516.2999999999997</v>
      </c>
      <c r="I68" s="36">
        <v>2544.9500000000003</v>
      </c>
      <c r="J68" s="36">
        <v>2571.8999999999996</v>
      </c>
      <c r="K68" s="31">
        <v>2518</v>
      </c>
      <c r="L68" s="31">
        <v>2462.4</v>
      </c>
      <c r="M68" s="31">
        <v>3.5423399999999998</v>
      </c>
      <c r="N68" s="1"/>
      <c r="O68" s="1"/>
    </row>
    <row r="69" spans="1:15" ht="12.75" customHeight="1">
      <c r="A69" s="33">
        <v>59</v>
      </c>
      <c r="B69" s="53" t="s">
        <v>70</v>
      </c>
      <c r="C69" s="31">
        <v>378.6</v>
      </c>
      <c r="D69" s="36">
        <v>377.08333333333331</v>
      </c>
      <c r="E69" s="36">
        <v>374.16666666666663</v>
      </c>
      <c r="F69" s="36">
        <v>369.73333333333329</v>
      </c>
      <c r="G69" s="36">
        <v>366.81666666666661</v>
      </c>
      <c r="H69" s="36">
        <v>381.51666666666665</v>
      </c>
      <c r="I69" s="36">
        <v>384.43333333333328</v>
      </c>
      <c r="J69" s="36">
        <v>388.86666666666667</v>
      </c>
      <c r="K69" s="31">
        <v>380</v>
      </c>
      <c r="L69" s="31">
        <v>372.65</v>
      </c>
      <c r="M69" s="31">
        <v>5.7451299999999996</v>
      </c>
      <c r="N69" s="1"/>
      <c r="O69" s="1"/>
    </row>
    <row r="70" spans="1:15" ht="12.75" customHeight="1">
      <c r="A70" s="33">
        <v>60</v>
      </c>
      <c r="B70" s="53" t="s">
        <v>71</v>
      </c>
      <c r="C70" s="31">
        <v>188.55</v>
      </c>
      <c r="D70" s="36">
        <v>189.01666666666665</v>
      </c>
      <c r="E70" s="36">
        <v>187.48333333333329</v>
      </c>
      <c r="F70" s="36">
        <v>186.41666666666663</v>
      </c>
      <c r="G70" s="36">
        <v>184.88333333333327</v>
      </c>
      <c r="H70" s="36">
        <v>190.08333333333331</v>
      </c>
      <c r="I70" s="36">
        <v>191.61666666666667</v>
      </c>
      <c r="J70" s="36">
        <v>192.68333333333334</v>
      </c>
      <c r="K70" s="31">
        <v>190.55</v>
      </c>
      <c r="L70" s="31">
        <v>187.95</v>
      </c>
      <c r="M70" s="31">
        <v>65.839609999999993</v>
      </c>
      <c r="N70" s="1"/>
      <c r="O70" s="1"/>
    </row>
    <row r="71" spans="1:15" ht="12.75" customHeight="1">
      <c r="A71" s="33">
        <v>61</v>
      </c>
      <c r="B71" s="53" t="s">
        <v>72</v>
      </c>
      <c r="C71" s="31">
        <v>260.85000000000002</v>
      </c>
      <c r="D71" s="36">
        <v>260.55</v>
      </c>
      <c r="E71" s="36">
        <v>257.90000000000003</v>
      </c>
      <c r="F71" s="36">
        <v>254.95000000000005</v>
      </c>
      <c r="G71" s="36">
        <v>252.30000000000007</v>
      </c>
      <c r="H71" s="36">
        <v>263.5</v>
      </c>
      <c r="I71" s="36">
        <v>266.14999999999998</v>
      </c>
      <c r="J71" s="36">
        <v>269.09999999999997</v>
      </c>
      <c r="K71" s="31">
        <v>263.2</v>
      </c>
      <c r="L71" s="31">
        <v>257.60000000000002</v>
      </c>
      <c r="M71" s="31">
        <v>121.96792000000001</v>
      </c>
      <c r="N71" s="1"/>
      <c r="O71" s="1"/>
    </row>
    <row r="72" spans="1:15" ht="12.75" customHeight="1">
      <c r="A72" s="33">
        <v>62</v>
      </c>
      <c r="B72" s="53" t="s">
        <v>268</v>
      </c>
      <c r="C72" s="31">
        <v>122.85</v>
      </c>
      <c r="D72" s="36">
        <v>123.88333333333333</v>
      </c>
      <c r="E72" s="36">
        <v>120.96666666666665</v>
      </c>
      <c r="F72" s="36">
        <v>119.08333333333333</v>
      </c>
      <c r="G72" s="36">
        <v>116.16666666666666</v>
      </c>
      <c r="H72" s="36">
        <v>125.76666666666665</v>
      </c>
      <c r="I72" s="36">
        <v>128.68333333333334</v>
      </c>
      <c r="J72" s="36">
        <v>130.56666666666666</v>
      </c>
      <c r="K72" s="31">
        <v>126.8</v>
      </c>
      <c r="L72" s="31">
        <v>122</v>
      </c>
      <c r="M72" s="31">
        <v>243.12119000000001</v>
      </c>
      <c r="N72" s="1"/>
      <c r="O72" s="1"/>
    </row>
    <row r="73" spans="1:15" ht="12.75" customHeight="1">
      <c r="A73" s="33">
        <v>63</v>
      </c>
      <c r="B73" s="53" t="s">
        <v>331</v>
      </c>
      <c r="C73" s="31">
        <v>64.349999999999994</v>
      </c>
      <c r="D73" s="36">
        <v>63.849999999999994</v>
      </c>
      <c r="E73" s="36">
        <v>63.149999999999991</v>
      </c>
      <c r="F73" s="36">
        <v>61.949999999999996</v>
      </c>
      <c r="G73" s="36">
        <v>61.249999999999993</v>
      </c>
      <c r="H73" s="36">
        <v>65.049999999999983</v>
      </c>
      <c r="I73" s="36">
        <v>65.749999999999972</v>
      </c>
      <c r="J73" s="36">
        <v>66.949999999999989</v>
      </c>
      <c r="K73" s="31">
        <v>64.55</v>
      </c>
      <c r="L73" s="31">
        <v>62.65</v>
      </c>
      <c r="M73" s="31">
        <v>131.44263000000001</v>
      </c>
      <c r="N73" s="1"/>
      <c r="O73" s="1"/>
    </row>
    <row r="74" spans="1:15" ht="12.75" customHeight="1">
      <c r="A74" s="33">
        <v>64</v>
      </c>
      <c r="B74" s="53" t="s">
        <v>73</v>
      </c>
      <c r="C74" s="31">
        <v>1328.85</v>
      </c>
      <c r="D74" s="36">
        <v>1327.1166666666666</v>
      </c>
      <c r="E74" s="36">
        <v>1319.2333333333331</v>
      </c>
      <c r="F74" s="36">
        <v>1309.6166666666666</v>
      </c>
      <c r="G74" s="36">
        <v>1301.7333333333331</v>
      </c>
      <c r="H74" s="36">
        <v>1336.7333333333331</v>
      </c>
      <c r="I74" s="36">
        <v>1344.6166666666668</v>
      </c>
      <c r="J74" s="36">
        <v>1354.2333333333331</v>
      </c>
      <c r="K74" s="31">
        <v>1335</v>
      </c>
      <c r="L74" s="31">
        <v>1317.5</v>
      </c>
      <c r="M74" s="31">
        <v>2.8880499999999998</v>
      </c>
      <c r="N74" s="1"/>
      <c r="O74" s="1"/>
    </row>
    <row r="75" spans="1:15" ht="12.75" customHeight="1">
      <c r="A75" s="33">
        <v>65</v>
      </c>
      <c r="B75" s="53" t="s">
        <v>332</v>
      </c>
      <c r="C75" s="31">
        <v>5301.4</v>
      </c>
      <c r="D75" s="36">
        <v>5294.4666666666662</v>
      </c>
      <c r="E75" s="36">
        <v>5240.9333333333325</v>
      </c>
      <c r="F75" s="36">
        <v>5180.4666666666662</v>
      </c>
      <c r="G75" s="36">
        <v>5126.9333333333325</v>
      </c>
      <c r="H75" s="36">
        <v>5354.9333333333325</v>
      </c>
      <c r="I75" s="36">
        <v>5408.4666666666672</v>
      </c>
      <c r="J75" s="36">
        <v>5468.9333333333325</v>
      </c>
      <c r="K75" s="31">
        <v>5348</v>
      </c>
      <c r="L75" s="31">
        <v>5234</v>
      </c>
      <c r="M75" s="31">
        <v>7.2959999999999997E-2</v>
      </c>
      <c r="N75" s="1"/>
      <c r="O75" s="1"/>
    </row>
    <row r="76" spans="1:15" ht="12.75" customHeight="1">
      <c r="A76" s="33">
        <v>66</v>
      </c>
      <c r="B76" s="53" t="s">
        <v>75</v>
      </c>
      <c r="C76" s="31">
        <v>494.55</v>
      </c>
      <c r="D76" s="36">
        <v>494.7166666666667</v>
      </c>
      <c r="E76" s="36">
        <v>490.03333333333342</v>
      </c>
      <c r="F76" s="36">
        <v>485.51666666666671</v>
      </c>
      <c r="G76" s="36">
        <v>480.83333333333343</v>
      </c>
      <c r="H76" s="36">
        <v>499.23333333333341</v>
      </c>
      <c r="I76" s="36">
        <v>503.91666666666669</v>
      </c>
      <c r="J76" s="36">
        <v>508.43333333333339</v>
      </c>
      <c r="K76" s="31">
        <v>499.4</v>
      </c>
      <c r="L76" s="31">
        <v>490.2</v>
      </c>
      <c r="M76" s="31">
        <v>9.5525599999999997</v>
      </c>
      <c r="N76" s="1"/>
      <c r="O76" s="1"/>
    </row>
    <row r="77" spans="1:15" ht="12.75" customHeight="1">
      <c r="A77" s="33">
        <v>67</v>
      </c>
      <c r="B77" s="53" t="s">
        <v>333</v>
      </c>
      <c r="C77" s="31">
        <v>1955.8</v>
      </c>
      <c r="D77" s="36">
        <v>1923.1666666666667</v>
      </c>
      <c r="E77" s="36">
        <v>1872.6333333333334</v>
      </c>
      <c r="F77" s="36">
        <v>1789.4666666666667</v>
      </c>
      <c r="G77" s="36">
        <v>1738.9333333333334</v>
      </c>
      <c r="H77" s="36">
        <v>2006.3333333333335</v>
      </c>
      <c r="I77" s="36">
        <v>2056.8666666666668</v>
      </c>
      <c r="J77" s="36">
        <v>2140.0333333333338</v>
      </c>
      <c r="K77" s="31">
        <v>1973.7</v>
      </c>
      <c r="L77" s="31">
        <v>1840</v>
      </c>
      <c r="M77" s="31">
        <v>14.73222</v>
      </c>
      <c r="N77" s="1"/>
      <c r="O77" s="1"/>
    </row>
    <row r="78" spans="1:15" ht="12.75" customHeight="1">
      <c r="A78" s="33">
        <v>68</v>
      </c>
      <c r="B78" s="53" t="s">
        <v>74</v>
      </c>
      <c r="C78" s="31">
        <v>230.95</v>
      </c>
      <c r="D78" s="36">
        <v>229.53333333333333</v>
      </c>
      <c r="E78" s="36">
        <v>227.16666666666666</v>
      </c>
      <c r="F78" s="36">
        <v>223.38333333333333</v>
      </c>
      <c r="G78" s="36">
        <v>221.01666666666665</v>
      </c>
      <c r="H78" s="36">
        <v>233.31666666666666</v>
      </c>
      <c r="I78" s="36">
        <v>235.68333333333334</v>
      </c>
      <c r="J78" s="36">
        <v>239.46666666666667</v>
      </c>
      <c r="K78" s="31">
        <v>231.9</v>
      </c>
      <c r="L78" s="31">
        <v>225.75</v>
      </c>
      <c r="M78" s="31">
        <v>231.91410999999999</v>
      </c>
      <c r="N78" s="1"/>
      <c r="O78" s="1"/>
    </row>
    <row r="79" spans="1:15" ht="12.75" customHeight="1">
      <c r="A79" s="33">
        <v>69</v>
      </c>
      <c r="B79" s="53" t="s">
        <v>76</v>
      </c>
      <c r="C79" s="31">
        <v>1440.85</v>
      </c>
      <c r="D79" s="36">
        <v>1432.9166666666667</v>
      </c>
      <c r="E79" s="36">
        <v>1416.0333333333335</v>
      </c>
      <c r="F79" s="36">
        <v>1391.2166666666667</v>
      </c>
      <c r="G79" s="36">
        <v>1374.3333333333335</v>
      </c>
      <c r="H79" s="36">
        <v>1457.7333333333336</v>
      </c>
      <c r="I79" s="36">
        <v>1474.6166666666668</v>
      </c>
      <c r="J79" s="36">
        <v>1499.4333333333336</v>
      </c>
      <c r="K79" s="31">
        <v>1449.8</v>
      </c>
      <c r="L79" s="31">
        <v>1408.1</v>
      </c>
      <c r="M79" s="31">
        <v>7.2693300000000001</v>
      </c>
      <c r="N79" s="1"/>
      <c r="O79" s="1"/>
    </row>
    <row r="80" spans="1:15" ht="12.75" customHeight="1">
      <c r="A80" s="33">
        <v>70</v>
      </c>
      <c r="B80" s="53" t="s">
        <v>79</v>
      </c>
      <c r="C80" s="31">
        <v>288.25</v>
      </c>
      <c r="D80" s="36">
        <v>286.55</v>
      </c>
      <c r="E80" s="36">
        <v>283.70000000000005</v>
      </c>
      <c r="F80" s="36">
        <v>279.15000000000003</v>
      </c>
      <c r="G80" s="36">
        <v>276.30000000000007</v>
      </c>
      <c r="H80" s="36">
        <v>291.10000000000002</v>
      </c>
      <c r="I80" s="36">
        <v>293.95000000000005</v>
      </c>
      <c r="J80" s="36">
        <v>298.5</v>
      </c>
      <c r="K80" s="31">
        <v>289.39999999999998</v>
      </c>
      <c r="L80" s="31">
        <v>282</v>
      </c>
      <c r="M80" s="31">
        <v>180.50458</v>
      </c>
      <c r="N80" s="1"/>
      <c r="O80" s="1"/>
    </row>
    <row r="81" spans="1:15" ht="12.75" customHeight="1">
      <c r="A81" s="33">
        <v>71</v>
      </c>
      <c r="B81" s="53" t="s">
        <v>83</v>
      </c>
      <c r="C81" s="31">
        <v>605.95000000000005</v>
      </c>
      <c r="D81" s="36">
        <v>608.6</v>
      </c>
      <c r="E81" s="36">
        <v>599.5</v>
      </c>
      <c r="F81" s="36">
        <v>593.04999999999995</v>
      </c>
      <c r="G81" s="36">
        <v>583.94999999999993</v>
      </c>
      <c r="H81" s="36">
        <v>615.05000000000007</v>
      </c>
      <c r="I81" s="36">
        <v>624.1500000000002</v>
      </c>
      <c r="J81" s="36">
        <v>630.60000000000014</v>
      </c>
      <c r="K81" s="31">
        <v>617.70000000000005</v>
      </c>
      <c r="L81" s="31">
        <v>602.15</v>
      </c>
      <c r="M81" s="31">
        <v>64.066569999999999</v>
      </c>
      <c r="N81" s="1"/>
      <c r="O81" s="1"/>
    </row>
    <row r="82" spans="1:15" ht="12.75" customHeight="1">
      <c r="A82" s="33">
        <v>72</v>
      </c>
      <c r="B82" s="53" t="s">
        <v>78</v>
      </c>
      <c r="C82" s="31">
        <v>1284.3</v>
      </c>
      <c r="D82" s="36">
        <v>1288.3</v>
      </c>
      <c r="E82" s="36">
        <v>1276.6999999999998</v>
      </c>
      <c r="F82" s="36">
        <v>1269.0999999999999</v>
      </c>
      <c r="G82" s="36">
        <v>1257.4999999999998</v>
      </c>
      <c r="H82" s="36">
        <v>1295.8999999999999</v>
      </c>
      <c r="I82" s="36">
        <v>1307.4999999999998</v>
      </c>
      <c r="J82" s="36">
        <v>1315.1</v>
      </c>
      <c r="K82" s="31">
        <v>1299.9000000000001</v>
      </c>
      <c r="L82" s="31">
        <v>1280.7</v>
      </c>
      <c r="M82" s="31">
        <v>32.629080000000002</v>
      </c>
      <c r="N82" s="1"/>
      <c r="O82" s="1"/>
    </row>
    <row r="83" spans="1:15" ht="12.75" customHeight="1">
      <c r="A83" s="33">
        <v>73</v>
      </c>
      <c r="B83" s="53" t="s">
        <v>821</v>
      </c>
      <c r="C83" s="31">
        <v>517.9</v>
      </c>
      <c r="D83" s="36">
        <v>520.13333333333333</v>
      </c>
      <c r="E83" s="36">
        <v>512.26666666666665</v>
      </c>
      <c r="F83" s="36">
        <v>506.63333333333333</v>
      </c>
      <c r="G83" s="36">
        <v>498.76666666666665</v>
      </c>
      <c r="H83" s="36">
        <v>525.76666666666665</v>
      </c>
      <c r="I83" s="36">
        <v>533.63333333333321</v>
      </c>
      <c r="J83" s="36">
        <v>539.26666666666665</v>
      </c>
      <c r="K83" s="31">
        <v>528</v>
      </c>
      <c r="L83" s="31">
        <v>514.5</v>
      </c>
      <c r="M83" s="31">
        <v>3.3031899999999998</v>
      </c>
      <c r="N83" s="1"/>
      <c r="O83" s="1"/>
    </row>
    <row r="84" spans="1:15" ht="12.75" customHeight="1">
      <c r="A84" s="33">
        <v>74</v>
      </c>
      <c r="B84" s="53" t="s">
        <v>80</v>
      </c>
      <c r="C84" s="31">
        <v>310.89999999999998</v>
      </c>
      <c r="D84" s="36">
        <v>308.48333333333329</v>
      </c>
      <c r="E84" s="36">
        <v>304.06666666666661</v>
      </c>
      <c r="F84" s="36">
        <v>297.23333333333329</v>
      </c>
      <c r="G84" s="36">
        <v>292.81666666666661</v>
      </c>
      <c r="H84" s="36">
        <v>315.31666666666661</v>
      </c>
      <c r="I84" s="36">
        <v>319.73333333333323</v>
      </c>
      <c r="J84" s="36">
        <v>326.56666666666661</v>
      </c>
      <c r="K84" s="31">
        <v>312.89999999999998</v>
      </c>
      <c r="L84" s="31">
        <v>301.64999999999998</v>
      </c>
      <c r="M84" s="31">
        <v>73.793890000000005</v>
      </c>
      <c r="N84" s="1"/>
      <c r="O84" s="1"/>
    </row>
    <row r="85" spans="1:15" ht="12.75" customHeight="1">
      <c r="A85" s="33">
        <v>75</v>
      </c>
      <c r="B85" s="53" t="s">
        <v>334</v>
      </c>
      <c r="C85" s="31">
        <v>1434.65</v>
      </c>
      <c r="D85" s="36">
        <v>1442.0666666666668</v>
      </c>
      <c r="E85" s="36">
        <v>1417.1833333333336</v>
      </c>
      <c r="F85" s="36">
        <v>1399.7166666666667</v>
      </c>
      <c r="G85" s="36">
        <v>1374.8333333333335</v>
      </c>
      <c r="H85" s="36">
        <v>1459.5333333333338</v>
      </c>
      <c r="I85" s="36">
        <v>1484.416666666667</v>
      </c>
      <c r="J85" s="36">
        <v>1501.8833333333339</v>
      </c>
      <c r="K85" s="31">
        <v>1466.95</v>
      </c>
      <c r="L85" s="31">
        <v>1424.6</v>
      </c>
      <c r="M85" s="31">
        <v>1.1922600000000001</v>
      </c>
      <c r="N85" s="1"/>
      <c r="O85" s="1"/>
    </row>
    <row r="86" spans="1:15" ht="12.75" customHeight="1">
      <c r="A86" s="33">
        <v>76</v>
      </c>
      <c r="B86" s="53" t="s">
        <v>86</v>
      </c>
      <c r="C86" s="31">
        <v>609.9</v>
      </c>
      <c r="D86" s="36">
        <v>602.26666666666665</v>
      </c>
      <c r="E86" s="36">
        <v>591.83333333333326</v>
      </c>
      <c r="F86" s="36">
        <v>573.76666666666665</v>
      </c>
      <c r="G86" s="36">
        <v>563.33333333333326</v>
      </c>
      <c r="H86" s="36">
        <v>620.33333333333326</v>
      </c>
      <c r="I86" s="36">
        <v>630.76666666666665</v>
      </c>
      <c r="J86" s="36">
        <v>648.83333333333326</v>
      </c>
      <c r="K86" s="31">
        <v>612.70000000000005</v>
      </c>
      <c r="L86" s="31">
        <v>584.20000000000005</v>
      </c>
      <c r="M86" s="31">
        <v>27.771249999999998</v>
      </c>
      <c r="N86" s="1"/>
      <c r="O86" s="1"/>
    </row>
    <row r="87" spans="1:15" ht="12.75" customHeight="1">
      <c r="A87" s="33">
        <v>77</v>
      </c>
      <c r="B87" s="53" t="s">
        <v>335</v>
      </c>
      <c r="C87" s="31">
        <v>7106.1</v>
      </c>
      <c r="D87" s="36">
        <v>7103.3499999999995</v>
      </c>
      <c r="E87" s="36">
        <v>7027.6999999999989</v>
      </c>
      <c r="F87" s="36">
        <v>6949.2999999999993</v>
      </c>
      <c r="G87" s="36">
        <v>6873.6499999999987</v>
      </c>
      <c r="H87" s="36">
        <v>7181.7499999999991</v>
      </c>
      <c r="I87" s="36">
        <v>7257.3999999999987</v>
      </c>
      <c r="J87" s="36">
        <v>7335.7999999999993</v>
      </c>
      <c r="K87" s="31">
        <v>7179</v>
      </c>
      <c r="L87" s="31">
        <v>7024.95</v>
      </c>
      <c r="M87" s="31">
        <v>0.40659000000000001</v>
      </c>
      <c r="N87" s="1"/>
      <c r="O87" s="1"/>
    </row>
    <row r="88" spans="1:15" ht="12.75" customHeight="1">
      <c r="A88" s="33">
        <v>78</v>
      </c>
      <c r="B88" s="53" t="s">
        <v>336</v>
      </c>
      <c r="C88" s="31">
        <v>1494.25</v>
      </c>
      <c r="D88" s="36">
        <v>1477.7333333333333</v>
      </c>
      <c r="E88" s="36">
        <v>1445.4666666666667</v>
      </c>
      <c r="F88" s="36">
        <v>1396.6833333333334</v>
      </c>
      <c r="G88" s="36">
        <v>1364.4166666666667</v>
      </c>
      <c r="H88" s="36">
        <v>1526.5166666666667</v>
      </c>
      <c r="I88" s="36">
        <v>1558.7833333333335</v>
      </c>
      <c r="J88" s="36">
        <v>1607.5666666666666</v>
      </c>
      <c r="K88" s="31">
        <v>1510</v>
      </c>
      <c r="L88" s="31">
        <v>1428.95</v>
      </c>
      <c r="M88" s="31">
        <v>6.1776200000000001</v>
      </c>
      <c r="N88" s="1"/>
      <c r="O88" s="1"/>
    </row>
    <row r="89" spans="1:15" ht="12.75" customHeight="1">
      <c r="A89" s="33">
        <v>79</v>
      </c>
      <c r="B89" s="53" t="s">
        <v>337</v>
      </c>
      <c r="C89" s="31">
        <v>1539.15</v>
      </c>
      <c r="D89" s="36">
        <v>1545.25</v>
      </c>
      <c r="E89" s="36">
        <v>1523.95</v>
      </c>
      <c r="F89" s="36">
        <v>1508.75</v>
      </c>
      <c r="G89" s="36">
        <v>1487.45</v>
      </c>
      <c r="H89" s="36">
        <v>1560.45</v>
      </c>
      <c r="I89" s="36">
        <v>1581.7500000000002</v>
      </c>
      <c r="J89" s="36">
        <v>1596.95</v>
      </c>
      <c r="K89" s="31">
        <v>1566.55</v>
      </c>
      <c r="L89" s="31">
        <v>1530.05</v>
      </c>
      <c r="M89" s="31">
        <v>0.503</v>
      </c>
      <c r="N89" s="1"/>
      <c r="O89" s="1"/>
    </row>
    <row r="90" spans="1:15" ht="12.75" customHeight="1">
      <c r="A90" s="33">
        <v>80</v>
      </c>
      <c r="B90" s="53" t="s">
        <v>338</v>
      </c>
      <c r="C90" s="31">
        <v>488.3</v>
      </c>
      <c r="D90" s="36">
        <v>491.8</v>
      </c>
      <c r="E90" s="36">
        <v>483.75</v>
      </c>
      <c r="F90" s="36">
        <v>479.2</v>
      </c>
      <c r="G90" s="36">
        <v>471.15</v>
      </c>
      <c r="H90" s="36">
        <v>496.35</v>
      </c>
      <c r="I90" s="36">
        <v>504.40000000000009</v>
      </c>
      <c r="J90" s="36">
        <v>508.95000000000005</v>
      </c>
      <c r="K90" s="31">
        <v>499.85</v>
      </c>
      <c r="L90" s="31">
        <v>487.25</v>
      </c>
      <c r="M90" s="31">
        <v>3.1603300000000001</v>
      </c>
      <c r="N90" s="1"/>
      <c r="O90" s="1"/>
    </row>
    <row r="91" spans="1:15" ht="12.75" customHeight="1">
      <c r="A91" s="33">
        <v>81</v>
      </c>
      <c r="B91" s="53" t="s">
        <v>81</v>
      </c>
      <c r="C91" s="31">
        <v>31882</v>
      </c>
      <c r="D91" s="36">
        <v>31384.116666666669</v>
      </c>
      <c r="E91" s="36">
        <v>30668.233333333337</v>
      </c>
      <c r="F91" s="36">
        <v>29454.466666666667</v>
      </c>
      <c r="G91" s="36">
        <v>28738.583333333336</v>
      </c>
      <c r="H91" s="36">
        <v>32597.883333333339</v>
      </c>
      <c r="I91" s="36">
        <v>33313.76666666667</v>
      </c>
      <c r="J91" s="36">
        <v>34527.53333333334</v>
      </c>
      <c r="K91" s="31">
        <v>32100</v>
      </c>
      <c r="L91" s="31">
        <v>30170.35</v>
      </c>
      <c r="M91" s="31">
        <v>0.82043999999999995</v>
      </c>
      <c r="N91" s="1"/>
      <c r="O91" s="1"/>
    </row>
    <row r="92" spans="1:15" ht="12.75" customHeight="1">
      <c r="A92" s="33">
        <v>82</v>
      </c>
      <c r="B92" s="53" t="s">
        <v>339</v>
      </c>
      <c r="C92" s="31">
        <v>1002.05</v>
      </c>
      <c r="D92" s="36">
        <v>1006</v>
      </c>
      <c r="E92" s="36">
        <v>986.05</v>
      </c>
      <c r="F92" s="36">
        <v>970.05</v>
      </c>
      <c r="G92" s="36">
        <v>950.09999999999991</v>
      </c>
      <c r="H92" s="36">
        <v>1022</v>
      </c>
      <c r="I92" s="36">
        <v>1041.95</v>
      </c>
      <c r="J92" s="36">
        <v>1057.95</v>
      </c>
      <c r="K92" s="31">
        <v>1025.95</v>
      </c>
      <c r="L92" s="31">
        <v>990</v>
      </c>
      <c r="M92" s="31">
        <v>1.57175</v>
      </c>
      <c r="N92" s="1"/>
      <c r="O92" s="1"/>
    </row>
    <row r="93" spans="1:15" ht="12.75" customHeight="1">
      <c r="A93" s="33">
        <v>85</v>
      </c>
      <c r="B93" s="53" t="s">
        <v>84</v>
      </c>
      <c r="C93" s="31">
        <v>5140.8</v>
      </c>
      <c r="D93" s="36">
        <v>5112.4333333333334</v>
      </c>
      <c r="E93" s="36">
        <v>5063.3666666666668</v>
      </c>
      <c r="F93" s="36">
        <v>4985.9333333333334</v>
      </c>
      <c r="G93" s="36">
        <v>4936.8666666666668</v>
      </c>
      <c r="H93" s="36">
        <v>5189.8666666666668</v>
      </c>
      <c r="I93" s="36">
        <v>5238.9333333333343</v>
      </c>
      <c r="J93" s="36">
        <v>5316.3666666666668</v>
      </c>
      <c r="K93" s="31">
        <v>5161.5</v>
      </c>
      <c r="L93" s="31">
        <v>5035</v>
      </c>
      <c r="M93" s="31">
        <v>2.05585</v>
      </c>
      <c r="N93" s="1"/>
      <c r="O93" s="1"/>
    </row>
    <row r="94" spans="1:15" ht="12.75" customHeight="1">
      <c r="A94" s="33">
        <v>86</v>
      </c>
      <c r="B94" s="53" t="s">
        <v>340</v>
      </c>
      <c r="C94" s="31">
        <v>2005.05</v>
      </c>
      <c r="D94" s="36">
        <v>1988.6666666666667</v>
      </c>
      <c r="E94" s="36">
        <v>1941.2833333333335</v>
      </c>
      <c r="F94" s="36">
        <v>1877.5166666666669</v>
      </c>
      <c r="G94" s="36">
        <v>1830.1333333333337</v>
      </c>
      <c r="H94" s="36">
        <v>2052.4333333333334</v>
      </c>
      <c r="I94" s="36">
        <v>2099.8166666666666</v>
      </c>
      <c r="J94" s="36">
        <v>2163.583333333333</v>
      </c>
      <c r="K94" s="31">
        <v>2036.05</v>
      </c>
      <c r="L94" s="31">
        <v>1924.9</v>
      </c>
      <c r="M94" s="31">
        <v>4.2609399999999997</v>
      </c>
      <c r="N94" s="1"/>
      <c r="O94" s="1"/>
    </row>
    <row r="95" spans="1:15" ht="12.75" customHeight="1">
      <c r="A95" s="33">
        <v>87</v>
      </c>
      <c r="B95" s="53" t="s">
        <v>341</v>
      </c>
      <c r="C95" s="31">
        <v>563.4</v>
      </c>
      <c r="D95" s="36">
        <v>567.4666666666667</v>
      </c>
      <c r="E95" s="36">
        <v>554.93333333333339</v>
      </c>
      <c r="F95" s="36">
        <v>546.4666666666667</v>
      </c>
      <c r="G95" s="36">
        <v>533.93333333333339</v>
      </c>
      <c r="H95" s="36">
        <v>575.93333333333339</v>
      </c>
      <c r="I95" s="36">
        <v>588.4666666666667</v>
      </c>
      <c r="J95" s="36">
        <v>596.93333333333339</v>
      </c>
      <c r="K95" s="31">
        <v>580</v>
      </c>
      <c r="L95" s="31">
        <v>559</v>
      </c>
      <c r="M95" s="31">
        <v>1.7811300000000001</v>
      </c>
      <c r="N95" s="1"/>
      <c r="O95" s="1"/>
    </row>
    <row r="96" spans="1:15" ht="12.75" customHeight="1">
      <c r="A96" s="33">
        <v>88</v>
      </c>
      <c r="B96" s="53" t="s">
        <v>342</v>
      </c>
      <c r="C96" s="31">
        <v>142.6</v>
      </c>
      <c r="D96" s="36">
        <v>141.66666666666666</v>
      </c>
      <c r="E96" s="36">
        <v>140.13333333333333</v>
      </c>
      <c r="F96" s="36">
        <v>137.66666666666666</v>
      </c>
      <c r="G96" s="36">
        <v>136.13333333333333</v>
      </c>
      <c r="H96" s="36">
        <v>144.13333333333333</v>
      </c>
      <c r="I96" s="36">
        <v>145.66666666666669</v>
      </c>
      <c r="J96" s="36">
        <v>148.13333333333333</v>
      </c>
      <c r="K96" s="31">
        <v>143.19999999999999</v>
      </c>
      <c r="L96" s="31">
        <v>139.19999999999999</v>
      </c>
      <c r="M96" s="31">
        <v>40.394289999999998</v>
      </c>
      <c r="N96" s="1"/>
      <c r="O96" s="1"/>
    </row>
    <row r="97" spans="1:15" ht="12.75" customHeight="1">
      <c r="A97" s="33">
        <v>89</v>
      </c>
      <c r="B97" s="53" t="s">
        <v>343</v>
      </c>
      <c r="C97" s="31">
        <v>608.70000000000005</v>
      </c>
      <c r="D97" s="36">
        <v>598.13333333333333</v>
      </c>
      <c r="E97" s="36">
        <v>584.26666666666665</v>
      </c>
      <c r="F97" s="36">
        <v>559.83333333333337</v>
      </c>
      <c r="G97" s="36">
        <v>545.9666666666667</v>
      </c>
      <c r="H97" s="36">
        <v>622.56666666666661</v>
      </c>
      <c r="I97" s="36">
        <v>636.43333333333317</v>
      </c>
      <c r="J97" s="36">
        <v>660.86666666666656</v>
      </c>
      <c r="K97" s="31">
        <v>612</v>
      </c>
      <c r="L97" s="31">
        <v>573.70000000000005</v>
      </c>
      <c r="M97" s="31">
        <v>36.9148</v>
      </c>
      <c r="N97" s="1"/>
      <c r="O97" s="1"/>
    </row>
    <row r="98" spans="1:15" ht="12.75" customHeight="1">
      <c r="A98" s="33">
        <v>90</v>
      </c>
      <c r="B98" s="53" t="s">
        <v>817</v>
      </c>
      <c r="C98" s="31">
        <v>487.55</v>
      </c>
      <c r="D98" s="36">
        <v>485.83333333333331</v>
      </c>
      <c r="E98" s="36">
        <v>482.66666666666663</v>
      </c>
      <c r="F98" s="36">
        <v>477.7833333333333</v>
      </c>
      <c r="G98" s="36">
        <v>474.61666666666662</v>
      </c>
      <c r="H98" s="36">
        <v>490.71666666666664</v>
      </c>
      <c r="I98" s="36">
        <v>493.88333333333327</v>
      </c>
      <c r="J98" s="36">
        <v>498.76666666666665</v>
      </c>
      <c r="K98" s="31">
        <v>489</v>
      </c>
      <c r="L98" s="31">
        <v>480.95</v>
      </c>
      <c r="M98" s="31">
        <v>1.68313</v>
      </c>
      <c r="N98" s="1"/>
      <c r="O98" s="1"/>
    </row>
    <row r="99" spans="1:15" ht="12.75" customHeight="1">
      <c r="A99" s="33">
        <v>91</v>
      </c>
      <c r="B99" s="53" t="s">
        <v>344</v>
      </c>
      <c r="C99" s="31">
        <v>4331.8999999999996</v>
      </c>
      <c r="D99" s="36">
        <v>4332.583333333333</v>
      </c>
      <c r="E99" s="36">
        <v>4290.2666666666664</v>
      </c>
      <c r="F99" s="36">
        <v>4248.6333333333332</v>
      </c>
      <c r="G99" s="36">
        <v>4206.3166666666666</v>
      </c>
      <c r="H99" s="36">
        <v>4374.2166666666662</v>
      </c>
      <c r="I99" s="36">
        <v>4416.5333333333338</v>
      </c>
      <c r="J99" s="36">
        <v>4458.1666666666661</v>
      </c>
      <c r="K99" s="31">
        <v>4374.8999999999996</v>
      </c>
      <c r="L99" s="31">
        <v>4290.95</v>
      </c>
      <c r="M99" s="31">
        <v>0.16453999999999999</v>
      </c>
      <c r="N99" s="1"/>
      <c r="O99" s="1"/>
    </row>
    <row r="100" spans="1:15" ht="12.75" customHeight="1">
      <c r="A100" s="33">
        <v>92</v>
      </c>
      <c r="B100" s="53" t="s">
        <v>345</v>
      </c>
      <c r="C100" s="31">
        <v>348.2</v>
      </c>
      <c r="D100" s="36">
        <v>351.23333333333335</v>
      </c>
      <c r="E100" s="36">
        <v>344.16666666666669</v>
      </c>
      <c r="F100" s="36">
        <v>340.13333333333333</v>
      </c>
      <c r="G100" s="36">
        <v>333.06666666666666</v>
      </c>
      <c r="H100" s="36">
        <v>355.26666666666671</v>
      </c>
      <c r="I100" s="36">
        <v>362.33333333333331</v>
      </c>
      <c r="J100" s="36">
        <v>366.36666666666673</v>
      </c>
      <c r="K100" s="31">
        <v>358.3</v>
      </c>
      <c r="L100" s="31">
        <v>347.2</v>
      </c>
      <c r="M100" s="31">
        <v>2.5775199999999998</v>
      </c>
      <c r="N100" s="1"/>
      <c r="O100" s="1"/>
    </row>
    <row r="101" spans="1:15" ht="12.75" customHeight="1">
      <c r="A101" s="33">
        <v>93</v>
      </c>
      <c r="B101" s="53" t="s">
        <v>346</v>
      </c>
      <c r="C101" s="31">
        <v>249.6</v>
      </c>
      <c r="D101" s="36">
        <v>248.79999999999998</v>
      </c>
      <c r="E101" s="36">
        <v>244.99999999999997</v>
      </c>
      <c r="F101" s="36">
        <v>240.39999999999998</v>
      </c>
      <c r="G101" s="36">
        <v>236.59999999999997</v>
      </c>
      <c r="H101" s="36">
        <v>253.39999999999998</v>
      </c>
      <c r="I101" s="36">
        <v>257.2</v>
      </c>
      <c r="J101" s="36">
        <v>261.79999999999995</v>
      </c>
      <c r="K101" s="31">
        <v>252.6</v>
      </c>
      <c r="L101" s="31">
        <v>244.2</v>
      </c>
      <c r="M101" s="31">
        <v>6.3155700000000001</v>
      </c>
      <c r="N101" s="1"/>
      <c r="O101" s="1"/>
    </row>
    <row r="102" spans="1:15" ht="12.75" customHeight="1">
      <c r="A102" s="33">
        <v>94</v>
      </c>
      <c r="B102" s="53" t="s">
        <v>88</v>
      </c>
      <c r="C102" s="31">
        <v>750</v>
      </c>
      <c r="D102" s="36">
        <v>746.94999999999993</v>
      </c>
      <c r="E102" s="36">
        <v>740.89999999999986</v>
      </c>
      <c r="F102" s="36">
        <v>731.8</v>
      </c>
      <c r="G102" s="36">
        <v>725.74999999999989</v>
      </c>
      <c r="H102" s="36">
        <v>756.04999999999984</v>
      </c>
      <c r="I102" s="36">
        <v>762.0999999999998</v>
      </c>
      <c r="J102" s="36">
        <v>771.19999999999982</v>
      </c>
      <c r="K102" s="31">
        <v>753</v>
      </c>
      <c r="L102" s="31">
        <v>737.85</v>
      </c>
      <c r="M102" s="31">
        <v>2.7022900000000001</v>
      </c>
      <c r="N102" s="1"/>
      <c r="O102" s="1"/>
    </row>
    <row r="103" spans="1:15" ht="12.75" customHeight="1">
      <c r="A103" s="33">
        <v>95</v>
      </c>
      <c r="B103" s="53" t="s">
        <v>87</v>
      </c>
      <c r="C103" s="31">
        <v>566.54999999999995</v>
      </c>
      <c r="D103" s="36">
        <v>563.0333333333333</v>
      </c>
      <c r="E103" s="36">
        <v>557.06666666666661</v>
      </c>
      <c r="F103" s="36">
        <v>547.58333333333326</v>
      </c>
      <c r="G103" s="36">
        <v>541.61666666666656</v>
      </c>
      <c r="H103" s="36">
        <v>572.51666666666665</v>
      </c>
      <c r="I103" s="36">
        <v>578.48333333333335</v>
      </c>
      <c r="J103" s="36">
        <v>587.9666666666667</v>
      </c>
      <c r="K103" s="31">
        <v>569</v>
      </c>
      <c r="L103" s="31">
        <v>553.54999999999995</v>
      </c>
      <c r="M103" s="31">
        <v>92.194659999999999</v>
      </c>
      <c r="N103" s="1"/>
      <c r="O103" s="1"/>
    </row>
    <row r="104" spans="1:15" ht="12.75" customHeight="1">
      <c r="A104" s="33">
        <v>96</v>
      </c>
      <c r="B104" s="53" t="s">
        <v>347</v>
      </c>
      <c r="C104" s="31">
        <v>225.5</v>
      </c>
      <c r="D104" s="36">
        <v>227.43333333333331</v>
      </c>
      <c r="E104" s="36">
        <v>222.06666666666661</v>
      </c>
      <c r="F104" s="36">
        <v>218.6333333333333</v>
      </c>
      <c r="G104" s="36">
        <v>213.26666666666659</v>
      </c>
      <c r="H104" s="36">
        <v>230.86666666666662</v>
      </c>
      <c r="I104" s="36">
        <v>236.23333333333335</v>
      </c>
      <c r="J104" s="36">
        <v>239.66666666666663</v>
      </c>
      <c r="K104" s="31">
        <v>232.8</v>
      </c>
      <c r="L104" s="31">
        <v>224</v>
      </c>
      <c r="M104" s="31">
        <v>4.9013299999999997</v>
      </c>
      <c r="N104" s="1"/>
      <c r="O104" s="1"/>
    </row>
    <row r="105" spans="1:15" ht="12.75" customHeight="1">
      <c r="A105" s="33">
        <v>97</v>
      </c>
      <c r="B105" s="53" t="s">
        <v>348</v>
      </c>
      <c r="C105" s="31">
        <v>1486.3</v>
      </c>
      <c r="D105" s="36">
        <v>1496.6499999999999</v>
      </c>
      <c r="E105" s="36">
        <v>1460.9999999999998</v>
      </c>
      <c r="F105" s="36">
        <v>1435.6999999999998</v>
      </c>
      <c r="G105" s="36">
        <v>1400.0499999999997</v>
      </c>
      <c r="H105" s="36">
        <v>1521.9499999999998</v>
      </c>
      <c r="I105" s="36">
        <v>1557.6</v>
      </c>
      <c r="J105" s="36">
        <v>1582.8999999999999</v>
      </c>
      <c r="K105" s="31">
        <v>1532.3</v>
      </c>
      <c r="L105" s="31">
        <v>1471.35</v>
      </c>
      <c r="M105" s="31">
        <v>1.1737899999999999</v>
      </c>
      <c r="N105" s="1"/>
      <c r="O105" s="1"/>
    </row>
    <row r="106" spans="1:15" ht="12.75" customHeight="1">
      <c r="A106" s="33">
        <v>98</v>
      </c>
      <c r="B106" s="53" t="s">
        <v>349</v>
      </c>
      <c r="C106" s="31">
        <v>189.65</v>
      </c>
      <c r="D106" s="36">
        <v>189.83333333333334</v>
      </c>
      <c r="E106" s="36">
        <v>187.51666666666668</v>
      </c>
      <c r="F106" s="36">
        <v>185.38333333333333</v>
      </c>
      <c r="G106" s="36">
        <v>183.06666666666666</v>
      </c>
      <c r="H106" s="36">
        <v>191.9666666666667</v>
      </c>
      <c r="I106" s="36">
        <v>194.28333333333336</v>
      </c>
      <c r="J106" s="36">
        <v>196.41666666666671</v>
      </c>
      <c r="K106" s="31">
        <v>192.15</v>
      </c>
      <c r="L106" s="31">
        <v>187.7</v>
      </c>
      <c r="M106" s="31">
        <v>26.27299</v>
      </c>
      <c r="N106" s="1"/>
      <c r="O106" s="1"/>
    </row>
    <row r="107" spans="1:15" ht="12.75" customHeight="1">
      <c r="A107" s="33">
        <v>99</v>
      </c>
      <c r="B107" s="53" t="s">
        <v>350</v>
      </c>
      <c r="C107" s="31">
        <v>2291.4</v>
      </c>
      <c r="D107" s="36">
        <v>2304.4500000000003</v>
      </c>
      <c r="E107" s="36">
        <v>2264.9500000000007</v>
      </c>
      <c r="F107" s="36">
        <v>2238.5000000000005</v>
      </c>
      <c r="G107" s="36">
        <v>2199.0000000000009</v>
      </c>
      <c r="H107" s="36">
        <v>2330.9000000000005</v>
      </c>
      <c r="I107" s="36">
        <v>2370.3999999999996</v>
      </c>
      <c r="J107" s="36">
        <v>2396.8500000000004</v>
      </c>
      <c r="K107" s="31">
        <v>2343.9499999999998</v>
      </c>
      <c r="L107" s="31">
        <v>2278</v>
      </c>
      <c r="M107" s="31">
        <v>1.4377899999999999</v>
      </c>
      <c r="N107" s="1"/>
      <c r="O107" s="1"/>
    </row>
    <row r="108" spans="1:15" ht="12.75" customHeight="1">
      <c r="A108" s="33">
        <v>100</v>
      </c>
      <c r="B108" s="53" t="s">
        <v>351</v>
      </c>
      <c r="C108" s="31">
        <v>60.4</v>
      </c>
      <c r="D108" s="36">
        <v>60.20000000000001</v>
      </c>
      <c r="E108" s="36">
        <v>59.65000000000002</v>
      </c>
      <c r="F108" s="36">
        <v>58.900000000000013</v>
      </c>
      <c r="G108" s="36">
        <v>58.350000000000023</v>
      </c>
      <c r="H108" s="36">
        <v>60.950000000000017</v>
      </c>
      <c r="I108" s="36">
        <v>61.500000000000014</v>
      </c>
      <c r="J108" s="36">
        <v>62.250000000000014</v>
      </c>
      <c r="K108" s="31">
        <v>60.75</v>
      </c>
      <c r="L108" s="31">
        <v>59.45</v>
      </c>
      <c r="M108" s="31">
        <v>75.335279999999997</v>
      </c>
      <c r="N108" s="1"/>
      <c r="O108" s="1"/>
    </row>
    <row r="109" spans="1:15" ht="12.75" customHeight="1">
      <c r="A109" s="33">
        <v>101</v>
      </c>
      <c r="B109" s="53" t="s">
        <v>352</v>
      </c>
      <c r="C109" s="31">
        <v>2056.5500000000002</v>
      </c>
      <c r="D109" s="36">
        <v>2042.1666666666667</v>
      </c>
      <c r="E109" s="36">
        <v>2016.7333333333336</v>
      </c>
      <c r="F109" s="36">
        <v>1976.9166666666667</v>
      </c>
      <c r="G109" s="36">
        <v>1951.4833333333336</v>
      </c>
      <c r="H109" s="36">
        <v>2081.9833333333336</v>
      </c>
      <c r="I109" s="36">
        <v>2107.4166666666665</v>
      </c>
      <c r="J109" s="36">
        <v>2147.2333333333336</v>
      </c>
      <c r="K109" s="31">
        <v>2067.6</v>
      </c>
      <c r="L109" s="31">
        <v>2002.35</v>
      </c>
      <c r="M109" s="31">
        <v>11.787419999999999</v>
      </c>
      <c r="N109" s="1"/>
      <c r="O109" s="1"/>
    </row>
    <row r="110" spans="1:15" ht="12.75" customHeight="1">
      <c r="A110" s="33">
        <v>102</v>
      </c>
      <c r="B110" s="53" t="s">
        <v>353</v>
      </c>
      <c r="C110" s="31">
        <v>662.9</v>
      </c>
      <c r="D110" s="36">
        <v>660.56666666666672</v>
      </c>
      <c r="E110" s="36">
        <v>655.13333333333344</v>
      </c>
      <c r="F110" s="36">
        <v>647.36666666666667</v>
      </c>
      <c r="G110" s="36">
        <v>641.93333333333339</v>
      </c>
      <c r="H110" s="36">
        <v>668.33333333333348</v>
      </c>
      <c r="I110" s="36">
        <v>673.76666666666665</v>
      </c>
      <c r="J110" s="36">
        <v>681.53333333333353</v>
      </c>
      <c r="K110" s="31">
        <v>666</v>
      </c>
      <c r="L110" s="31">
        <v>652.79999999999995</v>
      </c>
      <c r="M110" s="31">
        <v>0.82364999999999999</v>
      </c>
      <c r="N110" s="1"/>
      <c r="O110" s="1"/>
    </row>
    <row r="111" spans="1:15" ht="12.75" customHeight="1">
      <c r="A111" s="33">
        <v>103</v>
      </c>
      <c r="B111" s="53" t="s">
        <v>354</v>
      </c>
      <c r="C111" s="31">
        <v>1996.7</v>
      </c>
      <c r="D111" s="36">
        <v>1993.8999999999999</v>
      </c>
      <c r="E111" s="36">
        <v>1966.7999999999997</v>
      </c>
      <c r="F111" s="36">
        <v>1936.8999999999999</v>
      </c>
      <c r="G111" s="36">
        <v>1909.7999999999997</v>
      </c>
      <c r="H111" s="36">
        <v>2023.7999999999997</v>
      </c>
      <c r="I111" s="36">
        <v>2050.8999999999996</v>
      </c>
      <c r="J111" s="36">
        <v>2080.7999999999997</v>
      </c>
      <c r="K111" s="31">
        <v>2021</v>
      </c>
      <c r="L111" s="31">
        <v>1964</v>
      </c>
      <c r="M111" s="31">
        <v>2.85548</v>
      </c>
      <c r="N111" s="1"/>
      <c r="O111" s="1"/>
    </row>
    <row r="112" spans="1:15" ht="12.75" customHeight="1">
      <c r="A112" s="33">
        <v>104</v>
      </c>
      <c r="B112" s="53" t="s">
        <v>355</v>
      </c>
      <c r="C112" s="31">
        <v>6944.2</v>
      </c>
      <c r="D112" s="36">
        <v>7003.7333333333336</v>
      </c>
      <c r="E112" s="36">
        <v>6821.4666666666672</v>
      </c>
      <c r="F112" s="36">
        <v>6698.7333333333336</v>
      </c>
      <c r="G112" s="36">
        <v>6516.4666666666672</v>
      </c>
      <c r="H112" s="36">
        <v>7126.4666666666672</v>
      </c>
      <c r="I112" s="36">
        <v>7308.7333333333336</v>
      </c>
      <c r="J112" s="36">
        <v>7431.4666666666672</v>
      </c>
      <c r="K112" s="31">
        <v>7186</v>
      </c>
      <c r="L112" s="31">
        <v>6881</v>
      </c>
      <c r="M112" s="31">
        <v>0.35059000000000001</v>
      </c>
      <c r="N112" s="1"/>
      <c r="O112" s="1"/>
    </row>
    <row r="113" spans="1:15" ht="12.75" customHeight="1">
      <c r="A113" s="33">
        <v>105</v>
      </c>
      <c r="B113" s="53" t="s">
        <v>356</v>
      </c>
      <c r="C113" s="31">
        <v>788.55</v>
      </c>
      <c r="D113" s="36">
        <v>805.66666666666663</v>
      </c>
      <c r="E113" s="36">
        <v>759.88333333333321</v>
      </c>
      <c r="F113" s="36">
        <v>731.21666666666658</v>
      </c>
      <c r="G113" s="36">
        <v>685.43333333333317</v>
      </c>
      <c r="H113" s="36">
        <v>834.33333333333326</v>
      </c>
      <c r="I113" s="36">
        <v>880.11666666666679</v>
      </c>
      <c r="J113" s="36">
        <v>908.7833333333333</v>
      </c>
      <c r="K113" s="31">
        <v>851.45</v>
      </c>
      <c r="L113" s="31">
        <v>777</v>
      </c>
      <c r="M113" s="31">
        <v>11.235480000000001</v>
      </c>
      <c r="N113" s="1"/>
      <c r="O113" s="1"/>
    </row>
    <row r="114" spans="1:15" ht="12.75" customHeight="1">
      <c r="A114" s="33">
        <v>106</v>
      </c>
      <c r="B114" s="53" t="s">
        <v>89</v>
      </c>
      <c r="C114" s="31">
        <v>398.75</v>
      </c>
      <c r="D114" s="36">
        <v>395.75</v>
      </c>
      <c r="E114" s="36">
        <v>391.65</v>
      </c>
      <c r="F114" s="36">
        <v>384.54999999999995</v>
      </c>
      <c r="G114" s="36">
        <v>380.44999999999993</v>
      </c>
      <c r="H114" s="36">
        <v>402.85</v>
      </c>
      <c r="I114" s="36">
        <v>406.95000000000005</v>
      </c>
      <c r="J114" s="36">
        <v>414.05000000000007</v>
      </c>
      <c r="K114" s="31">
        <v>399.85</v>
      </c>
      <c r="L114" s="31">
        <v>388.65</v>
      </c>
      <c r="M114" s="31">
        <v>9.1312999999999995</v>
      </c>
      <c r="N114" s="1"/>
      <c r="O114" s="1"/>
    </row>
    <row r="115" spans="1:15" ht="12.75" customHeight="1">
      <c r="A115" s="33">
        <v>107</v>
      </c>
      <c r="B115" s="53" t="s">
        <v>357</v>
      </c>
      <c r="C115" s="31">
        <v>471.35</v>
      </c>
      <c r="D115" s="36">
        <v>469.11666666666662</v>
      </c>
      <c r="E115" s="36">
        <v>463.23333333333323</v>
      </c>
      <c r="F115" s="36">
        <v>455.11666666666662</v>
      </c>
      <c r="G115" s="36">
        <v>449.23333333333323</v>
      </c>
      <c r="H115" s="36">
        <v>477.23333333333323</v>
      </c>
      <c r="I115" s="36">
        <v>483.11666666666656</v>
      </c>
      <c r="J115" s="36">
        <v>491.23333333333323</v>
      </c>
      <c r="K115" s="31">
        <v>475</v>
      </c>
      <c r="L115" s="31">
        <v>461</v>
      </c>
      <c r="M115" s="31">
        <v>0.44379000000000002</v>
      </c>
      <c r="N115" s="1"/>
      <c r="O115" s="1"/>
    </row>
    <row r="116" spans="1:15" ht="12.75" customHeight="1">
      <c r="A116" s="33">
        <v>108</v>
      </c>
      <c r="B116" s="53" t="s">
        <v>358</v>
      </c>
      <c r="C116" s="31">
        <v>1068.5</v>
      </c>
      <c r="D116" s="36">
        <v>1074.1666666666667</v>
      </c>
      <c r="E116" s="36">
        <v>1059.3333333333335</v>
      </c>
      <c r="F116" s="36">
        <v>1050.1666666666667</v>
      </c>
      <c r="G116" s="36">
        <v>1035.3333333333335</v>
      </c>
      <c r="H116" s="36">
        <v>1083.3333333333335</v>
      </c>
      <c r="I116" s="36">
        <v>1098.166666666667</v>
      </c>
      <c r="J116" s="36">
        <v>1107.3333333333335</v>
      </c>
      <c r="K116" s="31">
        <v>1089</v>
      </c>
      <c r="L116" s="31">
        <v>1065</v>
      </c>
      <c r="M116" s="31">
        <v>0.28892000000000001</v>
      </c>
      <c r="N116" s="1"/>
      <c r="O116" s="1"/>
    </row>
    <row r="117" spans="1:15" ht="12.75" customHeight="1">
      <c r="A117" s="33">
        <v>109</v>
      </c>
      <c r="B117" s="53" t="s">
        <v>90</v>
      </c>
      <c r="C117" s="31">
        <v>1252.05</v>
      </c>
      <c r="D117" s="36">
        <v>1261.75</v>
      </c>
      <c r="E117" s="36">
        <v>1233.5</v>
      </c>
      <c r="F117" s="36">
        <v>1214.95</v>
      </c>
      <c r="G117" s="36">
        <v>1186.7</v>
      </c>
      <c r="H117" s="36">
        <v>1280.3</v>
      </c>
      <c r="I117" s="36">
        <v>1308.55</v>
      </c>
      <c r="J117" s="36">
        <v>1327.1</v>
      </c>
      <c r="K117" s="31">
        <v>1290</v>
      </c>
      <c r="L117" s="31">
        <v>1243.2</v>
      </c>
      <c r="M117" s="31">
        <v>12.161770000000001</v>
      </c>
      <c r="N117" s="1"/>
      <c r="O117" s="1"/>
    </row>
    <row r="118" spans="1:15" ht="12.75" customHeight="1">
      <c r="A118" s="33">
        <v>110</v>
      </c>
      <c r="B118" s="53" t="s">
        <v>91</v>
      </c>
      <c r="C118" s="31">
        <v>1357.35</v>
      </c>
      <c r="D118" s="36">
        <v>1372.4833333333333</v>
      </c>
      <c r="E118" s="36">
        <v>1334.9666666666667</v>
      </c>
      <c r="F118" s="36">
        <v>1312.5833333333333</v>
      </c>
      <c r="G118" s="36">
        <v>1275.0666666666666</v>
      </c>
      <c r="H118" s="36">
        <v>1394.8666666666668</v>
      </c>
      <c r="I118" s="36">
        <v>1432.3833333333337</v>
      </c>
      <c r="J118" s="36">
        <v>1454.7666666666669</v>
      </c>
      <c r="K118" s="31">
        <v>1410</v>
      </c>
      <c r="L118" s="31">
        <v>1350.1</v>
      </c>
      <c r="M118" s="31">
        <v>37.219940000000001</v>
      </c>
      <c r="N118" s="1"/>
      <c r="O118" s="1"/>
    </row>
    <row r="119" spans="1:15" ht="12.75" customHeight="1">
      <c r="A119" s="33">
        <v>111</v>
      </c>
      <c r="B119" s="53" t="s">
        <v>98</v>
      </c>
      <c r="C119" s="31">
        <v>154.69999999999999</v>
      </c>
      <c r="D119" s="36">
        <v>153.29999999999998</v>
      </c>
      <c r="E119" s="36">
        <v>151.59999999999997</v>
      </c>
      <c r="F119" s="36">
        <v>148.49999999999997</v>
      </c>
      <c r="G119" s="36">
        <v>146.79999999999995</v>
      </c>
      <c r="H119" s="36">
        <v>156.39999999999998</v>
      </c>
      <c r="I119" s="36">
        <v>158.09999999999997</v>
      </c>
      <c r="J119" s="36">
        <v>161.19999999999999</v>
      </c>
      <c r="K119" s="31">
        <v>155</v>
      </c>
      <c r="L119" s="31">
        <v>150.19999999999999</v>
      </c>
      <c r="M119" s="31">
        <v>17.60192</v>
      </c>
      <c r="N119" s="1"/>
      <c r="O119" s="1"/>
    </row>
    <row r="120" spans="1:15" ht="12.75" customHeight="1">
      <c r="A120" s="33">
        <v>112</v>
      </c>
      <c r="B120" s="53" t="s">
        <v>269</v>
      </c>
      <c r="C120" s="31">
        <v>1287.25</v>
      </c>
      <c r="D120" s="36">
        <v>1287.7166666666667</v>
      </c>
      <c r="E120" s="36">
        <v>1275.5333333333333</v>
      </c>
      <c r="F120" s="36">
        <v>1263.8166666666666</v>
      </c>
      <c r="G120" s="36">
        <v>1251.6333333333332</v>
      </c>
      <c r="H120" s="36">
        <v>1299.4333333333334</v>
      </c>
      <c r="I120" s="36">
        <v>1311.6166666666668</v>
      </c>
      <c r="J120" s="36">
        <v>1323.3333333333335</v>
      </c>
      <c r="K120" s="31">
        <v>1299.9000000000001</v>
      </c>
      <c r="L120" s="31">
        <v>1276</v>
      </c>
      <c r="M120" s="31">
        <v>0.79281999999999997</v>
      </c>
      <c r="N120" s="1"/>
      <c r="O120" s="1"/>
    </row>
    <row r="121" spans="1:15" ht="12.75" customHeight="1">
      <c r="A121" s="33">
        <v>113</v>
      </c>
      <c r="B121" s="53" t="s">
        <v>92</v>
      </c>
      <c r="C121" s="31">
        <v>448.7</v>
      </c>
      <c r="D121" s="36">
        <v>448.14999999999992</v>
      </c>
      <c r="E121" s="36">
        <v>445.64999999999986</v>
      </c>
      <c r="F121" s="36">
        <v>442.59999999999997</v>
      </c>
      <c r="G121" s="36">
        <v>440.09999999999991</v>
      </c>
      <c r="H121" s="36">
        <v>451.19999999999982</v>
      </c>
      <c r="I121" s="36">
        <v>453.69999999999993</v>
      </c>
      <c r="J121" s="36">
        <v>456.74999999999977</v>
      </c>
      <c r="K121" s="31">
        <v>450.65</v>
      </c>
      <c r="L121" s="31">
        <v>445.1</v>
      </c>
      <c r="M121" s="31">
        <v>65.921940000000006</v>
      </c>
      <c r="N121" s="1"/>
      <c r="O121" s="1"/>
    </row>
    <row r="122" spans="1:15" ht="12.75" customHeight="1">
      <c r="A122" s="33">
        <v>114</v>
      </c>
      <c r="B122" s="53" t="s">
        <v>359</v>
      </c>
      <c r="C122" s="31">
        <v>1343.2</v>
      </c>
      <c r="D122" s="36">
        <v>1312.7333333333333</v>
      </c>
      <c r="E122" s="36">
        <v>1270.4666666666667</v>
      </c>
      <c r="F122" s="36">
        <v>1197.7333333333333</v>
      </c>
      <c r="G122" s="36">
        <v>1155.4666666666667</v>
      </c>
      <c r="H122" s="36">
        <v>1385.4666666666667</v>
      </c>
      <c r="I122" s="36">
        <v>1427.7333333333336</v>
      </c>
      <c r="J122" s="36">
        <v>1500.4666666666667</v>
      </c>
      <c r="K122" s="31">
        <v>1355</v>
      </c>
      <c r="L122" s="31">
        <v>1240</v>
      </c>
      <c r="M122" s="31">
        <v>122.26747</v>
      </c>
      <c r="N122" s="1"/>
      <c r="O122" s="1"/>
    </row>
    <row r="123" spans="1:15" ht="12.75" customHeight="1">
      <c r="A123" s="33">
        <v>115</v>
      </c>
      <c r="B123" s="53" t="s">
        <v>93</v>
      </c>
      <c r="C123" s="31">
        <v>4559.3500000000004</v>
      </c>
      <c r="D123" s="36">
        <v>4548.7833333333338</v>
      </c>
      <c r="E123" s="36">
        <v>4510.5666666666675</v>
      </c>
      <c r="F123" s="36">
        <v>4461.7833333333338</v>
      </c>
      <c r="G123" s="36">
        <v>4423.5666666666675</v>
      </c>
      <c r="H123" s="36">
        <v>4597.5666666666675</v>
      </c>
      <c r="I123" s="36">
        <v>4635.7833333333328</v>
      </c>
      <c r="J123" s="36">
        <v>4684.5666666666675</v>
      </c>
      <c r="K123" s="31">
        <v>4587</v>
      </c>
      <c r="L123" s="31">
        <v>4500</v>
      </c>
      <c r="M123" s="31">
        <v>4.7363099999999996</v>
      </c>
      <c r="N123" s="1"/>
      <c r="O123" s="1"/>
    </row>
    <row r="124" spans="1:15" ht="12.75" customHeight="1">
      <c r="A124" s="33">
        <v>116</v>
      </c>
      <c r="B124" s="53" t="s">
        <v>94</v>
      </c>
      <c r="C124" s="31">
        <v>2819.95</v>
      </c>
      <c r="D124" s="36">
        <v>2836.1333333333332</v>
      </c>
      <c r="E124" s="36">
        <v>2783.8166666666666</v>
      </c>
      <c r="F124" s="36">
        <v>2747.6833333333334</v>
      </c>
      <c r="G124" s="36">
        <v>2695.3666666666668</v>
      </c>
      <c r="H124" s="36">
        <v>2872.2666666666664</v>
      </c>
      <c r="I124" s="36">
        <v>2924.583333333333</v>
      </c>
      <c r="J124" s="36">
        <v>2960.7166666666662</v>
      </c>
      <c r="K124" s="31">
        <v>2888.45</v>
      </c>
      <c r="L124" s="31">
        <v>2800</v>
      </c>
      <c r="M124" s="31">
        <v>3.2600899999999999</v>
      </c>
      <c r="N124" s="1"/>
      <c r="O124" s="1"/>
    </row>
    <row r="125" spans="1:15" ht="12.75" customHeight="1">
      <c r="A125" s="33">
        <v>117</v>
      </c>
      <c r="B125" s="53" t="s">
        <v>360</v>
      </c>
      <c r="C125" s="31">
        <v>3200.35</v>
      </c>
      <c r="D125" s="36">
        <v>3186.3166666666671</v>
      </c>
      <c r="E125" s="36">
        <v>3154.6333333333341</v>
      </c>
      <c r="F125" s="36">
        <v>3108.916666666667</v>
      </c>
      <c r="G125" s="36">
        <v>3077.233333333334</v>
      </c>
      <c r="H125" s="36">
        <v>3232.0333333333342</v>
      </c>
      <c r="I125" s="36">
        <v>3263.7166666666676</v>
      </c>
      <c r="J125" s="36">
        <v>3309.4333333333343</v>
      </c>
      <c r="K125" s="31">
        <v>3218</v>
      </c>
      <c r="L125" s="31">
        <v>3140.6</v>
      </c>
      <c r="M125" s="31">
        <v>1.2731300000000001</v>
      </c>
      <c r="N125" s="1"/>
      <c r="O125" s="1"/>
    </row>
    <row r="126" spans="1:15" ht="12.75" customHeight="1">
      <c r="A126" s="33">
        <v>118</v>
      </c>
      <c r="B126" s="53" t="s">
        <v>859</v>
      </c>
      <c r="C126" s="31">
        <v>1503.3</v>
      </c>
      <c r="D126" s="36">
        <v>1511.05</v>
      </c>
      <c r="E126" s="36">
        <v>1492.25</v>
      </c>
      <c r="F126" s="36">
        <v>1481.2</v>
      </c>
      <c r="G126" s="36">
        <v>1462.4</v>
      </c>
      <c r="H126" s="36">
        <v>1522.1</v>
      </c>
      <c r="I126" s="36">
        <v>1540.8999999999996</v>
      </c>
      <c r="J126" s="36">
        <v>1551.9499999999998</v>
      </c>
      <c r="K126" s="31">
        <v>1529.85</v>
      </c>
      <c r="L126" s="31">
        <v>1500</v>
      </c>
      <c r="M126" s="31">
        <v>0.15878999999999999</v>
      </c>
      <c r="N126" s="1"/>
      <c r="O126" s="1"/>
    </row>
    <row r="127" spans="1:15" ht="12.75" customHeight="1">
      <c r="A127" s="33">
        <v>119</v>
      </c>
      <c r="B127" s="53" t="s">
        <v>95</v>
      </c>
      <c r="C127" s="31">
        <v>1027.0999999999999</v>
      </c>
      <c r="D127" s="36">
        <v>1022.3666666666667</v>
      </c>
      <c r="E127" s="36">
        <v>1009.7333333333333</v>
      </c>
      <c r="F127" s="36">
        <v>992.36666666666667</v>
      </c>
      <c r="G127" s="36">
        <v>979.73333333333335</v>
      </c>
      <c r="H127" s="36">
        <v>1039.7333333333333</v>
      </c>
      <c r="I127" s="36">
        <v>1052.3666666666668</v>
      </c>
      <c r="J127" s="36">
        <v>1069.7333333333333</v>
      </c>
      <c r="K127" s="31">
        <v>1035</v>
      </c>
      <c r="L127" s="31">
        <v>1005</v>
      </c>
      <c r="M127" s="31">
        <v>11.29308</v>
      </c>
      <c r="N127" s="1"/>
      <c r="O127" s="1"/>
    </row>
    <row r="128" spans="1:15" ht="12.75" customHeight="1">
      <c r="A128" s="33">
        <v>120</v>
      </c>
      <c r="B128" s="53" t="s">
        <v>96</v>
      </c>
      <c r="C128" s="31">
        <v>1232.0999999999999</v>
      </c>
      <c r="D128" s="36">
        <v>1222.5833333333333</v>
      </c>
      <c r="E128" s="36">
        <v>1205.3666666666666</v>
      </c>
      <c r="F128" s="36">
        <v>1178.6333333333332</v>
      </c>
      <c r="G128" s="36">
        <v>1161.4166666666665</v>
      </c>
      <c r="H128" s="36">
        <v>1249.3166666666666</v>
      </c>
      <c r="I128" s="36">
        <v>1266.5333333333333</v>
      </c>
      <c r="J128" s="36">
        <v>1293.2666666666667</v>
      </c>
      <c r="K128" s="31">
        <v>1239.8</v>
      </c>
      <c r="L128" s="31">
        <v>1195.8499999999999</v>
      </c>
      <c r="M128" s="31">
        <v>3.17367</v>
      </c>
      <c r="N128" s="1"/>
      <c r="O128" s="1"/>
    </row>
    <row r="129" spans="1:15" ht="12.75" customHeight="1">
      <c r="A129" s="33">
        <v>121</v>
      </c>
      <c r="B129" s="53" t="s">
        <v>823</v>
      </c>
      <c r="C129" s="31">
        <v>4343.75</v>
      </c>
      <c r="D129" s="36">
        <v>4363.8166666666666</v>
      </c>
      <c r="E129" s="36">
        <v>4296.9333333333334</v>
      </c>
      <c r="F129" s="36">
        <v>4250.1166666666668</v>
      </c>
      <c r="G129" s="36">
        <v>4183.2333333333336</v>
      </c>
      <c r="H129" s="36">
        <v>4410.6333333333332</v>
      </c>
      <c r="I129" s="36">
        <v>4477.5166666666664</v>
      </c>
      <c r="J129" s="36">
        <v>4524.333333333333</v>
      </c>
      <c r="K129" s="31">
        <v>4430.7</v>
      </c>
      <c r="L129" s="31">
        <v>4317</v>
      </c>
      <c r="M129" s="31">
        <v>0.21712999999999999</v>
      </c>
      <c r="N129" s="1"/>
      <c r="O129" s="1"/>
    </row>
    <row r="130" spans="1:15" ht="12.75" customHeight="1">
      <c r="A130" s="33">
        <v>122</v>
      </c>
      <c r="B130" s="53" t="s">
        <v>361</v>
      </c>
      <c r="C130" s="31">
        <v>1380.1</v>
      </c>
      <c r="D130" s="36">
        <v>1383.1666666666667</v>
      </c>
      <c r="E130" s="36">
        <v>1365.3333333333335</v>
      </c>
      <c r="F130" s="36">
        <v>1350.5666666666668</v>
      </c>
      <c r="G130" s="36">
        <v>1332.7333333333336</v>
      </c>
      <c r="H130" s="36">
        <v>1397.9333333333334</v>
      </c>
      <c r="I130" s="36">
        <v>1415.7666666666669</v>
      </c>
      <c r="J130" s="36">
        <v>1430.5333333333333</v>
      </c>
      <c r="K130" s="31">
        <v>1401</v>
      </c>
      <c r="L130" s="31">
        <v>1368.4</v>
      </c>
      <c r="M130" s="31">
        <v>2.5768</v>
      </c>
      <c r="N130" s="1"/>
      <c r="O130" s="1"/>
    </row>
    <row r="131" spans="1:15" ht="12.75" customHeight="1">
      <c r="A131" s="33">
        <v>123</v>
      </c>
      <c r="B131" s="53" t="s">
        <v>97</v>
      </c>
      <c r="C131" s="31">
        <v>333.15</v>
      </c>
      <c r="D131" s="36">
        <v>330.63333333333338</v>
      </c>
      <c r="E131" s="36">
        <v>326.96666666666675</v>
      </c>
      <c r="F131" s="36">
        <v>320.78333333333336</v>
      </c>
      <c r="G131" s="36">
        <v>317.11666666666673</v>
      </c>
      <c r="H131" s="36">
        <v>336.81666666666678</v>
      </c>
      <c r="I131" s="36">
        <v>340.48333333333341</v>
      </c>
      <c r="J131" s="36">
        <v>346.6666666666668</v>
      </c>
      <c r="K131" s="31">
        <v>334.3</v>
      </c>
      <c r="L131" s="31">
        <v>324.45</v>
      </c>
      <c r="M131" s="31">
        <v>23.37229</v>
      </c>
      <c r="N131" s="1"/>
      <c r="O131" s="1"/>
    </row>
    <row r="132" spans="1:15" ht="12.75" customHeight="1">
      <c r="A132" s="33">
        <v>124</v>
      </c>
      <c r="B132" s="53" t="s">
        <v>99</v>
      </c>
      <c r="C132" s="31">
        <v>3571.7</v>
      </c>
      <c r="D132" s="36">
        <v>3535.4</v>
      </c>
      <c r="E132" s="36">
        <v>3491.3</v>
      </c>
      <c r="F132" s="36">
        <v>3410.9</v>
      </c>
      <c r="G132" s="36">
        <v>3366.8</v>
      </c>
      <c r="H132" s="36">
        <v>3615.8</v>
      </c>
      <c r="I132" s="36">
        <v>3659.8999999999996</v>
      </c>
      <c r="J132" s="36">
        <v>3740.3</v>
      </c>
      <c r="K132" s="31">
        <v>3579.5</v>
      </c>
      <c r="L132" s="31">
        <v>3455</v>
      </c>
      <c r="M132" s="31">
        <v>4.1536900000000001</v>
      </c>
      <c r="N132" s="1"/>
      <c r="O132" s="1"/>
    </row>
    <row r="133" spans="1:15" ht="12.75" customHeight="1">
      <c r="A133" s="33">
        <v>125</v>
      </c>
      <c r="B133" s="53" t="s">
        <v>362</v>
      </c>
      <c r="C133" s="31">
        <v>1695.15</v>
      </c>
      <c r="D133" s="36">
        <v>1699.0166666666667</v>
      </c>
      <c r="E133" s="36">
        <v>1683.0333333333333</v>
      </c>
      <c r="F133" s="36">
        <v>1670.9166666666667</v>
      </c>
      <c r="G133" s="36">
        <v>1654.9333333333334</v>
      </c>
      <c r="H133" s="36">
        <v>1711.1333333333332</v>
      </c>
      <c r="I133" s="36">
        <v>1727.1166666666663</v>
      </c>
      <c r="J133" s="36">
        <v>1739.2333333333331</v>
      </c>
      <c r="K133" s="31">
        <v>1715</v>
      </c>
      <c r="L133" s="31">
        <v>1686.9</v>
      </c>
      <c r="M133" s="31">
        <v>1.5118</v>
      </c>
      <c r="N133" s="1"/>
      <c r="O133" s="1"/>
    </row>
    <row r="134" spans="1:15" ht="12.75" customHeight="1">
      <c r="A134" s="33">
        <v>126</v>
      </c>
      <c r="B134" s="53" t="s">
        <v>363</v>
      </c>
      <c r="C134" s="31">
        <v>976.55</v>
      </c>
      <c r="D134" s="36">
        <v>979.85</v>
      </c>
      <c r="E134" s="36">
        <v>972.7</v>
      </c>
      <c r="F134" s="36">
        <v>968.85</v>
      </c>
      <c r="G134" s="36">
        <v>961.7</v>
      </c>
      <c r="H134" s="36">
        <v>983.7</v>
      </c>
      <c r="I134" s="36">
        <v>990.84999999999991</v>
      </c>
      <c r="J134" s="36">
        <v>994.7</v>
      </c>
      <c r="K134" s="31">
        <v>987</v>
      </c>
      <c r="L134" s="31">
        <v>976</v>
      </c>
      <c r="M134" s="31">
        <v>0.29463</v>
      </c>
      <c r="N134" s="1"/>
      <c r="O134" s="1"/>
    </row>
    <row r="135" spans="1:15" ht="12.75" customHeight="1">
      <c r="A135" s="33">
        <v>127</v>
      </c>
      <c r="B135" s="53" t="s">
        <v>107</v>
      </c>
      <c r="C135" s="31">
        <v>839.05</v>
      </c>
      <c r="D135" s="36">
        <v>840.41666666666663</v>
      </c>
      <c r="E135" s="36">
        <v>828.93333333333328</v>
      </c>
      <c r="F135" s="36">
        <v>818.81666666666661</v>
      </c>
      <c r="G135" s="36">
        <v>807.33333333333326</v>
      </c>
      <c r="H135" s="36">
        <v>850.5333333333333</v>
      </c>
      <c r="I135" s="36">
        <v>862.01666666666665</v>
      </c>
      <c r="J135" s="36">
        <v>872.13333333333333</v>
      </c>
      <c r="K135" s="31">
        <v>851.9</v>
      </c>
      <c r="L135" s="31">
        <v>830.3</v>
      </c>
      <c r="M135" s="31">
        <v>58.690249999999999</v>
      </c>
      <c r="N135" s="1"/>
      <c r="O135" s="1"/>
    </row>
    <row r="136" spans="1:15" ht="12.75" customHeight="1">
      <c r="A136" s="33">
        <v>128</v>
      </c>
      <c r="B136" s="53" t="s">
        <v>100</v>
      </c>
      <c r="C136" s="31">
        <v>554.54999999999995</v>
      </c>
      <c r="D136" s="36">
        <v>555.83333333333337</v>
      </c>
      <c r="E136" s="36">
        <v>548.9666666666667</v>
      </c>
      <c r="F136" s="36">
        <v>543.38333333333333</v>
      </c>
      <c r="G136" s="36">
        <v>536.51666666666665</v>
      </c>
      <c r="H136" s="36">
        <v>561.41666666666674</v>
      </c>
      <c r="I136" s="36">
        <v>568.2833333333333</v>
      </c>
      <c r="J136" s="36">
        <v>573.86666666666679</v>
      </c>
      <c r="K136" s="31">
        <v>562.70000000000005</v>
      </c>
      <c r="L136" s="31">
        <v>550.25</v>
      </c>
      <c r="M136" s="31">
        <v>28.725940000000001</v>
      </c>
      <c r="N136" s="1"/>
      <c r="O136" s="1"/>
    </row>
    <row r="137" spans="1:15" ht="12.75" customHeight="1">
      <c r="A137" s="33">
        <v>129</v>
      </c>
      <c r="B137" s="53" t="s">
        <v>101</v>
      </c>
      <c r="C137" s="31">
        <v>1757.75</v>
      </c>
      <c r="D137" s="36">
        <v>1750.0333333333335</v>
      </c>
      <c r="E137" s="36">
        <v>1738.116666666667</v>
      </c>
      <c r="F137" s="36">
        <v>1718.4833333333336</v>
      </c>
      <c r="G137" s="36">
        <v>1706.5666666666671</v>
      </c>
      <c r="H137" s="36">
        <v>1769.666666666667</v>
      </c>
      <c r="I137" s="36">
        <v>1781.5833333333335</v>
      </c>
      <c r="J137" s="36">
        <v>1801.2166666666669</v>
      </c>
      <c r="K137" s="31">
        <v>1761.95</v>
      </c>
      <c r="L137" s="31">
        <v>1730.4</v>
      </c>
      <c r="M137" s="31">
        <v>1.07674</v>
      </c>
      <c r="N137" s="1"/>
      <c r="O137" s="1"/>
    </row>
    <row r="138" spans="1:15" ht="12.75" customHeight="1">
      <c r="A138" s="33">
        <v>130</v>
      </c>
      <c r="B138" s="53" t="s">
        <v>824</v>
      </c>
      <c r="C138" s="31">
        <v>2959.55</v>
      </c>
      <c r="D138" s="36">
        <v>2917.4333333333329</v>
      </c>
      <c r="E138" s="36">
        <v>2850.8666666666659</v>
      </c>
      <c r="F138" s="36">
        <v>2742.1833333333329</v>
      </c>
      <c r="G138" s="36">
        <v>2675.6166666666659</v>
      </c>
      <c r="H138" s="36">
        <v>3026.1166666666659</v>
      </c>
      <c r="I138" s="36">
        <v>3092.6833333333325</v>
      </c>
      <c r="J138" s="36">
        <v>3201.3666666666659</v>
      </c>
      <c r="K138" s="31">
        <v>2984</v>
      </c>
      <c r="L138" s="31">
        <v>2808.75</v>
      </c>
      <c r="M138" s="31">
        <v>6.74627</v>
      </c>
      <c r="N138" s="1"/>
      <c r="O138" s="1"/>
    </row>
    <row r="139" spans="1:15" ht="12.75" customHeight="1">
      <c r="A139" s="33">
        <v>131</v>
      </c>
      <c r="B139" s="53" t="s">
        <v>364</v>
      </c>
      <c r="C139" s="31">
        <v>530.04999999999995</v>
      </c>
      <c r="D139" s="36">
        <v>529.01666666666665</v>
      </c>
      <c r="E139" s="36">
        <v>524.08333333333326</v>
      </c>
      <c r="F139" s="36">
        <v>518.11666666666656</v>
      </c>
      <c r="G139" s="36">
        <v>513.18333333333317</v>
      </c>
      <c r="H139" s="36">
        <v>534.98333333333335</v>
      </c>
      <c r="I139" s="36">
        <v>539.91666666666674</v>
      </c>
      <c r="J139" s="36">
        <v>545.88333333333344</v>
      </c>
      <c r="K139" s="31">
        <v>533.95000000000005</v>
      </c>
      <c r="L139" s="31">
        <v>523.04999999999995</v>
      </c>
      <c r="M139" s="31">
        <v>3.9360300000000001</v>
      </c>
      <c r="N139" s="1"/>
      <c r="O139" s="1"/>
    </row>
    <row r="140" spans="1:15" ht="12.75" customHeight="1">
      <c r="A140" s="33">
        <v>132</v>
      </c>
      <c r="B140" s="53" t="s">
        <v>102</v>
      </c>
      <c r="C140" s="31">
        <v>2469.15</v>
      </c>
      <c r="D140" s="36">
        <v>2471.3833333333332</v>
      </c>
      <c r="E140" s="36">
        <v>2447.7666666666664</v>
      </c>
      <c r="F140" s="36">
        <v>2426.3833333333332</v>
      </c>
      <c r="G140" s="36">
        <v>2402.7666666666664</v>
      </c>
      <c r="H140" s="36">
        <v>2492.7666666666664</v>
      </c>
      <c r="I140" s="36">
        <v>2516.3833333333332</v>
      </c>
      <c r="J140" s="36">
        <v>2537.7666666666664</v>
      </c>
      <c r="K140" s="31">
        <v>2495</v>
      </c>
      <c r="L140" s="31">
        <v>2450</v>
      </c>
      <c r="M140" s="31">
        <v>1.2198800000000001</v>
      </c>
      <c r="N140" s="1"/>
      <c r="O140" s="1"/>
    </row>
    <row r="141" spans="1:15" ht="12.75" customHeight="1">
      <c r="A141" s="33">
        <v>133</v>
      </c>
      <c r="B141" s="53" t="s">
        <v>270</v>
      </c>
      <c r="C141" s="31">
        <v>453.55</v>
      </c>
      <c r="D141" s="36">
        <v>452.93333333333339</v>
      </c>
      <c r="E141" s="36">
        <v>448.76666666666677</v>
      </c>
      <c r="F141" s="36">
        <v>443.98333333333335</v>
      </c>
      <c r="G141" s="36">
        <v>439.81666666666672</v>
      </c>
      <c r="H141" s="36">
        <v>457.71666666666681</v>
      </c>
      <c r="I141" s="36">
        <v>461.88333333333344</v>
      </c>
      <c r="J141" s="36">
        <v>466.66666666666686</v>
      </c>
      <c r="K141" s="31">
        <v>457.1</v>
      </c>
      <c r="L141" s="31">
        <v>448.15</v>
      </c>
      <c r="M141" s="31">
        <v>3.6947399999999999</v>
      </c>
      <c r="N141" s="1"/>
      <c r="O141" s="1"/>
    </row>
    <row r="142" spans="1:15" ht="12.75" customHeight="1">
      <c r="A142" s="33">
        <v>134</v>
      </c>
      <c r="B142" s="53" t="s">
        <v>103</v>
      </c>
      <c r="C142" s="31">
        <v>117.65</v>
      </c>
      <c r="D142" s="36">
        <v>117.53333333333335</v>
      </c>
      <c r="E142" s="36">
        <v>116.81666666666669</v>
      </c>
      <c r="F142" s="36">
        <v>115.98333333333335</v>
      </c>
      <c r="G142" s="36">
        <v>115.26666666666669</v>
      </c>
      <c r="H142" s="36">
        <v>118.36666666666669</v>
      </c>
      <c r="I142" s="36">
        <v>119.08333333333336</v>
      </c>
      <c r="J142" s="36">
        <v>119.91666666666669</v>
      </c>
      <c r="K142" s="31">
        <v>118.25</v>
      </c>
      <c r="L142" s="31">
        <v>116.7</v>
      </c>
      <c r="M142" s="31">
        <v>6.8193299999999999</v>
      </c>
      <c r="N142" s="1"/>
      <c r="O142" s="1"/>
    </row>
    <row r="143" spans="1:15" ht="12.75" customHeight="1">
      <c r="A143" s="33">
        <v>135</v>
      </c>
      <c r="B143" s="53" t="s">
        <v>365</v>
      </c>
      <c r="C143" s="31">
        <v>156.9</v>
      </c>
      <c r="D143" s="36">
        <v>154.86666666666665</v>
      </c>
      <c r="E143" s="36">
        <v>151.73333333333329</v>
      </c>
      <c r="F143" s="36">
        <v>146.56666666666663</v>
      </c>
      <c r="G143" s="36">
        <v>143.43333333333328</v>
      </c>
      <c r="H143" s="36">
        <v>160.0333333333333</v>
      </c>
      <c r="I143" s="36">
        <v>163.16666666666669</v>
      </c>
      <c r="J143" s="36">
        <v>168.33333333333331</v>
      </c>
      <c r="K143" s="31">
        <v>158</v>
      </c>
      <c r="L143" s="31">
        <v>149.69999999999999</v>
      </c>
      <c r="M143" s="31">
        <v>86.842550000000003</v>
      </c>
      <c r="N143" s="1"/>
      <c r="O143" s="1"/>
    </row>
    <row r="144" spans="1:15" ht="12.75" customHeight="1">
      <c r="A144" s="33">
        <v>136</v>
      </c>
      <c r="B144" s="53" t="s">
        <v>104</v>
      </c>
      <c r="C144" s="31">
        <v>3896.2</v>
      </c>
      <c r="D144" s="36">
        <v>3905.4500000000003</v>
      </c>
      <c r="E144" s="36">
        <v>3855.9000000000005</v>
      </c>
      <c r="F144" s="36">
        <v>3815.6000000000004</v>
      </c>
      <c r="G144" s="36">
        <v>3766.0500000000006</v>
      </c>
      <c r="H144" s="36">
        <v>3945.7500000000005</v>
      </c>
      <c r="I144" s="36">
        <v>3995.3000000000006</v>
      </c>
      <c r="J144" s="36">
        <v>4035.6000000000004</v>
      </c>
      <c r="K144" s="31">
        <v>3955</v>
      </c>
      <c r="L144" s="31">
        <v>3865.15</v>
      </c>
      <c r="M144" s="31">
        <v>2.6279599999999999</v>
      </c>
      <c r="N144" s="1"/>
      <c r="O144" s="1"/>
    </row>
    <row r="145" spans="1:15" ht="12.75" customHeight="1">
      <c r="A145" s="33">
        <v>137</v>
      </c>
      <c r="B145" s="53" t="s">
        <v>105</v>
      </c>
      <c r="C145" s="31">
        <v>8065.45</v>
      </c>
      <c r="D145" s="36">
        <v>8139.8166666666666</v>
      </c>
      <c r="E145" s="36">
        <v>7969.6333333333332</v>
      </c>
      <c r="F145" s="36">
        <v>7873.8166666666666</v>
      </c>
      <c r="G145" s="36">
        <v>7703.6333333333332</v>
      </c>
      <c r="H145" s="36">
        <v>8235.6333333333332</v>
      </c>
      <c r="I145" s="36">
        <v>8405.8166666666657</v>
      </c>
      <c r="J145" s="36">
        <v>8501.6333333333332</v>
      </c>
      <c r="K145" s="31">
        <v>8310</v>
      </c>
      <c r="L145" s="31">
        <v>8044</v>
      </c>
      <c r="M145" s="31">
        <v>3.88314</v>
      </c>
      <c r="N145" s="1"/>
      <c r="O145" s="1"/>
    </row>
    <row r="146" spans="1:15" ht="12.75" customHeight="1">
      <c r="A146" s="33">
        <v>138</v>
      </c>
      <c r="B146" s="53" t="s">
        <v>161</v>
      </c>
      <c r="C146" s="31">
        <v>2491.6</v>
      </c>
      <c r="D146" s="36">
        <v>2484.2000000000003</v>
      </c>
      <c r="E146" s="36">
        <v>2450.4000000000005</v>
      </c>
      <c r="F146" s="36">
        <v>2409.2000000000003</v>
      </c>
      <c r="G146" s="36">
        <v>2375.4000000000005</v>
      </c>
      <c r="H146" s="36">
        <v>2525.4000000000005</v>
      </c>
      <c r="I146" s="36">
        <v>2559.2000000000007</v>
      </c>
      <c r="J146" s="36">
        <v>2600.4000000000005</v>
      </c>
      <c r="K146" s="31">
        <v>2518</v>
      </c>
      <c r="L146" s="31">
        <v>2443</v>
      </c>
      <c r="M146" s="31">
        <v>3.41588</v>
      </c>
      <c r="N146" s="1"/>
      <c r="O146" s="1"/>
    </row>
    <row r="147" spans="1:15" ht="12.75" customHeight="1">
      <c r="A147" s="33">
        <v>139</v>
      </c>
      <c r="B147" s="53" t="s">
        <v>108</v>
      </c>
      <c r="C147" s="31">
        <v>5868.8</v>
      </c>
      <c r="D147" s="36">
        <v>5889.7333333333336</v>
      </c>
      <c r="E147" s="36">
        <v>5834.0666666666675</v>
      </c>
      <c r="F147" s="36">
        <v>5799.3333333333339</v>
      </c>
      <c r="G147" s="36">
        <v>5743.6666666666679</v>
      </c>
      <c r="H147" s="36">
        <v>5924.4666666666672</v>
      </c>
      <c r="I147" s="36">
        <v>5980.1333333333332</v>
      </c>
      <c r="J147" s="36">
        <v>6014.8666666666668</v>
      </c>
      <c r="K147" s="31">
        <v>5945.4</v>
      </c>
      <c r="L147" s="31">
        <v>5855</v>
      </c>
      <c r="M147" s="31">
        <v>2.3733</v>
      </c>
      <c r="N147" s="1"/>
      <c r="O147" s="1"/>
    </row>
    <row r="148" spans="1:15" ht="12.75" customHeight="1">
      <c r="A148" s="33">
        <v>140</v>
      </c>
      <c r="B148" s="53" t="s">
        <v>366</v>
      </c>
      <c r="C148" s="31">
        <v>616.45000000000005</v>
      </c>
      <c r="D148" s="36">
        <v>617.30000000000007</v>
      </c>
      <c r="E148" s="36">
        <v>609.90000000000009</v>
      </c>
      <c r="F148" s="36">
        <v>603.35</v>
      </c>
      <c r="G148" s="36">
        <v>595.95000000000005</v>
      </c>
      <c r="H148" s="36">
        <v>623.85000000000014</v>
      </c>
      <c r="I148" s="36">
        <v>631.25</v>
      </c>
      <c r="J148" s="36">
        <v>637.80000000000018</v>
      </c>
      <c r="K148" s="31">
        <v>624.70000000000005</v>
      </c>
      <c r="L148" s="31">
        <v>610.75</v>
      </c>
      <c r="M148" s="31">
        <v>2.6315200000000001</v>
      </c>
      <c r="N148" s="1"/>
      <c r="O148" s="1"/>
    </row>
    <row r="149" spans="1:15" ht="12.75" customHeight="1">
      <c r="A149" s="33">
        <v>141</v>
      </c>
      <c r="B149" s="53" t="s">
        <v>367</v>
      </c>
      <c r="C149" s="31">
        <v>474.3</v>
      </c>
      <c r="D149" s="36">
        <v>476.45</v>
      </c>
      <c r="E149" s="36">
        <v>466.9</v>
      </c>
      <c r="F149" s="36">
        <v>459.5</v>
      </c>
      <c r="G149" s="36">
        <v>449.95</v>
      </c>
      <c r="H149" s="36">
        <v>483.84999999999997</v>
      </c>
      <c r="I149" s="36">
        <v>493.40000000000003</v>
      </c>
      <c r="J149" s="36">
        <v>500.79999999999995</v>
      </c>
      <c r="K149" s="31">
        <v>486</v>
      </c>
      <c r="L149" s="31">
        <v>469.05</v>
      </c>
      <c r="M149" s="31">
        <v>3.2115999999999998</v>
      </c>
      <c r="N149" s="1"/>
      <c r="O149" s="1"/>
    </row>
    <row r="150" spans="1:15" ht="12.75" customHeight="1">
      <c r="A150" s="33">
        <v>142</v>
      </c>
      <c r="B150" s="53" t="s">
        <v>368</v>
      </c>
      <c r="C150" s="31">
        <v>189.5</v>
      </c>
      <c r="D150" s="36">
        <v>189.13333333333335</v>
      </c>
      <c r="E150" s="36">
        <v>187.66666666666671</v>
      </c>
      <c r="F150" s="36">
        <v>185.83333333333337</v>
      </c>
      <c r="G150" s="36">
        <v>184.36666666666673</v>
      </c>
      <c r="H150" s="36">
        <v>190.9666666666667</v>
      </c>
      <c r="I150" s="36">
        <v>192.43333333333334</v>
      </c>
      <c r="J150" s="36">
        <v>194.26666666666668</v>
      </c>
      <c r="K150" s="31">
        <v>190.6</v>
      </c>
      <c r="L150" s="31">
        <v>187.3</v>
      </c>
      <c r="M150" s="31">
        <v>6.0353000000000003</v>
      </c>
      <c r="N150" s="1"/>
      <c r="O150" s="1"/>
    </row>
    <row r="151" spans="1:15" ht="12.75" customHeight="1">
      <c r="A151" s="33">
        <v>143</v>
      </c>
      <c r="B151" s="53" t="s">
        <v>369</v>
      </c>
      <c r="C151" s="31">
        <v>43.95</v>
      </c>
      <c r="D151" s="36">
        <v>43.800000000000004</v>
      </c>
      <c r="E151" s="36">
        <v>43.350000000000009</v>
      </c>
      <c r="F151" s="36">
        <v>42.750000000000007</v>
      </c>
      <c r="G151" s="36">
        <v>42.300000000000011</v>
      </c>
      <c r="H151" s="36">
        <v>44.400000000000006</v>
      </c>
      <c r="I151" s="36">
        <v>44.850000000000009</v>
      </c>
      <c r="J151" s="36">
        <v>45.45</v>
      </c>
      <c r="K151" s="31">
        <v>44.25</v>
      </c>
      <c r="L151" s="31">
        <v>43.2</v>
      </c>
      <c r="M151" s="31">
        <v>125.97014</v>
      </c>
      <c r="N151" s="1"/>
      <c r="O151" s="1"/>
    </row>
    <row r="152" spans="1:15" ht="12.75" customHeight="1">
      <c r="A152" s="33">
        <v>144</v>
      </c>
      <c r="B152" s="53" t="s">
        <v>109</v>
      </c>
      <c r="C152" s="31">
        <v>4730.55</v>
      </c>
      <c r="D152" s="36">
        <v>4708.2</v>
      </c>
      <c r="E152" s="36">
        <v>4673.45</v>
      </c>
      <c r="F152" s="36">
        <v>4616.3500000000004</v>
      </c>
      <c r="G152" s="36">
        <v>4581.6000000000004</v>
      </c>
      <c r="H152" s="36">
        <v>4765.2999999999993</v>
      </c>
      <c r="I152" s="36">
        <v>4800.0499999999993</v>
      </c>
      <c r="J152" s="36">
        <v>4857.1499999999987</v>
      </c>
      <c r="K152" s="31">
        <v>4742.95</v>
      </c>
      <c r="L152" s="31">
        <v>4651.1000000000004</v>
      </c>
      <c r="M152" s="31">
        <v>8.7003500000000003</v>
      </c>
      <c r="N152" s="1"/>
      <c r="O152" s="1"/>
    </row>
    <row r="153" spans="1:15" ht="12.75" customHeight="1">
      <c r="A153" s="33">
        <v>145</v>
      </c>
      <c r="B153" s="53" t="s">
        <v>370</v>
      </c>
      <c r="C153" s="31">
        <v>621.6</v>
      </c>
      <c r="D153" s="36">
        <v>623.93333333333328</v>
      </c>
      <c r="E153" s="36">
        <v>617.86666666666656</v>
      </c>
      <c r="F153" s="36">
        <v>614.13333333333333</v>
      </c>
      <c r="G153" s="36">
        <v>608.06666666666661</v>
      </c>
      <c r="H153" s="36">
        <v>627.66666666666652</v>
      </c>
      <c r="I153" s="36">
        <v>633.73333333333335</v>
      </c>
      <c r="J153" s="36">
        <v>637.46666666666647</v>
      </c>
      <c r="K153" s="31">
        <v>630</v>
      </c>
      <c r="L153" s="31">
        <v>620.20000000000005</v>
      </c>
      <c r="M153" s="31">
        <v>0.76824000000000003</v>
      </c>
      <c r="N153" s="1"/>
      <c r="O153" s="1"/>
    </row>
    <row r="154" spans="1:15" ht="12.75" customHeight="1">
      <c r="A154" s="33">
        <v>146</v>
      </c>
      <c r="B154" s="53" t="s">
        <v>271</v>
      </c>
      <c r="C154" s="31">
        <v>515.29999999999995</v>
      </c>
      <c r="D154" s="36">
        <v>515.85</v>
      </c>
      <c r="E154" s="36">
        <v>511.1</v>
      </c>
      <c r="F154" s="36">
        <v>506.9</v>
      </c>
      <c r="G154" s="36">
        <v>502.15</v>
      </c>
      <c r="H154" s="36">
        <v>520.05000000000007</v>
      </c>
      <c r="I154" s="36">
        <v>524.80000000000007</v>
      </c>
      <c r="J154" s="36">
        <v>529.00000000000011</v>
      </c>
      <c r="K154" s="31">
        <v>520.6</v>
      </c>
      <c r="L154" s="31">
        <v>511.65</v>
      </c>
      <c r="M154" s="31">
        <v>1.77027</v>
      </c>
      <c r="N154" s="1"/>
      <c r="O154" s="1"/>
    </row>
    <row r="155" spans="1:15" ht="12.75" customHeight="1">
      <c r="A155" s="33">
        <v>147</v>
      </c>
      <c r="B155" s="53" t="s">
        <v>371</v>
      </c>
      <c r="C155" s="31">
        <v>2023.25</v>
      </c>
      <c r="D155" s="36">
        <v>2036.3999999999999</v>
      </c>
      <c r="E155" s="36">
        <v>1998.3999999999996</v>
      </c>
      <c r="F155" s="36">
        <v>1973.5499999999997</v>
      </c>
      <c r="G155" s="36">
        <v>1935.5499999999995</v>
      </c>
      <c r="H155" s="36">
        <v>2061.25</v>
      </c>
      <c r="I155" s="36">
        <v>2099.25</v>
      </c>
      <c r="J155" s="36">
        <v>2124.1</v>
      </c>
      <c r="K155" s="31">
        <v>2074.4</v>
      </c>
      <c r="L155" s="31">
        <v>2011.55</v>
      </c>
      <c r="M155" s="31">
        <v>0.76404000000000005</v>
      </c>
      <c r="N155" s="1"/>
      <c r="O155" s="1"/>
    </row>
    <row r="156" spans="1:15" ht="12.75" customHeight="1">
      <c r="A156" s="33">
        <v>148</v>
      </c>
      <c r="B156" s="53" t="s">
        <v>372</v>
      </c>
      <c r="C156" s="31">
        <v>245.4</v>
      </c>
      <c r="D156" s="36">
        <v>239</v>
      </c>
      <c r="E156" s="36">
        <v>231.1</v>
      </c>
      <c r="F156" s="36">
        <v>216.79999999999998</v>
      </c>
      <c r="G156" s="36">
        <v>208.89999999999998</v>
      </c>
      <c r="H156" s="36">
        <v>253.3</v>
      </c>
      <c r="I156" s="36">
        <v>261.2</v>
      </c>
      <c r="J156" s="36">
        <v>275.5</v>
      </c>
      <c r="K156" s="31">
        <v>246.9</v>
      </c>
      <c r="L156" s="31">
        <v>224.7</v>
      </c>
      <c r="M156" s="31">
        <v>210.63587999999999</v>
      </c>
      <c r="N156" s="1"/>
      <c r="O156" s="1"/>
    </row>
    <row r="157" spans="1:15" ht="12.75" customHeight="1">
      <c r="A157" s="33">
        <v>149</v>
      </c>
      <c r="B157" s="53" t="s">
        <v>840</v>
      </c>
      <c r="C157" s="31">
        <v>1301.05</v>
      </c>
      <c r="D157" s="36">
        <v>1288.6000000000001</v>
      </c>
      <c r="E157" s="36">
        <v>1262.4500000000003</v>
      </c>
      <c r="F157" s="36">
        <v>1223.8500000000001</v>
      </c>
      <c r="G157" s="36">
        <v>1197.7000000000003</v>
      </c>
      <c r="H157" s="36">
        <v>1327.2000000000003</v>
      </c>
      <c r="I157" s="36">
        <v>1353.3500000000004</v>
      </c>
      <c r="J157" s="36">
        <v>1391.9500000000003</v>
      </c>
      <c r="K157" s="31">
        <v>1314.75</v>
      </c>
      <c r="L157" s="31">
        <v>1250</v>
      </c>
      <c r="M157" s="31">
        <v>0.45634999999999998</v>
      </c>
      <c r="N157" s="1"/>
      <c r="O157" s="1"/>
    </row>
    <row r="158" spans="1:15" ht="12.75" customHeight="1">
      <c r="A158" s="33">
        <v>150</v>
      </c>
      <c r="B158" s="53" t="s">
        <v>373</v>
      </c>
      <c r="C158" s="31">
        <v>95.55</v>
      </c>
      <c r="D158" s="36">
        <v>94.466666666666654</v>
      </c>
      <c r="E158" s="36">
        <v>92.833333333333314</v>
      </c>
      <c r="F158" s="36">
        <v>90.11666666666666</v>
      </c>
      <c r="G158" s="36">
        <v>88.48333333333332</v>
      </c>
      <c r="H158" s="36">
        <v>97.183333333333309</v>
      </c>
      <c r="I158" s="36">
        <v>98.816666666666663</v>
      </c>
      <c r="J158" s="36">
        <v>101.5333333333333</v>
      </c>
      <c r="K158" s="31">
        <v>96.1</v>
      </c>
      <c r="L158" s="31">
        <v>91.75</v>
      </c>
      <c r="M158" s="31">
        <v>21.442319999999999</v>
      </c>
      <c r="N158" s="1"/>
      <c r="O158" s="1"/>
    </row>
    <row r="159" spans="1:15" ht="12.75" customHeight="1">
      <c r="A159" s="33">
        <v>151</v>
      </c>
      <c r="B159" s="53" t="s">
        <v>825</v>
      </c>
      <c r="C159" s="31">
        <v>875.95</v>
      </c>
      <c r="D159" s="36">
        <v>867.63333333333321</v>
      </c>
      <c r="E159" s="36">
        <v>856.36666666666645</v>
      </c>
      <c r="F159" s="36">
        <v>836.78333333333319</v>
      </c>
      <c r="G159" s="36">
        <v>825.51666666666642</v>
      </c>
      <c r="H159" s="36">
        <v>887.21666666666647</v>
      </c>
      <c r="I159" s="36">
        <v>898.48333333333335</v>
      </c>
      <c r="J159" s="36">
        <v>918.06666666666649</v>
      </c>
      <c r="K159" s="31">
        <v>878.9</v>
      </c>
      <c r="L159" s="31">
        <v>848.05</v>
      </c>
      <c r="M159" s="31">
        <v>0.48420000000000002</v>
      </c>
      <c r="N159" s="1"/>
      <c r="O159" s="1"/>
    </row>
    <row r="160" spans="1:15" ht="12.75" customHeight="1">
      <c r="A160" s="33">
        <v>152</v>
      </c>
      <c r="B160" s="53" t="s">
        <v>110</v>
      </c>
      <c r="C160" s="31">
        <v>3654.05</v>
      </c>
      <c r="D160" s="36">
        <v>3616.5833333333335</v>
      </c>
      <c r="E160" s="36">
        <v>3568.166666666667</v>
      </c>
      <c r="F160" s="36">
        <v>3482.2833333333333</v>
      </c>
      <c r="G160" s="36">
        <v>3433.8666666666668</v>
      </c>
      <c r="H160" s="36">
        <v>3702.4666666666672</v>
      </c>
      <c r="I160" s="36">
        <v>3750.8833333333341</v>
      </c>
      <c r="J160" s="36">
        <v>3836.7666666666673</v>
      </c>
      <c r="K160" s="31">
        <v>3665</v>
      </c>
      <c r="L160" s="31">
        <v>3530.7</v>
      </c>
      <c r="M160" s="31">
        <v>2.8788900000000002</v>
      </c>
      <c r="N160" s="1"/>
      <c r="O160" s="1"/>
    </row>
    <row r="161" spans="1:15" ht="12.75" customHeight="1">
      <c r="A161" s="33">
        <v>153</v>
      </c>
      <c r="B161" s="53" t="s">
        <v>111</v>
      </c>
      <c r="C161" s="31">
        <v>461.25</v>
      </c>
      <c r="D161" s="36">
        <v>458.76666666666665</v>
      </c>
      <c r="E161" s="36">
        <v>453.5333333333333</v>
      </c>
      <c r="F161" s="36">
        <v>445.81666666666666</v>
      </c>
      <c r="G161" s="36">
        <v>440.58333333333331</v>
      </c>
      <c r="H161" s="36">
        <v>466.48333333333329</v>
      </c>
      <c r="I161" s="36">
        <v>471.71666666666664</v>
      </c>
      <c r="J161" s="36">
        <v>479.43333333333328</v>
      </c>
      <c r="K161" s="31">
        <v>464</v>
      </c>
      <c r="L161" s="31">
        <v>451.05</v>
      </c>
      <c r="M161" s="31">
        <v>26.700990000000001</v>
      </c>
      <c r="N161" s="1"/>
      <c r="O161" s="1"/>
    </row>
    <row r="162" spans="1:15" ht="12.75" customHeight="1">
      <c r="A162" s="33">
        <v>154</v>
      </c>
      <c r="B162" s="53" t="s">
        <v>374</v>
      </c>
      <c r="C162" s="31">
        <v>457.35</v>
      </c>
      <c r="D162" s="36">
        <v>451.81666666666661</v>
      </c>
      <c r="E162" s="36">
        <v>442.68333333333322</v>
      </c>
      <c r="F162" s="36">
        <v>428.01666666666659</v>
      </c>
      <c r="G162" s="36">
        <v>418.88333333333321</v>
      </c>
      <c r="H162" s="36">
        <v>466.48333333333323</v>
      </c>
      <c r="I162" s="36">
        <v>475.61666666666667</v>
      </c>
      <c r="J162" s="36">
        <v>490.28333333333325</v>
      </c>
      <c r="K162" s="31">
        <v>460.95</v>
      </c>
      <c r="L162" s="31">
        <v>437.15</v>
      </c>
      <c r="M162" s="31">
        <v>1.2276499999999999</v>
      </c>
      <c r="N162" s="1"/>
      <c r="O162" s="1"/>
    </row>
    <row r="163" spans="1:15" ht="12.75" customHeight="1">
      <c r="A163" s="33">
        <v>155</v>
      </c>
      <c r="B163" s="53" t="s">
        <v>272</v>
      </c>
      <c r="C163" s="31">
        <v>168.9</v>
      </c>
      <c r="D163" s="36">
        <v>168.43333333333334</v>
      </c>
      <c r="E163" s="36">
        <v>166.91666666666669</v>
      </c>
      <c r="F163" s="36">
        <v>164.93333333333334</v>
      </c>
      <c r="G163" s="36">
        <v>163.41666666666669</v>
      </c>
      <c r="H163" s="36">
        <v>170.41666666666669</v>
      </c>
      <c r="I163" s="36">
        <v>171.93333333333334</v>
      </c>
      <c r="J163" s="36">
        <v>173.91666666666669</v>
      </c>
      <c r="K163" s="31">
        <v>169.95</v>
      </c>
      <c r="L163" s="31">
        <v>166.45</v>
      </c>
      <c r="M163" s="31">
        <v>27.726669999999999</v>
      </c>
      <c r="N163" s="1"/>
      <c r="O163" s="1"/>
    </row>
    <row r="164" spans="1:15" ht="12.75" customHeight="1">
      <c r="A164" s="33">
        <v>156</v>
      </c>
      <c r="B164" s="53" t="s">
        <v>112</v>
      </c>
      <c r="C164" s="31">
        <v>163.9</v>
      </c>
      <c r="D164" s="36">
        <v>163.1</v>
      </c>
      <c r="E164" s="36">
        <v>161.94999999999999</v>
      </c>
      <c r="F164" s="36">
        <v>160</v>
      </c>
      <c r="G164" s="36">
        <v>158.85</v>
      </c>
      <c r="H164" s="36">
        <v>165.04999999999998</v>
      </c>
      <c r="I164" s="36">
        <v>166.20000000000002</v>
      </c>
      <c r="J164" s="36">
        <v>168.14999999999998</v>
      </c>
      <c r="K164" s="31">
        <v>164.25</v>
      </c>
      <c r="L164" s="31">
        <v>161.15</v>
      </c>
      <c r="M164" s="31">
        <v>106.74881000000001</v>
      </c>
      <c r="N164" s="1"/>
      <c r="O164" s="1"/>
    </row>
    <row r="165" spans="1:15" ht="12.75" customHeight="1">
      <c r="A165" s="33">
        <v>157</v>
      </c>
      <c r="B165" s="53" t="s">
        <v>375</v>
      </c>
      <c r="C165" s="31">
        <v>660.3</v>
      </c>
      <c r="D165" s="36">
        <v>656.06666666666661</v>
      </c>
      <c r="E165" s="36">
        <v>649.83333333333326</v>
      </c>
      <c r="F165" s="36">
        <v>639.36666666666667</v>
      </c>
      <c r="G165" s="36">
        <v>633.13333333333333</v>
      </c>
      <c r="H165" s="36">
        <v>666.53333333333319</v>
      </c>
      <c r="I165" s="36">
        <v>672.76666666666654</v>
      </c>
      <c r="J165" s="36">
        <v>683.23333333333312</v>
      </c>
      <c r="K165" s="31">
        <v>662.3</v>
      </c>
      <c r="L165" s="31">
        <v>645.6</v>
      </c>
      <c r="M165" s="31">
        <v>1.6633</v>
      </c>
      <c r="N165" s="1"/>
      <c r="O165" s="1"/>
    </row>
    <row r="166" spans="1:15" ht="12.75" customHeight="1">
      <c r="A166" s="33">
        <v>158</v>
      </c>
      <c r="B166" s="53" t="s">
        <v>376</v>
      </c>
      <c r="C166" s="31">
        <v>4287</v>
      </c>
      <c r="D166" s="36">
        <v>4298.916666666667</v>
      </c>
      <c r="E166" s="36">
        <v>4248.0833333333339</v>
      </c>
      <c r="F166" s="36">
        <v>4209.166666666667</v>
      </c>
      <c r="G166" s="36">
        <v>4158.3333333333339</v>
      </c>
      <c r="H166" s="36">
        <v>4337.8333333333339</v>
      </c>
      <c r="I166" s="36">
        <v>4388.6666666666679</v>
      </c>
      <c r="J166" s="36">
        <v>4427.5833333333339</v>
      </c>
      <c r="K166" s="31">
        <v>4349.75</v>
      </c>
      <c r="L166" s="31">
        <v>4260</v>
      </c>
      <c r="M166" s="31">
        <v>0.13009999999999999</v>
      </c>
      <c r="N166" s="1"/>
      <c r="O166" s="1"/>
    </row>
    <row r="167" spans="1:15" ht="12.75" customHeight="1">
      <c r="A167" s="33">
        <v>159</v>
      </c>
      <c r="B167" s="53" t="s">
        <v>377</v>
      </c>
      <c r="C167" s="31">
        <v>1022.45</v>
      </c>
      <c r="D167" s="36">
        <v>1023.5</v>
      </c>
      <c r="E167" s="36">
        <v>1016</v>
      </c>
      <c r="F167" s="36">
        <v>1009.55</v>
      </c>
      <c r="G167" s="36">
        <v>1002.05</v>
      </c>
      <c r="H167" s="36">
        <v>1029.95</v>
      </c>
      <c r="I167" s="36">
        <v>1037.45</v>
      </c>
      <c r="J167" s="36">
        <v>1043.9000000000001</v>
      </c>
      <c r="K167" s="31">
        <v>1031</v>
      </c>
      <c r="L167" s="31">
        <v>1017.05</v>
      </c>
      <c r="M167" s="31">
        <v>1.14127</v>
      </c>
      <c r="N167" s="1"/>
      <c r="O167" s="1"/>
    </row>
    <row r="168" spans="1:15" ht="12.75" customHeight="1">
      <c r="A168" s="33">
        <v>160</v>
      </c>
      <c r="B168" s="53" t="s">
        <v>378</v>
      </c>
      <c r="C168" s="31">
        <v>301.3</v>
      </c>
      <c r="D168" s="36">
        <v>292.51666666666665</v>
      </c>
      <c r="E168" s="36">
        <v>281.23333333333329</v>
      </c>
      <c r="F168" s="36">
        <v>261.16666666666663</v>
      </c>
      <c r="G168" s="36">
        <v>249.88333333333327</v>
      </c>
      <c r="H168" s="36">
        <v>312.58333333333331</v>
      </c>
      <c r="I168" s="36">
        <v>323.86666666666662</v>
      </c>
      <c r="J168" s="36">
        <v>343.93333333333334</v>
      </c>
      <c r="K168" s="31">
        <v>303.8</v>
      </c>
      <c r="L168" s="31">
        <v>272.45</v>
      </c>
      <c r="M168" s="31">
        <v>93.854609999999994</v>
      </c>
      <c r="N168" s="1"/>
      <c r="O168" s="1"/>
    </row>
    <row r="169" spans="1:15" ht="12.75" customHeight="1">
      <c r="A169" s="33">
        <v>161</v>
      </c>
      <c r="B169" s="53" t="s">
        <v>379</v>
      </c>
      <c r="C169" s="31">
        <v>190.8</v>
      </c>
      <c r="D169" s="36">
        <v>189.25</v>
      </c>
      <c r="E169" s="36">
        <v>186.55</v>
      </c>
      <c r="F169" s="36">
        <v>182.3</v>
      </c>
      <c r="G169" s="36">
        <v>179.60000000000002</v>
      </c>
      <c r="H169" s="36">
        <v>193.5</v>
      </c>
      <c r="I169" s="36">
        <v>196.2</v>
      </c>
      <c r="J169" s="36">
        <v>200.45</v>
      </c>
      <c r="K169" s="31">
        <v>191.95</v>
      </c>
      <c r="L169" s="31">
        <v>185</v>
      </c>
      <c r="M169" s="31">
        <v>11.55054</v>
      </c>
      <c r="N169" s="1"/>
      <c r="O169" s="1"/>
    </row>
    <row r="170" spans="1:15" ht="12.75" customHeight="1">
      <c r="A170" s="33">
        <v>162</v>
      </c>
      <c r="B170" s="53" t="s">
        <v>826</v>
      </c>
      <c r="C170" s="31">
        <v>748.1</v>
      </c>
      <c r="D170" s="36">
        <v>741</v>
      </c>
      <c r="E170" s="36">
        <v>728.1</v>
      </c>
      <c r="F170" s="36">
        <v>708.1</v>
      </c>
      <c r="G170" s="36">
        <v>695.2</v>
      </c>
      <c r="H170" s="36">
        <v>761</v>
      </c>
      <c r="I170" s="36">
        <v>773.90000000000009</v>
      </c>
      <c r="J170" s="36">
        <v>793.9</v>
      </c>
      <c r="K170" s="31">
        <v>753.9</v>
      </c>
      <c r="L170" s="31">
        <v>721</v>
      </c>
      <c r="M170" s="31">
        <v>3.1307700000000001</v>
      </c>
      <c r="N170" s="1"/>
      <c r="O170" s="1"/>
    </row>
    <row r="171" spans="1:15" ht="12.75" customHeight="1">
      <c r="A171" s="33">
        <v>163</v>
      </c>
      <c r="B171" s="53" t="s">
        <v>273</v>
      </c>
      <c r="C171" s="31">
        <v>444.95</v>
      </c>
      <c r="D171" s="36">
        <v>445.90000000000003</v>
      </c>
      <c r="E171" s="36">
        <v>442.00000000000006</v>
      </c>
      <c r="F171" s="36">
        <v>439.05</v>
      </c>
      <c r="G171" s="36">
        <v>435.15000000000003</v>
      </c>
      <c r="H171" s="36">
        <v>448.85000000000008</v>
      </c>
      <c r="I171" s="36">
        <v>452.75000000000006</v>
      </c>
      <c r="J171" s="36">
        <v>455.7000000000001</v>
      </c>
      <c r="K171" s="31">
        <v>449.8</v>
      </c>
      <c r="L171" s="31">
        <v>442.95</v>
      </c>
      <c r="M171" s="31">
        <v>2.9610799999999999</v>
      </c>
      <c r="N171" s="1"/>
      <c r="O171" s="1"/>
    </row>
    <row r="172" spans="1:15" ht="12.75" customHeight="1">
      <c r="A172" s="33">
        <v>164</v>
      </c>
      <c r="B172" s="53" t="s">
        <v>380</v>
      </c>
      <c r="C172" s="31">
        <v>1359.1</v>
      </c>
      <c r="D172" s="36">
        <v>1346.3833333333332</v>
      </c>
      <c r="E172" s="36">
        <v>1327.7666666666664</v>
      </c>
      <c r="F172" s="36">
        <v>1296.4333333333332</v>
      </c>
      <c r="G172" s="36">
        <v>1277.8166666666664</v>
      </c>
      <c r="H172" s="36">
        <v>1377.7166666666665</v>
      </c>
      <c r="I172" s="36">
        <v>1396.3333333333333</v>
      </c>
      <c r="J172" s="36">
        <v>1427.6666666666665</v>
      </c>
      <c r="K172" s="31">
        <v>1365</v>
      </c>
      <c r="L172" s="31">
        <v>1315.05</v>
      </c>
      <c r="M172" s="31">
        <v>0.39476</v>
      </c>
      <c r="N172" s="1"/>
      <c r="O172" s="1"/>
    </row>
    <row r="173" spans="1:15" ht="12.75" customHeight="1">
      <c r="A173" s="33">
        <v>165</v>
      </c>
      <c r="B173" s="53" t="s">
        <v>113</v>
      </c>
      <c r="C173" s="31">
        <v>200.05</v>
      </c>
      <c r="D173" s="36">
        <v>198.05000000000004</v>
      </c>
      <c r="E173" s="36">
        <v>195.20000000000007</v>
      </c>
      <c r="F173" s="36">
        <v>190.35000000000002</v>
      </c>
      <c r="G173" s="36">
        <v>187.50000000000006</v>
      </c>
      <c r="H173" s="36">
        <v>202.90000000000009</v>
      </c>
      <c r="I173" s="36">
        <v>205.75000000000006</v>
      </c>
      <c r="J173" s="36">
        <v>210.60000000000011</v>
      </c>
      <c r="K173" s="31">
        <v>200.9</v>
      </c>
      <c r="L173" s="31">
        <v>193.2</v>
      </c>
      <c r="M173" s="31">
        <v>159.62440000000001</v>
      </c>
      <c r="N173" s="1"/>
      <c r="O173" s="1"/>
    </row>
    <row r="174" spans="1:15" ht="12.75" customHeight="1">
      <c r="A174" s="33">
        <v>166</v>
      </c>
      <c r="B174" s="53" t="s">
        <v>381</v>
      </c>
      <c r="C174" s="31">
        <v>1348.85</v>
      </c>
      <c r="D174" s="36">
        <v>1346.8500000000001</v>
      </c>
      <c r="E174" s="36">
        <v>1336.0000000000002</v>
      </c>
      <c r="F174" s="36">
        <v>1323.15</v>
      </c>
      <c r="G174" s="36">
        <v>1312.3000000000002</v>
      </c>
      <c r="H174" s="36">
        <v>1359.7000000000003</v>
      </c>
      <c r="I174" s="36">
        <v>1370.5500000000002</v>
      </c>
      <c r="J174" s="36">
        <v>1383.4000000000003</v>
      </c>
      <c r="K174" s="31">
        <v>1357.7</v>
      </c>
      <c r="L174" s="31">
        <v>1334</v>
      </c>
      <c r="M174" s="31">
        <v>0.39317000000000002</v>
      </c>
      <c r="N174" s="1"/>
      <c r="O174" s="1"/>
    </row>
    <row r="175" spans="1:15" ht="12.75" customHeight="1">
      <c r="A175" s="33">
        <v>167</v>
      </c>
      <c r="B175" s="53" t="s">
        <v>116</v>
      </c>
      <c r="C175" s="31">
        <v>83.45</v>
      </c>
      <c r="D175" s="36">
        <v>83.166666666666671</v>
      </c>
      <c r="E175" s="36">
        <v>82.583333333333343</v>
      </c>
      <c r="F175" s="36">
        <v>81.716666666666669</v>
      </c>
      <c r="G175" s="36">
        <v>81.13333333333334</v>
      </c>
      <c r="H175" s="36">
        <v>84.033333333333346</v>
      </c>
      <c r="I175" s="36">
        <v>84.616666666666688</v>
      </c>
      <c r="J175" s="36">
        <v>85.483333333333348</v>
      </c>
      <c r="K175" s="31">
        <v>83.75</v>
      </c>
      <c r="L175" s="31">
        <v>82.3</v>
      </c>
      <c r="M175" s="31">
        <v>126.09063</v>
      </c>
      <c r="N175" s="1"/>
      <c r="O175" s="1"/>
    </row>
    <row r="176" spans="1:15" ht="12.75" customHeight="1">
      <c r="A176" s="33">
        <v>168</v>
      </c>
      <c r="B176" s="53" t="s">
        <v>382</v>
      </c>
      <c r="C176" s="31">
        <v>2499.75</v>
      </c>
      <c r="D176" s="36">
        <v>2514.5166666666664</v>
      </c>
      <c r="E176" s="36">
        <v>2471.833333333333</v>
      </c>
      <c r="F176" s="36">
        <v>2443.9166666666665</v>
      </c>
      <c r="G176" s="36">
        <v>2401.2333333333331</v>
      </c>
      <c r="H176" s="36">
        <v>2542.4333333333329</v>
      </c>
      <c r="I176" s="36">
        <v>2585.1166666666663</v>
      </c>
      <c r="J176" s="36">
        <v>2613.0333333333328</v>
      </c>
      <c r="K176" s="31">
        <v>2557.1999999999998</v>
      </c>
      <c r="L176" s="31">
        <v>2486.6</v>
      </c>
      <c r="M176" s="31">
        <v>8.2250000000000004E-2</v>
      </c>
      <c r="N176" s="1"/>
      <c r="O176" s="1"/>
    </row>
    <row r="177" spans="1:15" ht="12.75" customHeight="1">
      <c r="A177" s="33">
        <v>169</v>
      </c>
      <c r="B177" s="53" t="s">
        <v>383</v>
      </c>
      <c r="C177" s="31">
        <v>329.5</v>
      </c>
      <c r="D177" s="36">
        <v>328.58333333333331</v>
      </c>
      <c r="E177" s="36">
        <v>325.16666666666663</v>
      </c>
      <c r="F177" s="36">
        <v>320.83333333333331</v>
      </c>
      <c r="G177" s="36">
        <v>317.41666666666663</v>
      </c>
      <c r="H177" s="36">
        <v>332.91666666666663</v>
      </c>
      <c r="I177" s="36">
        <v>336.33333333333326</v>
      </c>
      <c r="J177" s="36">
        <v>340.66666666666663</v>
      </c>
      <c r="K177" s="31">
        <v>332</v>
      </c>
      <c r="L177" s="31">
        <v>324.25</v>
      </c>
      <c r="M177" s="31">
        <v>4.4749400000000001</v>
      </c>
      <c r="N177" s="1"/>
      <c r="O177" s="1"/>
    </row>
    <row r="178" spans="1:15" ht="12.75" customHeight="1">
      <c r="A178" s="33">
        <v>170</v>
      </c>
      <c r="B178" s="53" t="s">
        <v>860</v>
      </c>
      <c r="C178" s="31">
        <v>6799.95</v>
      </c>
      <c r="D178" s="36">
        <v>6833.9333333333343</v>
      </c>
      <c r="E178" s="36">
        <v>6716.1166666666686</v>
      </c>
      <c r="F178" s="36">
        <v>6632.2833333333347</v>
      </c>
      <c r="G178" s="36">
        <v>6514.466666666669</v>
      </c>
      <c r="H178" s="36">
        <v>6917.7666666666682</v>
      </c>
      <c r="I178" s="36">
        <v>7035.5833333333339</v>
      </c>
      <c r="J178" s="36">
        <v>7119.4166666666679</v>
      </c>
      <c r="K178" s="31">
        <v>6951.75</v>
      </c>
      <c r="L178" s="31">
        <v>6750.1</v>
      </c>
      <c r="M178" s="31">
        <v>0.22091</v>
      </c>
      <c r="N178" s="1"/>
      <c r="O178" s="1"/>
    </row>
    <row r="179" spans="1:15" ht="12.75" customHeight="1">
      <c r="A179" s="33">
        <v>171</v>
      </c>
      <c r="B179" s="53" t="s">
        <v>274</v>
      </c>
      <c r="C179" s="31">
        <v>1765.5</v>
      </c>
      <c r="D179" s="36">
        <v>1759.1666666666667</v>
      </c>
      <c r="E179" s="36">
        <v>1748.3333333333335</v>
      </c>
      <c r="F179" s="36">
        <v>1731.1666666666667</v>
      </c>
      <c r="G179" s="36">
        <v>1720.3333333333335</v>
      </c>
      <c r="H179" s="36">
        <v>1776.3333333333335</v>
      </c>
      <c r="I179" s="36">
        <v>1787.166666666667</v>
      </c>
      <c r="J179" s="36">
        <v>1804.3333333333335</v>
      </c>
      <c r="K179" s="31">
        <v>1770</v>
      </c>
      <c r="L179" s="31">
        <v>1742</v>
      </c>
      <c r="M179" s="31">
        <v>0.83862999999999999</v>
      </c>
      <c r="N179" s="1"/>
      <c r="O179" s="1"/>
    </row>
    <row r="180" spans="1:15" ht="12.75" customHeight="1">
      <c r="A180" s="33">
        <v>172</v>
      </c>
      <c r="B180" s="53" t="s">
        <v>384</v>
      </c>
      <c r="C180" s="31">
        <v>1994.45</v>
      </c>
      <c r="D180" s="36">
        <v>1999.4833333333333</v>
      </c>
      <c r="E180" s="36">
        <v>1978.9666666666667</v>
      </c>
      <c r="F180" s="36">
        <v>1963.4833333333333</v>
      </c>
      <c r="G180" s="36">
        <v>1942.9666666666667</v>
      </c>
      <c r="H180" s="36">
        <v>2014.9666666666667</v>
      </c>
      <c r="I180" s="36">
        <v>2035.4833333333336</v>
      </c>
      <c r="J180" s="36">
        <v>2050.9666666666667</v>
      </c>
      <c r="K180" s="31">
        <v>2020</v>
      </c>
      <c r="L180" s="31">
        <v>1984</v>
      </c>
      <c r="M180" s="31">
        <v>0.36942999999999998</v>
      </c>
      <c r="N180" s="1"/>
      <c r="O180" s="1"/>
    </row>
    <row r="181" spans="1:15" ht="12.75" customHeight="1">
      <c r="A181" s="33">
        <v>173</v>
      </c>
      <c r="B181" s="53" t="s">
        <v>861</v>
      </c>
      <c r="C181" s="31">
        <v>813.45</v>
      </c>
      <c r="D181" s="36">
        <v>820.29999999999984</v>
      </c>
      <c r="E181" s="36">
        <v>800.1999999999997</v>
      </c>
      <c r="F181" s="36">
        <v>786.94999999999982</v>
      </c>
      <c r="G181" s="36">
        <v>766.84999999999968</v>
      </c>
      <c r="H181" s="36">
        <v>833.54999999999973</v>
      </c>
      <c r="I181" s="36">
        <v>853.64999999999986</v>
      </c>
      <c r="J181" s="36">
        <v>866.89999999999975</v>
      </c>
      <c r="K181" s="31">
        <v>840.4</v>
      </c>
      <c r="L181" s="31">
        <v>807.05</v>
      </c>
      <c r="M181" s="31">
        <v>0.53474999999999995</v>
      </c>
      <c r="N181" s="1"/>
      <c r="O181" s="1"/>
    </row>
    <row r="182" spans="1:15" ht="12.75" customHeight="1">
      <c r="A182" s="33">
        <v>174</v>
      </c>
      <c r="B182" s="53" t="s">
        <v>114</v>
      </c>
      <c r="C182" s="31">
        <v>1011.25</v>
      </c>
      <c r="D182" s="36">
        <v>1019.7833333333333</v>
      </c>
      <c r="E182" s="36">
        <v>999.56666666666661</v>
      </c>
      <c r="F182" s="36">
        <v>987.88333333333333</v>
      </c>
      <c r="G182" s="36">
        <v>967.66666666666663</v>
      </c>
      <c r="H182" s="36">
        <v>1031.4666666666667</v>
      </c>
      <c r="I182" s="36">
        <v>1051.6833333333334</v>
      </c>
      <c r="J182" s="36">
        <v>1063.3666666666666</v>
      </c>
      <c r="K182" s="31">
        <v>1040</v>
      </c>
      <c r="L182" s="31">
        <v>1008.1</v>
      </c>
      <c r="M182" s="31">
        <v>2.5694900000000001</v>
      </c>
      <c r="N182" s="1"/>
      <c r="O182" s="1"/>
    </row>
    <row r="183" spans="1:15" ht="12.75" customHeight="1">
      <c r="A183" s="33">
        <v>175</v>
      </c>
      <c r="B183" s="53" t="s">
        <v>830</v>
      </c>
      <c r="C183" s="31">
        <v>1412.75</v>
      </c>
      <c r="D183" s="36">
        <v>1403.5833333333333</v>
      </c>
      <c r="E183" s="36">
        <v>1389.1666666666665</v>
      </c>
      <c r="F183" s="36">
        <v>1365.5833333333333</v>
      </c>
      <c r="G183" s="36">
        <v>1351.1666666666665</v>
      </c>
      <c r="H183" s="36">
        <v>1427.1666666666665</v>
      </c>
      <c r="I183" s="36">
        <v>1441.583333333333</v>
      </c>
      <c r="J183" s="36">
        <v>1465.1666666666665</v>
      </c>
      <c r="K183" s="31">
        <v>1418</v>
      </c>
      <c r="L183" s="31">
        <v>1380</v>
      </c>
      <c r="M183" s="31">
        <v>1.2124600000000001</v>
      </c>
      <c r="N183" s="1"/>
      <c r="O183" s="1"/>
    </row>
    <row r="184" spans="1:15" ht="12.75" customHeight="1">
      <c r="A184" s="33">
        <v>176</v>
      </c>
      <c r="B184" s="53" t="s">
        <v>385</v>
      </c>
      <c r="C184" s="31">
        <v>955.2</v>
      </c>
      <c r="D184" s="36">
        <v>957.9666666666667</v>
      </c>
      <c r="E184" s="36">
        <v>938.23333333333335</v>
      </c>
      <c r="F184" s="36">
        <v>921.26666666666665</v>
      </c>
      <c r="G184" s="36">
        <v>901.5333333333333</v>
      </c>
      <c r="H184" s="36">
        <v>974.93333333333339</v>
      </c>
      <c r="I184" s="36">
        <v>994.66666666666674</v>
      </c>
      <c r="J184" s="36">
        <v>1011.6333333333334</v>
      </c>
      <c r="K184" s="31">
        <v>977.7</v>
      </c>
      <c r="L184" s="31">
        <v>941</v>
      </c>
      <c r="M184" s="31">
        <v>0.84777999999999998</v>
      </c>
      <c r="N184" s="1"/>
      <c r="O184" s="1"/>
    </row>
    <row r="185" spans="1:15" ht="12.75" customHeight="1">
      <c r="A185" s="33">
        <v>177</v>
      </c>
      <c r="B185" s="53" t="s">
        <v>862</v>
      </c>
      <c r="C185" s="31">
        <v>898.4</v>
      </c>
      <c r="D185" s="36">
        <v>901.15</v>
      </c>
      <c r="E185" s="36">
        <v>892.3</v>
      </c>
      <c r="F185" s="36">
        <v>886.19999999999993</v>
      </c>
      <c r="G185" s="36">
        <v>877.34999999999991</v>
      </c>
      <c r="H185" s="36">
        <v>907.25</v>
      </c>
      <c r="I185" s="36">
        <v>916.10000000000014</v>
      </c>
      <c r="J185" s="36">
        <v>922.2</v>
      </c>
      <c r="K185" s="31">
        <v>910</v>
      </c>
      <c r="L185" s="31">
        <v>895.05</v>
      </c>
      <c r="M185" s="31">
        <v>2.0228100000000002</v>
      </c>
      <c r="N185" s="1"/>
      <c r="O185" s="1"/>
    </row>
    <row r="186" spans="1:15" ht="12.75" customHeight="1">
      <c r="A186" s="33">
        <v>178</v>
      </c>
      <c r="B186" s="53" t="s">
        <v>386</v>
      </c>
      <c r="C186" s="31">
        <v>3605.05</v>
      </c>
      <c r="D186" s="36">
        <v>3500.4500000000003</v>
      </c>
      <c r="E186" s="36">
        <v>3364.9500000000007</v>
      </c>
      <c r="F186" s="36">
        <v>3124.8500000000004</v>
      </c>
      <c r="G186" s="36">
        <v>2989.3500000000008</v>
      </c>
      <c r="H186" s="36">
        <v>3740.5500000000006</v>
      </c>
      <c r="I186" s="36">
        <v>3876.0499999999997</v>
      </c>
      <c r="J186" s="36">
        <v>4116.1500000000005</v>
      </c>
      <c r="K186" s="31">
        <v>3635.95</v>
      </c>
      <c r="L186" s="31">
        <v>3260.35</v>
      </c>
      <c r="M186" s="31">
        <v>3.5409299999999999</v>
      </c>
      <c r="N186" s="1"/>
      <c r="O186" s="1"/>
    </row>
    <row r="187" spans="1:15" ht="12.75" customHeight="1">
      <c r="A187" s="33">
        <v>179</v>
      </c>
      <c r="B187" s="53" t="s">
        <v>118</v>
      </c>
      <c r="C187" s="31">
        <v>1306.9000000000001</v>
      </c>
      <c r="D187" s="36">
        <v>1317.8666666666668</v>
      </c>
      <c r="E187" s="36">
        <v>1290.7833333333335</v>
      </c>
      <c r="F187" s="36">
        <v>1274.6666666666667</v>
      </c>
      <c r="G187" s="36">
        <v>1247.5833333333335</v>
      </c>
      <c r="H187" s="36">
        <v>1333.9833333333336</v>
      </c>
      <c r="I187" s="36">
        <v>1361.0666666666666</v>
      </c>
      <c r="J187" s="36">
        <v>1377.1833333333336</v>
      </c>
      <c r="K187" s="31">
        <v>1344.95</v>
      </c>
      <c r="L187" s="31">
        <v>1301.75</v>
      </c>
      <c r="M187" s="31">
        <v>9.8595699999999997</v>
      </c>
      <c r="N187" s="1"/>
      <c r="O187" s="1"/>
    </row>
    <row r="188" spans="1:15" ht="12.75" customHeight="1">
      <c r="A188" s="33">
        <v>180</v>
      </c>
      <c r="B188" s="53" t="s">
        <v>387</v>
      </c>
      <c r="C188" s="31">
        <v>802.75</v>
      </c>
      <c r="D188" s="36">
        <v>811.2166666666667</v>
      </c>
      <c r="E188" s="36">
        <v>789.53333333333342</v>
      </c>
      <c r="F188" s="36">
        <v>776.31666666666672</v>
      </c>
      <c r="G188" s="36">
        <v>754.63333333333344</v>
      </c>
      <c r="H188" s="36">
        <v>824.43333333333339</v>
      </c>
      <c r="I188" s="36">
        <v>846.11666666666679</v>
      </c>
      <c r="J188" s="36">
        <v>859.33333333333337</v>
      </c>
      <c r="K188" s="31">
        <v>832.9</v>
      </c>
      <c r="L188" s="31">
        <v>798</v>
      </c>
      <c r="M188" s="31">
        <v>3.2337400000000001</v>
      </c>
      <c r="N188" s="1"/>
      <c r="O188" s="1"/>
    </row>
    <row r="189" spans="1:15" ht="12.75" customHeight="1">
      <c r="A189" s="33">
        <v>181</v>
      </c>
      <c r="B189" s="53" t="s">
        <v>119</v>
      </c>
      <c r="C189" s="31">
        <v>2822.3</v>
      </c>
      <c r="D189" s="36">
        <v>2809.6</v>
      </c>
      <c r="E189" s="36">
        <v>2775.2</v>
      </c>
      <c r="F189" s="36">
        <v>2728.1</v>
      </c>
      <c r="G189" s="36">
        <v>2693.7</v>
      </c>
      <c r="H189" s="36">
        <v>2856.7</v>
      </c>
      <c r="I189" s="36">
        <v>2891.1000000000004</v>
      </c>
      <c r="J189" s="36">
        <v>2938.2</v>
      </c>
      <c r="K189" s="31">
        <v>2844</v>
      </c>
      <c r="L189" s="31">
        <v>2762.5</v>
      </c>
      <c r="M189" s="31">
        <v>5.8904100000000001</v>
      </c>
      <c r="N189" s="1"/>
      <c r="O189" s="1"/>
    </row>
    <row r="190" spans="1:15" ht="12.75" customHeight="1">
      <c r="A190" s="33">
        <v>182</v>
      </c>
      <c r="B190" s="53" t="s">
        <v>120</v>
      </c>
      <c r="C190" s="31">
        <v>399.75</v>
      </c>
      <c r="D190" s="36">
        <v>401.4666666666667</v>
      </c>
      <c r="E190" s="36">
        <v>395.68333333333339</v>
      </c>
      <c r="F190" s="36">
        <v>391.61666666666667</v>
      </c>
      <c r="G190" s="36">
        <v>385.83333333333337</v>
      </c>
      <c r="H190" s="36">
        <v>405.53333333333342</v>
      </c>
      <c r="I190" s="36">
        <v>411.31666666666672</v>
      </c>
      <c r="J190" s="36">
        <v>415.38333333333344</v>
      </c>
      <c r="K190" s="31">
        <v>407.25</v>
      </c>
      <c r="L190" s="31">
        <v>397.4</v>
      </c>
      <c r="M190" s="31">
        <v>6.8514699999999999</v>
      </c>
      <c r="N190" s="1"/>
      <c r="O190" s="1"/>
    </row>
    <row r="191" spans="1:15" ht="12.75" customHeight="1">
      <c r="A191" s="33">
        <v>183</v>
      </c>
      <c r="B191" s="53" t="s">
        <v>388</v>
      </c>
      <c r="C191" s="31">
        <v>596.65</v>
      </c>
      <c r="D191" s="36">
        <v>587.65</v>
      </c>
      <c r="E191" s="36">
        <v>574.29999999999995</v>
      </c>
      <c r="F191" s="36">
        <v>551.94999999999993</v>
      </c>
      <c r="G191" s="36">
        <v>538.59999999999991</v>
      </c>
      <c r="H191" s="36">
        <v>610</v>
      </c>
      <c r="I191" s="36">
        <v>623.35000000000014</v>
      </c>
      <c r="J191" s="36">
        <v>645.70000000000005</v>
      </c>
      <c r="K191" s="31">
        <v>601</v>
      </c>
      <c r="L191" s="31">
        <v>565.29999999999995</v>
      </c>
      <c r="M191" s="31">
        <v>13.14997</v>
      </c>
      <c r="N191" s="1"/>
      <c r="O191" s="1"/>
    </row>
    <row r="192" spans="1:15" ht="12.75" customHeight="1">
      <c r="A192" s="33">
        <v>184</v>
      </c>
      <c r="B192" s="53" t="s">
        <v>121</v>
      </c>
      <c r="C192" s="31">
        <v>2372.0500000000002</v>
      </c>
      <c r="D192" s="36">
        <v>2377</v>
      </c>
      <c r="E192" s="36">
        <v>2357.15</v>
      </c>
      <c r="F192" s="36">
        <v>2342.25</v>
      </c>
      <c r="G192" s="36">
        <v>2322.4</v>
      </c>
      <c r="H192" s="36">
        <v>2391.9</v>
      </c>
      <c r="I192" s="36">
        <v>2411.7500000000005</v>
      </c>
      <c r="J192" s="36">
        <v>2426.65</v>
      </c>
      <c r="K192" s="31">
        <v>2396.85</v>
      </c>
      <c r="L192" s="31">
        <v>2362.1</v>
      </c>
      <c r="M192" s="31">
        <v>4.2126000000000001</v>
      </c>
      <c r="N192" s="1"/>
      <c r="O192" s="1"/>
    </row>
    <row r="193" spans="1:15" ht="12.75" customHeight="1">
      <c r="A193" s="33">
        <v>185</v>
      </c>
      <c r="B193" s="53" t="s">
        <v>389</v>
      </c>
      <c r="C193" s="31">
        <v>1048.95</v>
      </c>
      <c r="D193" s="36">
        <v>1063.6499999999999</v>
      </c>
      <c r="E193" s="36">
        <v>1003.3499999999997</v>
      </c>
      <c r="F193" s="36">
        <v>957.74999999999977</v>
      </c>
      <c r="G193" s="36">
        <v>897.44999999999959</v>
      </c>
      <c r="H193" s="36">
        <v>1109.2499999999998</v>
      </c>
      <c r="I193" s="36">
        <v>1169.55</v>
      </c>
      <c r="J193" s="36">
        <v>1215.1499999999999</v>
      </c>
      <c r="K193" s="31">
        <v>1123.95</v>
      </c>
      <c r="L193" s="31">
        <v>1018.05</v>
      </c>
      <c r="M193" s="31">
        <v>63.098419999999997</v>
      </c>
      <c r="N193" s="1"/>
      <c r="O193" s="1"/>
    </row>
    <row r="194" spans="1:15" ht="12.75" customHeight="1">
      <c r="A194" s="33">
        <v>186</v>
      </c>
      <c r="B194" s="53" t="s">
        <v>390</v>
      </c>
      <c r="C194" s="31">
        <v>2250.1</v>
      </c>
      <c r="D194" s="36">
        <v>2250.5166666666669</v>
      </c>
      <c r="E194" s="36">
        <v>2229.5333333333338</v>
      </c>
      <c r="F194" s="36">
        <v>2208.9666666666667</v>
      </c>
      <c r="G194" s="36">
        <v>2187.9833333333336</v>
      </c>
      <c r="H194" s="36">
        <v>2271.0833333333339</v>
      </c>
      <c r="I194" s="36">
        <v>2292.0666666666666</v>
      </c>
      <c r="J194" s="36">
        <v>2312.6333333333341</v>
      </c>
      <c r="K194" s="31">
        <v>2271.5</v>
      </c>
      <c r="L194" s="31">
        <v>2229.9499999999998</v>
      </c>
      <c r="M194" s="31">
        <v>0.29529</v>
      </c>
      <c r="N194" s="1"/>
      <c r="O194" s="1"/>
    </row>
    <row r="195" spans="1:15" ht="12.75" customHeight="1">
      <c r="A195" s="33">
        <v>187</v>
      </c>
      <c r="B195" s="53" t="s">
        <v>391</v>
      </c>
      <c r="C195" s="31">
        <v>771.05</v>
      </c>
      <c r="D195" s="36">
        <v>772.01666666666677</v>
      </c>
      <c r="E195" s="36">
        <v>765.08333333333348</v>
      </c>
      <c r="F195" s="36">
        <v>759.11666666666667</v>
      </c>
      <c r="G195" s="36">
        <v>752.18333333333339</v>
      </c>
      <c r="H195" s="36">
        <v>777.98333333333358</v>
      </c>
      <c r="I195" s="36">
        <v>784.91666666666674</v>
      </c>
      <c r="J195" s="36">
        <v>790.88333333333367</v>
      </c>
      <c r="K195" s="31">
        <v>778.95</v>
      </c>
      <c r="L195" s="31">
        <v>766.05</v>
      </c>
      <c r="M195" s="31">
        <v>0.29829</v>
      </c>
      <c r="N195" s="1"/>
      <c r="O195" s="1"/>
    </row>
    <row r="196" spans="1:15" ht="12.75" customHeight="1">
      <c r="A196" s="33">
        <v>188</v>
      </c>
      <c r="B196" s="53" t="s">
        <v>392</v>
      </c>
      <c r="C196" s="31">
        <v>152.19999999999999</v>
      </c>
      <c r="D196" s="36">
        <v>152.23333333333332</v>
      </c>
      <c r="E196" s="36">
        <v>150.46666666666664</v>
      </c>
      <c r="F196" s="36">
        <v>148.73333333333332</v>
      </c>
      <c r="G196" s="36">
        <v>146.96666666666664</v>
      </c>
      <c r="H196" s="36">
        <v>153.96666666666664</v>
      </c>
      <c r="I196" s="36">
        <v>155.73333333333335</v>
      </c>
      <c r="J196" s="36">
        <v>157.46666666666664</v>
      </c>
      <c r="K196" s="31">
        <v>154</v>
      </c>
      <c r="L196" s="31">
        <v>150.5</v>
      </c>
      <c r="M196" s="31">
        <v>3.0358499999999999</v>
      </c>
      <c r="N196" s="1"/>
      <c r="O196" s="1"/>
    </row>
    <row r="197" spans="1:15" ht="12.75" customHeight="1">
      <c r="A197" s="33">
        <v>189</v>
      </c>
      <c r="B197" s="53" t="s">
        <v>393</v>
      </c>
      <c r="C197" s="31">
        <v>3254.2</v>
      </c>
      <c r="D197" s="36">
        <v>3246.6666666666665</v>
      </c>
      <c r="E197" s="36">
        <v>3203.5333333333328</v>
      </c>
      <c r="F197" s="36">
        <v>3152.8666666666663</v>
      </c>
      <c r="G197" s="36">
        <v>3109.7333333333327</v>
      </c>
      <c r="H197" s="36">
        <v>3297.333333333333</v>
      </c>
      <c r="I197" s="36">
        <v>3340.4666666666672</v>
      </c>
      <c r="J197" s="36">
        <v>3391.1333333333332</v>
      </c>
      <c r="K197" s="31">
        <v>3289.8</v>
      </c>
      <c r="L197" s="31">
        <v>3196</v>
      </c>
      <c r="M197" s="31">
        <v>0.83511999999999997</v>
      </c>
      <c r="N197" s="1"/>
      <c r="O197" s="1"/>
    </row>
    <row r="198" spans="1:15" ht="12.75" customHeight="1">
      <c r="A198" s="33">
        <v>190</v>
      </c>
      <c r="B198" s="53" t="s">
        <v>122</v>
      </c>
      <c r="C198" s="31">
        <v>551.4</v>
      </c>
      <c r="D198" s="36">
        <v>546.7833333333333</v>
      </c>
      <c r="E198" s="36">
        <v>539.66666666666663</v>
      </c>
      <c r="F198" s="36">
        <v>527.93333333333328</v>
      </c>
      <c r="G198" s="36">
        <v>520.81666666666661</v>
      </c>
      <c r="H198" s="36">
        <v>558.51666666666665</v>
      </c>
      <c r="I198" s="36">
        <v>565.63333333333344</v>
      </c>
      <c r="J198" s="36">
        <v>577.36666666666667</v>
      </c>
      <c r="K198" s="31">
        <v>553.9</v>
      </c>
      <c r="L198" s="31">
        <v>535.04999999999995</v>
      </c>
      <c r="M198" s="31">
        <v>13.39612</v>
      </c>
      <c r="N198" s="1"/>
      <c r="O198" s="1"/>
    </row>
    <row r="199" spans="1:15" ht="12.75" customHeight="1">
      <c r="A199" s="33">
        <v>191</v>
      </c>
      <c r="B199" s="53" t="s">
        <v>117</v>
      </c>
      <c r="C199" s="31">
        <v>657.05</v>
      </c>
      <c r="D199" s="36">
        <v>652.56666666666661</v>
      </c>
      <c r="E199" s="36">
        <v>645.88333333333321</v>
      </c>
      <c r="F199" s="36">
        <v>634.71666666666658</v>
      </c>
      <c r="G199" s="36">
        <v>628.03333333333319</v>
      </c>
      <c r="H199" s="36">
        <v>663.73333333333323</v>
      </c>
      <c r="I199" s="36">
        <v>670.41666666666663</v>
      </c>
      <c r="J199" s="36">
        <v>681.58333333333326</v>
      </c>
      <c r="K199" s="31">
        <v>659.25</v>
      </c>
      <c r="L199" s="31">
        <v>641.4</v>
      </c>
      <c r="M199" s="31">
        <v>4.14283</v>
      </c>
      <c r="N199" s="1"/>
      <c r="O199" s="1"/>
    </row>
    <row r="200" spans="1:15" ht="12.75" customHeight="1">
      <c r="A200" s="33">
        <v>192</v>
      </c>
      <c r="B200" s="53" t="s">
        <v>394</v>
      </c>
      <c r="C200" s="31">
        <v>206.15</v>
      </c>
      <c r="D200" s="36">
        <v>204.04999999999998</v>
      </c>
      <c r="E200" s="36">
        <v>201.09999999999997</v>
      </c>
      <c r="F200" s="36">
        <v>196.04999999999998</v>
      </c>
      <c r="G200" s="36">
        <v>193.09999999999997</v>
      </c>
      <c r="H200" s="36">
        <v>209.09999999999997</v>
      </c>
      <c r="I200" s="36">
        <v>212.04999999999995</v>
      </c>
      <c r="J200" s="36">
        <v>217.09999999999997</v>
      </c>
      <c r="K200" s="31">
        <v>207</v>
      </c>
      <c r="L200" s="31">
        <v>199</v>
      </c>
      <c r="M200" s="31">
        <v>19.537769999999998</v>
      </c>
      <c r="N200" s="1"/>
      <c r="O200" s="1"/>
    </row>
    <row r="201" spans="1:15" ht="12.75" customHeight="1">
      <c r="A201" s="33">
        <v>193</v>
      </c>
      <c r="B201" s="53" t="s">
        <v>395</v>
      </c>
      <c r="C201" s="31">
        <v>227.65</v>
      </c>
      <c r="D201" s="36">
        <v>226.18333333333331</v>
      </c>
      <c r="E201" s="36">
        <v>222.86666666666662</v>
      </c>
      <c r="F201" s="36">
        <v>218.08333333333331</v>
      </c>
      <c r="G201" s="36">
        <v>214.76666666666662</v>
      </c>
      <c r="H201" s="36">
        <v>230.96666666666661</v>
      </c>
      <c r="I201" s="36">
        <v>234.28333333333327</v>
      </c>
      <c r="J201" s="36">
        <v>239.06666666666661</v>
      </c>
      <c r="K201" s="31">
        <v>229.5</v>
      </c>
      <c r="L201" s="31">
        <v>221.4</v>
      </c>
      <c r="M201" s="31">
        <v>17.241820000000001</v>
      </c>
      <c r="N201" s="1"/>
      <c r="O201" s="1"/>
    </row>
    <row r="202" spans="1:15" ht="12.75" customHeight="1">
      <c r="A202" s="33">
        <v>194</v>
      </c>
      <c r="B202" s="53" t="s">
        <v>275</v>
      </c>
      <c r="C202" s="31">
        <v>290.89999999999998</v>
      </c>
      <c r="D202" s="36">
        <v>291.25</v>
      </c>
      <c r="E202" s="36">
        <v>288.64999999999998</v>
      </c>
      <c r="F202" s="36">
        <v>286.39999999999998</v>
      </c>
      <c r="G202" s="36">
        <v>283.79999999999995</v>
      </c>
      <c r="H202" s="36">
        <v>293.5</v>
      </c>
      <c r="I202" s="36">
        <v>296.10000000000002</v>
      </c>
      <c r="J202" s="36">
        <v>298.35000000000002</v>
      </c>
      <c r="K202" s="31">
        <v>293.85000000000002</v>
      </c>
      <c r="L202" s="31">
        <v>289</v>
      </c>
      <c r="M202" s="31">
        <v>21.206710000000001</v>
      </c>
      <c r="N202" s="1"/>
      <c r="O202" s="1"/>
    </row>
    <row r="203" spans="1:15" ht="12.75" customHeight="1">
      <c r="A203" s="33">
        <v>195</v>
      </c>
      <c r="B203" s="53" t="s">
        <v>396</v>
      </c>
      <c r="C203" s="31">
        <v>2387.6</v>
      </c>
      <c r="D203" s="36">
        <v>2401.4</v>
      </c>
      <c r="E203" s="36">
        <v>2362.8000000000002</v>
      </c>
      <c r="F203" s="36">
        <v>2338</v>
      </c>
      <c r="G203" s="36">
        <v>2299.4</v>
      </c>
      <c r="H203" s="36">
        <v>2426.2000000000003</v>
      </c>
      <c r="I203" s="36">
        <v>2464.7999999999997</v>
      </c>
      <c r="J203" s="36">
        <v>2489.6000000000004</v>
      </c>
      <c r="K203" s="31">
        <v>2440</v>
      </c>
      <c r="L203" s="31">
        <v>2376.6</v>
      </c>
      <c r="M203" s="31">
        <v>2.90828</v>
      </c>
      <c r="N203" s="1"/>
      <c r="O203" s="1"/>
    </row>
    <row r="204" spans="1:15" ht="12.75" customHeight="1">
      <c r="A204" s="33">
        <v>196</v>
      </c>
      <c r="B204" s="53" t="s">
        <v>125</v>
      </c>
      <c r="C204" s="31">
        <v>1321.05</v>
      </c>
      <c r="D204" s="36">
        <v>1318.8999999999999</v>
      </c>
      <c r="E204" s="36">
        <v>1310.8499999999997</v>
      </c>
      <c r="F204" s="36">
        <v>1300.6499999999999</v>
      </c>
      <c r="G204" s="36">
        <v>1292.5999999999997</v>
      </c>
      <c r="H204" s="36">
        <v>1329.0999999999997</v>
      </c>
      <c r="I204" s="36">
        <v>1337.1499999999999</v>
      </c>
      <c r="J204" s="36">
        <v>1347.3499999999997</v>
      </c>
      <c r="K204" s="31">
        <v>1326.95</v>
      </c>
      <c r="L204" s="31">
        <v>1308.7</v>
      </c>
      <c r="M204" s="31">
        <v>32.004620000000003</v>
      </c>
      <c r="N204" s="1"/>
      <c r="O204" s="1"/>
    </row>
    <row r="205" spans="1:15" ht="12.75" customHeight="1">
      <c r="A205" s="33">
        <v>197</v>
      </c>
      <c r="B205" s="53" t="s">
        <v>126</v>
      </c>
      <c r="C205" s="31">
        <v>3677.9</v>
      </c>
      <c r="D205" s="36">
        <v>3681</v>
      </c>
      <c r="E205" s="36">
        <v>3640.1</v>
      </c>
      <c r="F205" s="36">
        <v>3602.2999999999997</v>
      </c>
      <c r="G205" s="36">
        <v>3561.3999999999996</v>
      </c>
      <c r="H205" s="36">
        <v>3718.8</v>
      </c>
      <c r="I205" s="36">
        <v>3759.7</v>
      </c>
      <c r="J205" s="36">
        <v>3797.5000000000005</v>
      </c>
      <c r="K205" s="31">
        <v>3721.9</v>
      </c>
      <c r="L205" s="31">
        <v>3643.2</v>
      </c>
      <c r="M205" s="31">
        <v>1.76441</v>
      </c>
      <c r="N205" s="1"/>
      <c r="O205" s="1"/>
    </row>
    <row r="206" spans="1:15" ht="12.75" customHeight="1">
      <c r="A206" s="33">
        <v>198</v>
      </c>
      <c r="B206" s="53" t="s">
        <v>127</v>
      </c>
      <c r="C206" s="31">
        <v>1460.95</v>
      </c>
      <c r="D206" s="36">
        <v>1458.9166666666667</v>
      </c>
      <c r="E206" s="36">
        <v>1452.3333333333335</v>
      </c>
      <c r="F206" s="36">
        <v>1443.7166666666667</v>
      </c>
      <c r="G206" s="36">
        <v>1437.1333333333334</v>
      </c>
      <c r="H206" s="36">
        <v>1467.5333333333335</v>
      </c>
      <c r="I206" s="36">
        <v>1474.116666666667</v>
      </c>
      <c r="J206" s="36">
        <v>1482.7333333333336</v>
      </c>
      <c r="K206" s="31">
        <v>1465.5</v>
      </c>
      <c r="L206" s="31">
        <v>1450.3</v>
      </c>
      <c r="M206" s="31">
        <v>128.32570999999999</v>
      </c>
      <c r="N206" s="1"/>
      <c r="O206" s="1"/>
    </row>
    <row r="207" spans="1:15" ht="12.75" customHeight="1">
      <c r="A207" s="33">
        <v>199</v>
      </c>
      <c r="B207" s="53" t="s">
        <v>128</v>
      </c>
      <c r="C207" s="31">
        <v>561.54999999999995</v>
      </c>
      <c r="D207" s="36">
        <v>563.18333333333328</v>
      </c>
      <c r="E207" s="36">
        <v>558.36666666666656</v>
      </c>
      <c r="F207" s="36">
        <v>555.18333333333328</v>
      </c>
      <c r="G207" s="36">
        <v>550.36666666666656</v>
      </c>
      <c r="H207" s="36">
        <v>566.36666666666656</v>
      </c>
      <c r="I207" s="36">
        <v>571.18333333333339</v>
      </c>
      <c r="J207" s="36">
        <v>574.36666666666656</v>
      </c>
      <c r="K207" s="31">
        <v>568</v>
      </c>
      <c r="L207" s="31">
        <v>560</v>
      </c>
      <c r="M207" s="31">
        <v>53.485990000000001</v>
      </c>
      <c r="N207" s="1"/>
      <c r="O207" s="1"/>
    </row>
    <row r="208" spans="1:15" ht="12.75" customHeight="1">
      <c r="A208" s="33">
        <v>200</v>
      </c>
      <c r="B208" s="53" t="s">
        <v>397</v>
      </c>
      <c r="C208" s="31">
        <v>96.35</v>
      </c>
      <c r="D208" s="36">
        <v>95.433333333333337</v>
      </c>
      <c r="E208" s="36">
        <v>94.216666666666669</v>
      </c>
      <c r="F208" s="36">
        <v>92.083333333333329</v>
      </c>
      <c r="G208" s="36">
        <v>90.86666666666666</v>
      </c>
      <c r="H208" s="36">
        <v>97.566666666666677</v>
      </c>
      <c r="I208" s="36">
        <v>98.783333333333346</v>
      </c>
      <c r="J208" s="36">
        <v>100.91666666666669</v>
      </c>
      <c r="K208" s="31">
        <v>96.65</v>
      </c>
      <c r="L208" s="31">
        <v>93.3</v>
      </c>
      <c r="M208" s="31">
        <v>93.319130000000001</v>
      </c>
      <c r="N208" s="1"/>
      <c r="O208" s="1"/>
    </row>
    <row r="209" spans="1:15" ht="12.75" customHeight="1">
      <c r="A209" s="33">
        <v>201</v>
      </c>
      <c r="B209" s="53" t="s">
        <v>398</v>
      </c>
      <c r="C209" s="31">
        <v>432.35</v>
      </c>
      <c r="D209" s="36">
        <v>433.7</v>
      </c>
      <c r="E209" s="36">
        <v>429.65</v>
      </c>
      <c r="F209" s="36">
        <v>426.95</v>
      </c>
      <c r="G209" s="36">
        <v>422.9</v>
      </c>
      <c r="H209" s="36">
        <v>436.4</v>
      </c>
      <c r="I209" s="36">
        <v>440.45000000000005</v>
      </c>
      <c r="J209" s="36">
        <v>443.15</v>
      </c>
      <c r="K209" s="31">
        <v>437.75</v>
      </c>
      <c r="L209" s="31">
        <v>431</v>
      </c>
      <c r="M209" s="31">
        <v>0.23587</v>
      </c>
      <c r="N209" s="1"/>
      <c r="O209" s="1"/>
    </row>
    <row r="210" spans="1:15" ht="12.75" customHeight="1">
      <c r="A210" s="33">
        <v>202</v>
      </c>
      <c r="B210" s="53" t="s">
        <v>399</v>
      </c>
      <c r="C210" s="31">
        <v>814.25</v>
      </c>
      <c r="D210" s="36">
        <v>817.38333333333333</v>
      </c>
      <c r="E210" s="36">
        <v>807.9666666666667</v>
      </c>
      <c r="F210" s="36">
        <v>801.68333333333339</v>
      </c>
      <c r="G210" s="36">
        <v>792.26666666666677</v>
      </c>
      <c r="H210" s="36">
        <v>823.66666666666663</v>
      </c>
      <c r="I210" s="36">
        <v>833.08333333333337</v>
      </c>
      <c r="J210" s="36">
        <v>839.36666666666656</v>
      </c>
      <c r="K210" s="31">
        <v>826.8</v>
      </c>
      <c r="L210" s="31">
        <v>811.1</v>
      </c>
      <c r="M210" s="31">
        <v>1.48519</v>
      </c>
      <c r="N210" s="1"/>
      <c r="O210" s="1"/>
    </row>
    <row r="211" spans="1:15" ht="12.75" customHeight="1">
      <c r="A211" s="33">
        <v>203</v>
      </c>
      <c r="B211" s="53" t="s">
        <v>124</v>
      </c>
      <c r="C211" s="31">
        <v>1729.1</v>
      </c>
      <c r="D211" s="36">
        <v>1725.5166666666667</v>
      </c>
      <c r="E211" s="36">
        <v>1706.5833333333333</v>
      </c>
      <c r="F211" s="36">
        <v>1684.0666666666666</v>
      </c>
      <c r="G211" s="36">
        <v>1665.1333333333332</v>
      </c>
      <c r="H211" s="36">
        <v>1748.0333333333333</v>
      </c>
      <c r="I211" s="36">
        <v>1766.9666666666667</v>
      </c>
      <c r="J211" s="36">
        <v>1789.4833333333333</v>
      </c>
      <c r="K211" s="31">
        <v>1744.45</v>
      </c>
      <c r="L211" s="31">
        <v>1703</v>
      </c>
      <c r="M211" s="31">
        <v>19.80463</v>
      </c>
      <c r="N211" s="1"/>
      <c r="O211" s="1"/>
    </row>
    <row r="212" spans="1:15" ht="12.75" customHeight="1">
      <c r="A212" s="33">
        <v>204</v>
      </c>
      <c r="B212" s="53" t="s">
        <v>129</v>
      </c>
      <c r="C212" s="31">
        <v>5043.45</v>
      </c>
      <c r="D212" s="36">
        <v>4999.833333333333</v>
      </c>
      <c r="E212" s="36">
        <v>4948.6666666666661</v>
      </c>
      <c r="F212" s="36">
        <v>4853.8833333333332</v>
      </c>
      <c r="G212" s="36">
        <v>4802.7166666666662</v>
      </c>
      <c r="H212" s="36">
        <v>5094.6166666666659</v>
      </c>
      <c r="I212" s="36">
        <v>5145.7833333333319</v>
      </c>
      <c r="J212" s="36">
        <v>5240.5666666666657</v>
      </c>
      <c r="K212" s="31">
        <v>5051</v>
      </c>
      <c r="L212" s="31">
        <v>4905.05</v>
      </c>
      <c r="M212" s="31">
        <v>13.35266</v>
      </c>
      <c r="N212" s="1"/>
      <c r="O212" s="1"/>
    </row>
    <row r="213" spans="1:15" ht="12.75" customHeight="1">
      <c r="A213" s="33">
        <v>205</v>
      </c>
      <c r="B213" s="53" t="s">
        <v>131</v>
      </c>
      <c r="C213" s="31">
        <v>646.65</v>
      </c>
      <c r="D213" s="36">
        <v>644.78333333333342</v>
      </c>
      <c r="E213" s="36">
        <v>640.06666666666683</v>
      </c>
      <c r="F213" s="36">
        <v>633.48333333333346</v>
      </c>
      <c r="G213" s="36">
        <v>628.76666666666688</v>
      </c>
      <c r="H213" s="36">
        <v>651.36666666666679</v>
      </c>
      <c r="I213" s="36">
        <v>656.08333333333326</v>
      </c>
      <c r="J213" s="36">
        <v>662.66666666666674</v>
      </c>
      <c r="K213" s="31">
        <v>649.5</v>
      </c>
      <c r="L213" s="31">
        <v>638.20000000000005</v>
      </c>
      <c r="M213" s="31">
        <v>83.39846</v>
      </c>
      <c r="N213" s="1"/>
      <c r="O213" s="1"/>
    </row>
    <row r="214" spans="1:15" ht="12.75" customHeight="1">
      <c r="A214" s="33">
        <v>206</v>
      </c>
      <c r="B214" s="53" t="s">
        <v>123</v>
      </c>
      <c r="C214" s="31">
        <v>4074.7</v>
      </c>
      <c r="D214" s="36">
        <v>4045.65</v>
      </c>
      <c r="E214" s="36">
        <v>4005.05</v>
      </c>
      <c r="F214" s="36">
        <v>3935.4</v>
      </c>
      <c r="G214" s="36">
        <v>3894.8</v>
      </c>
      <c r="H214" s="36">
        <v>4115.3</v>
      </c>
      <c r="I214" s="36">
        <v>4155.8999999999996</v>
      </c>
      <c r="J214" s="36">
        <v>4225.55</v>
      </c>
      <c r="K214" s="31">
        <v>4086.25</v>
      </c>
      <c r="L214" s="31">
        <v>3976</v>
      </c>
      <c r="M214" s="31">
        <v>29.649660000000001</v>
      </c>
      <c r="N214" s="1"/>
      <c r="O214" s="1"/>
    </row>
    <row r="215" spans="1:15" ht="12.75" customHeight="1">
      <c r="A215" s="33">
        <v>207</v>
      </c>
      <c r="B215" s="53" t="s">
        <v>132</v>
      </c>
      <c r="C215" s="31">
        <v>379.25</v>
      </c>
      <c r="D215" s="36">
        <v>377.65000000000003</v>
      </c>
      <c r="E215" s="36">
        <v>372.20000000000005</v>
      </c>
      <c r="F215" s="36">
        <v>365.15000000000003</v>
      </c>
      <c r="G215" s="36">
        <v>359.70000000000005</v>
      </c>
      <c r="H215" s="36">
        <v>384.70000000000005</v>
      </c>
      <c r="I215" s="36">
        <v>390.15</v>
      </c>
      <c r="J215" s="36">
        <v>397.20000000000005</v>
      </c>
      <c r="K215" s="31">
        <v>383.1</v>
      </c>
      <c r="L215" s="31">
        <v>370.6</v>
      </c>
      <c r="M215" s="31">
        <v>97.729900000000001</v>
      </c>
      <c r="N215" s="1"/>
      <c r="O215" s="1"/>
    </row>
    <row r="216" spans="1:15" ht="12.75" customHeight="1">
      <c r="A216" s="33">
        <v>208</v>
      </c>
      <c r="B216" s="53" t="s">
        <v>133</v>
      </c>
      <c r="C216" s="31">
        <v>493.3</v>
      </c>
      <c r="D216" s="36">
        <v>496.11666666666662</v>
      </c>
      <c r="E216" s="36">
        <v>487.23333333333323</v>
      </c>
      <c r="F216" s="36">
        <v>481.16666666666663</v>
      </c>
      <c r="G216" s="36">
        <v>472.28333333333325</v>
      </c>
      <c r="H216" s="36">
        <v>502.18333333333322</v>
      </c>
      <c r="I216" s="36">
        <v>511.06666666666655</v>
      </c>
      <c r="J216" s="36">
        <v>517.13333333333321</v>
      </c>
      <c r="K216" s="31">
        <v>505</v>
      </c>
      <c r="L216" s="31">
        <v>490.05</v>
      </c>
      <c r="M216" s="31">
        <v>39.904359999999997</v>
      </c>
      <c r="N216" s="1"/>
      <c r="O216" s="1"/>
    </row>
    <row r="217" spans="1:15" ht="12.75" customHeight="1">
      <c r="A217" s="33">
        <v>209</v>
      </c>
      <c r="B217" s="53" t="s">
        <v>134</v>
      </c>
      <c r="C217" s="31">
        <v>2349.6</v>
      </c>
      <c r="D217" s="36">
        <v>2356.2166666666667</v>
      </c>
      <c r="E217" s="36">
        <v>2340.1333333333332</v>
      </c>
      <c r="F217" s="36">
        <v>2330.6666666666665</v>
      </c>
      <c r="G217" s="36">
        <v>2314.583333333333</v>
      </c>
      <c r="H217" s="36">
        <v>2365.6833333333334</v>
      </c>
      <c r="I217" s="36">
        <v>2381.7666666666664</v>
      </c>
      <c r="J217" s="36">
        <v>2391.2333333333336</v>
      </c>
      <c r="K217" s="31">
        <v>2372.3000000000002</v>
      </c>
      <c r="L217" s="31">
        <v>2346.75</v>
      </c>
      <c r="M217" s="31">
        <v>6.8943000000000003</v>
      </c>
      <c r="N217" s="1"/>
      <c r="O217" s="1"/>
    </row>
    <row r="218" spans="1:15" ht="12.75" customHeight="1">
      <c r="A218" s="33">
        <v>210</v>
      </c>
      <c r="B218" s="53" t="s">
        <v>276</v>
      </c>
      <c r="C218" s="31">
        <v>559.9</v>
      </c>
      <c r="D218" s="36">
        <v>563.06666666666672</v>
      </c>
      <c r="E218" s="36">
        <v>544.13333333333344</v>
      </c>
      <c r="F218" s="36">
        <v>528.36666666666667</v>
      </c>
      <c r="G218" s="36">
        <v>509.43333333333339</v>
      </c>
      <c r="H218" s="36">
        <v>578.83333333333348</v>
      </c>
      <c r="I218" s="36">
        <v>597.76666666666665</v>
      </c>
      <c r="J218" s="36">
        <v>613.53333333333353</v>
      </c>
      <c r="K218" s="31">
        <v>582</v>
      </c>
      <c r="L218" s="31">
        <v>547.29999999999995</v>
      </c>
      <c r="M218" s="31">
        <v>171.52567999999999</v>
      </c>
      <c r="N218" s="1"/>
      <c r="O218" s="1"/>
    </row>
    <row r="219" spans="1:15" ht="12.75" customHeight="1">
      <c r="A219" s="33">
        <v>211</v>
      </c>
      <c r="B219" s="53" t="s">
        <v>401</v>
      </c>
      <c r="C219" s="31">
        <v>9786.6</v>
      </c>
      <c r="D219" s="36">
        <v>9663.6333333333332</v>
      </c>
      <c r="E219" s="36">
        <v>9478.2666666666664</v>
      </c>
      <c r="F219" s="36">
        <v>9169.9333333333325</v>
      </c>
      <c r="G219" s="36">
        <v>8984.5666666666657</v>
      </c>
      <c r="H219" s="36">
        <v>9971.9666666666672</v>
      </c>
      <c r="I219" s="36">
        <v>10157.333333333332</v>
      </c>
      <c r="J219" s="36">
        <v>10465.666666666668</v>
      </c>
      <c r="K219" s="31">
        <v>9849</v>
      </c>
      <c r="L219" s="31">
        <v>9355.2999999999993</v>
      </c>
      <c r="M219" s="31">
        <v>1.5036</v>
      </c>
      <c r="N219" s="1"/>
      <c r="O219" s="1"/>
    </row>
    <row r="220" spans="1:15" ht="12.75" customHeight="1">
      <c r="A220" s="33">
        <v>212</v>
      </c>
      <c r="B220" s="53" t="s">
        <v>402</v>
      </c>
      <c r="C220" s="31">
        <v>827.65</v>
      </c>
      <c r="D220" s="36">
        <v>813.75</v>
      </c>
      <c r="E220" s="36">
        <v>794.9</v>
      </c>
      <c r="F220" s="36">
        <v>762.15</v>
      </c>
      <c r="G220" s="36">
        <v>743.3</v>
      </c>
      <c r="H220" s="36">
        <v>846.5</v>
      </c>
      <c r="I220" s="36">
        <v>865.34999999999991</v>
      </c>
      <c r="J220" s="36">
        <v>898.1</v>
      </c>
      <c r="K220" s="31">
        <v>832.6</v>
      </c>
      <c r="L220" s="31">
        <v>781</v>
      </c>
      <c r="M220" s="31">
        <v>3.2591100000000002</v>
      </c>
      <c r="N220" s="1"/>
      <c r="O220" s="1"/>
    </row>
    <row r="221" spans="1:15" ht="12.75" customHeight="1">
      <c r="A221" s="33">
        <v>213</v>
      </c>
      <c r="B221" s="53" t="s">
        <v>277</v>
      </c>
      <c r="C221" s="31">
        <v>47826.35</v>
      </c>
      <c r="D221" s="36">
        <v>47472.116666666669</v>
      </c>
      <c r="E221" s="36">
        <v>46954.233333333337</v>
      </c>
      <c r="F221" s="36">
        <v>46082.116666666669</v>
      </c>
      <c r="G221" s="36">
        <v>45564.233333333337</v>
      </c>
      <c r="H221" s="36">
        <v>48344.233333333337</v>
      </c>
      <c r="I221" s="36">
        <v>48862.116666666669</v>
      </c>
      <c r="J221" s="36">
        <v>49734.233333333337</v>
      </c>
      <c r="K221" s="31">
        <v>47990</v>
      </c>
      <c r="L221" s="31">
        <v>46600</v>
      </c>
      <c r="M221" s="31">
        <v>4.283E-2</v>
      </c>
      <c r="N221" s="1"/>
      <c r="O221" s="1"/>
    </row>
    <row r="222" spans="1:15" ht="12.75" customHeight="1">
      <c r="A222" s="33">
        <v>214</v>
      </c>
      <c r="B222" s="53" t="s">
        <v>403</v>
      </c>
      <c r="C222" s="31">
        <v>233.8</v>
      </c>
      <c r="D222" s="36">
        <v>228.9666666666667</v>
      </c>
      <c r="E222" s="36">
        <v>222.13333333333338</v>
      </c>
      <c r="F222" s="36">
        <v>210.4666666666667</v>
      </c>
      <c r="G222" s="36">
        <v>203.63333333333338</v>
      </c>
      <c r="H222" s="36">
        <v>240.63333333333338</v>
      </c>
      <c r="I222" s="36">
        <v>247.4666666666667</v>
      </c>
      <c r="J222" s="36">
        <v>259.13333333333338</v>
      </c>
      <c r="K222" s="31">
        <v>235.8</v>
      </c>
      <c r="L222" s="31">
        <v>217.3</v>
      </c>
      <c r="M222" s="31">
        <v>330.48809</v>
      </c>
      <c r="N222" s="1"/>
      <c r="O222" s="1"/>
    </row>
    <row r="223" spans="1:15" ht="12.75" customHeight="1">
      <c r="A223" s="33">
        <v>215</v>
      </c>
      <c r="B223" s="53" t="s">
        <v>136</v>
      </c>
      <c r="C223" s="31">
        <v>1120.55</v>
      </c>
      <c r="D223" s="36">
        <v>1122.3333333333333</v>
      </c>
      <c r="E223" s="36">
        <v>1116.7666666666664</v>
      </c>
      <c r="F223" s="36">
        <v>1112.9833333333331</v>
      </c>
      <c r="G223" s="36">
        <v>1107.4166666666663</v>
      </c>
      <c r="H223" s="36">
        <v>1126.1166666666666</v>
      </c>
      <c r="I223" s="36">
        <v>1131.6833333333336</v>
      </c>
      <c r="J223" s="36">
        <v>1135.4666666666667</v>
      </c>
      <c r="K223" s="31">
        <v>1127.9000000000001</v>
      </c>
      <c r="L223" s="31">
        <v>1118.55</v>
      </c>
      <c r="M223" s="31">
        <v>89.442620000000005</v>
      </c>
      <c r="N223" s="1"/>
      <c r="O223" s="1"/>
    </row>
    <row r="224" spans="1:15" ht="12.75" customHeight="1">
      <c r="A224" s="33">
        <v>216</v>
      </c>
      <c r="B224" s="53" t="s">
        <v>137</v>
      </c>
      <c r="C224" s="31">
        <v>1683.8</v>
      </c>
      <c r="D224" s="36">
        <v>1684.4833333333336</v>
      </c>
      <c r="E224" s="36">
        <v>1668.7166666666672</v>
      </c>
      <c r="F224" s="36">
        <v>1653.6333333333337</v>
      </c>
      <c r="G224" s="36">
        <v>1637.8666666666672</v>
      </c>
      <c r="H224" s="36">
        <v>1699.5666666666671</v>
      </c>
      <c r="I224" s="36">
        <v>1715.3333333333335</v>
      </c>
      <c r="J224" s="36">
        <v>1730.416666666667</v>
      </c>
      <c r="K224" s="31">
        <v>1700.25</v>
      </c>
      <c r="L224" s="31">
        <v>1669.4</v>
      </c>
      <c r="M224" s="31">
        <v>3.2690999999999999</v>
      </c>
      <c r="N224" s="1"/>
      <c r="O224" s="1"/>
    </row>
    <row r="225" spans="1:15" ht="12.75" customHeight="1">
      <c r="A225" s="33">
        <v>217</v>
      </c>
      <c r="B225" s="53" t="s">
        <v>138</v>
      </c>
      <c r="C225" s="31">
        <v>597.20000000000005</v>
      </c>
      <c r="D225" s="36">
        <v>598.56666666666661</v>
      </c>
      <c r="E225" s="36">
        <v>592.48333333333323</v>
      </c>
      <c r="F225" s="36">
        <v>587.76666666666665</v>
      </c>
      <c r="G225" s="36">
        <v>581.68333333333328</v>
      </c>
      <c r="H225" s="36">
        <v>603.28333333333319</v>
      </c>
      <c r="I225" s="36">
        <v>609.36666666666667</v>
      </c>
      <c r="J225" s="36">
        <v>614.08333333333314</v>
      </c>
      <c r="K225" s="31">
        <v>604.65</v>
      </c>
      <c r="L225" s="31">
        <v>593.85</v>
      </c>
      <c r="M225" s="31">
        <v>17.1417</v>
      </c>
      <c r="N225" s="1"/>
      <c r="O225" s="1"/>
    </row>
    <row r="226" spans="1:15" ht="12.75" customHeight="1">
      <c r="A226" s="33">
        <v>218</v>
      </c>
      <c r="B226" s="53" t="s">
        <v>278</v>
      </c>
      <c r="C226" s="31">
        <v>729.7</v>
      </c>
      <c r="D226" s="36">
        <v>732.69999999999993</v>
      </c>
      <c r="E226" s="36">
        <v>725.39999999999986</v>
      </c>
      <c r="F226" s="36">
        <v>721.09999999999991</v>
      </c>
      <c r="G226" s="36">
        <v>713.79999999999984</v>
      </c>
      <c r="H226" s="36">
        <v>736.99999999999989</v>
      </c>
      <c r="I226" s="36">
        <v>744.29999999999984</v>
      </c>
      <c r="J226" s="36">
        <v>748.59999999999991</v>
      </c>
      <c r="K226" s="31">
        <v>740</v>
      </c>
      <c r="L226" s="31">
        <v>728.4</v>
      </c>
      <c r="M226" s="31">
        <v>2.90185</v>
      </c>
      <c r="N226" s="1"/>
      <c r="O226" s="1"/>
    </row>
    <row r="227" spans="1:15" ht="12.75" customHeight="1">
      <c r="A227" s="33">
        <v>219</v>
      </c>
      <c r="B227" s="53" t="s">
        <v>404</v>
      </c>
      <c r="C227" s="31">
        <v>83.95</v>
      </c>
      <c r="D227" s="36">
        <v>83.38333333333334</v>
      </c>
      <c r="E227" s="36">
        <v>82.566666666666677</v>
      </c>
      <c r="F227" s="36">
        <v>81.183333333333337</v>
      </c>
      <c r="G227" s="36">
        <v>80.366666666666674</v>
      </c>
      <c r="H227" s="36">
        <v>84.76666666666668</v>
      </c>
      <c r="I227" s="36">
        <v>85.583333333333343</v>
      </c>
      <c r="J227" s="36">
        <v>86.966666666666683</v>
      </c>
      <c r="K227" s="31">
        <v>84.2</v>
      </c>
      <c r="L227" s="31">
        <v>82</v>
      </c>
      <c r="M227" s="31">
        <v>41.187240000000003</v>
      </c>
      <c r="N227" s="1"/>
      <c r="O227" s="1"/>
    </row>
    <row r="228" spans="1:15" ht="12.75" customHeight="1">
      <c r="A228" s="33">
        <v>220</v>
      </c>
      <c r="B228" s="53" t="s">
        <v>141</v>
      </c>
      <c r="C228" s="31">
        <v>77.5</v>
      </c>
      <c r="D228" s="36">
        <v>77.433333333333337</v>
      </c>
      <c r="E228" s="36">
        <v>76.966666666666669</v>
      </c>
      <c r="F228" s="36">
        <v>76.433333333333337</v>
      </c>
      <c r="G228" s="36">
        <v>75.966666666666669</v>
      </c>
      <c r="H228" s="36">
        <v>77.966666666666669</v>
      </c>
      <c r="I228" s="36">
        <v>78.433333333333337</v>
      </c>
      <c r="J228" s="36">
        <v>78.966666666666669</v>
      </c>
      <c r="K228" s="31">
        <v>77.900000000000006</v>
      </c>
      <c r="L228" s="31">
        <v>76.900000000000006</v>
      </c>
      <c r="M228" s="31">
        <v>454.85144000000003</v>
      </c>
      <c r="N228" s="1"/>
      <c r="O228" s="1"/>
    </row>
    <row r="229" spans="1:15" ht="12.75" customHeight="1">
      <c r="A229" s="33">
        <v>221</v>
      </c>
      <c r="B229" s="53" t="s">
        <v>140</v>
      </c>
      <c r="C229" s="31">
        <v>114.05</v>
      </c>
      <c r="D229" s="36">
        <v>114.03333333333332</v>
      </c>
      <c r="E229" s="36">
        <v>113.21666666666664</v>
      </c>
      <c r="F229" s="36">
        <v>112.38333333333333</v>
      </c>
      <c r="G229" s="36">
        <v>111.56666666666665</v>
      </c>
      <c r="H229" s="36">
        <v>114.86666666666663</v>
      </c>
      <c r="I229" s="36">
        <v>115.68333333333332</v>
      </c>
      <c r="J229" s="36">
        <v>116.51666666666662</v>
      </c>
      <c r="K229" s="31">
        <v>114.85</v>
      </c>
      <c r="L229" s="31">
        <v>113.2</v>
      </c>
      <c r="M229" s="31">
        <v>74.693749999999994</v>
      </c>
      <c r="N229" s="1"/>
      <c r="O229" s="1"/>
    </row>
    <row r="230" spans="1:15" ht="12.75" customHeight="1">
      <c r="A230" s="33">
        <v>222</v>
      </c>
      <c r="B230" s="53" t="s">
        <v>406</v>
      </c>
      <c r="C230" s="31">
        <v>400.85</v>
      </c>
      <c r="D230" s="36">
        <v>399.90000000000003</v>
      </c>
      <c r="E230" s="36">
        <v>392.95000000000005</v>
      </c>
      <c r="F230" s="36">
        <v>385.05</v>
      </c>
      <c r="G230" s="36">
        <v>378.1</v>
      </c>
      <c r="H230" s="36">
        <v>407.80000000000007</v>
      </c>
      <c r="I230" s="36">
        <v>414.75</v>
      </c>
      <c r="J230" s="36">
        <v>422.65000000000009</v>
      </c>
      <c r="K230" s="31">
        <v>406.85</v>
      </c>
      <c r="L230" s="31">
        <v>392</v>
      </c>
      <c r="M230" s="31">
        <v>9.2698300000000007</v>
      </c>
      <c r="N230" s="1"/>
      <c r="O230" s="1"/>
    </row>
    <row r="231" spans="1:15" ht="12.75" customHeight="1">
      <c r="A231" s="33">
        <v>223</v>
      </c>
      <c r="B231" s="53" t="s">
        <v>407</v>
      </c>
      <c r="C231" s="31">
        <v>65.849999999999994</v>
      </c>
      <c r="D231" s="36">
        <v>65.149999999999991</v>
      </c>
      <c r="E231" s="36">
        <v>64.299999999999983</v>
      </c>
      <c r="F231" s="36">
        <v>62.749999999999993</v>
      </c>
      <c r="G231" s="36">
        <v>61.899999999999984</v>
      </c>
      <c r="H231" s="36">
        <v>66.699999999999989</v>
      </c>
      <c r="I231" s="36">
        <v>67.549999999999983</v>
      </c>
      <c r="J231" s="36">
        <v>69.09999999999998</v>
      </c>
      <c r="K231" s="31">
        <v>66</v>
      </c>
      <c r="L231" s="31">
        <v>63.6</v>
      </c>
      <c r="M231" s="31">
        <v>134.12522000000001</v>
      </c>
      <c r="N231" s="1"/>
      <c r="O231" s="1"/>
    </row>
    <row r="232" spans="1:15" ht="12.75" customHeight="1">
      <c r="A232" s="33">
        <v>224</v>
      </c>
      <c r="B232" s="53" t="s">
        <v>808</v>
      </c>
      <c r="C232" s="31">
        <v>242.35</v>
      </c>
      <c r="D232" s="36">
        <v>237.21666666666667</v>
      </c>
      <c r="E232" s="36">
        <v>230.63333333333333</v>
      </c>
      <c r="F232" s="36">
        <v>218.91666666666666</v>
      </c>
      <c r="G232" s="36">
        <v>212.33333333333331</v>
      </c>
      <c r="H232" s="36">
        <v>248.93333333333334</v>
      </c>
      <c r="I232" s="36">
        <v>255.51666666666665</v>
      </c>
      <c r="J232" s="36">
        <v>267.23333333333335</v>
      </c>
      <c r="K232" s="31">
        <v>243.8</v>
      </c>
      <c r="L232" s="31">
        <v>225.5</v>
      </c>
      <c r="M232" s="31">
        <v>163.59637000000001</v>
      </c>
      <c r="N232" s="1"/>
      <c r="O232" s="1"/>
    </row>
    <row r="233" spans="1:15" ht="12.75" customHeight="1">
      <c r="A233" s="33">
        <v>225</v>
      </c>
      <c r="B233" s="53" t="s">
        <v>155</v>
      </c>
      <c r="C233" s="31">
        <v>429.7</v>
      </c>
      <c r="D233" s="36">
        <v>430.51666666666665</v>
      </c>
      <c r="E233" s="36">
        <v>427.73333333333329</v>
      </c>
      <c r="F233" s="36">
        <v>425.76666666666665</v>
      </c>
      <c r="G233" s="36">
        <v>422.98333333333329</v>
      </c>
      <c r="H233" s="36">
        <v>432.48333333333329</v>
      </c>
      <c r="I233" s="36">
        <v>435.26666666666659</v>
      </c>
      <c r="J233" s="36">
        <v>437.23333333333329</v>
      </c>
      <c r="K233" s="31">
        <v>433.3</v>
      </c>
      <c r="L233" s="31">
        <v>428.55</v>
      </c>
      <c r="M233" s="31">
        <v>110.00103</v>
      </c>
      <c r="N233" s="1"/>
      <c r="O233" s="1"/>
    </row>
    <row r="234" spans="1:15" ht="12.75" customHeight="1">
      <c r="A234" s="33">
        <v>226</v>
      </c>
      <c r="B234" s="53" t="s">
        <v>408</v>
      </c>
      <c r="C234" s="31">
        <v>285.60000000000002</v>
      </c>
      <c r="D234" s="36">
        <v>284.91666666666669</v>
      </c>
      <c r="E234" s="36">
        <v>281.03333333333336</v>
      </c>
      <c r="F234" s="36">
        <v>276.4666666666667</v>
      </c>
      <c r="G234" s="36">
        <v>272.58333333333337</v>
      </c>
      <c r="H234" s="36">
        <v>289.48333333333335</v>
      </c>
      <c r="I234" s="36">
        <v>293.36666666666667</v>
      </c>
      <c r="J234" s="36">
        <v>297.93333333333334</v>
      </c>
      <c r="K234" s="31">
        <v>288.8</v>
      </c>
      <c r="L234" s="31">
        <v>280.35000000000002</v>
      </c>
      <c r="M234" s="31">
        <v>8.4480699999999995</v>
      </c>
      <c r="N234" s="1"/>
      <c r="O234" s="1"/>
    </row>
    <row r="235" spans="1:15" ht="12.75" customHeight="1">
      <c r="A235" s="33">
        <v>227</v>
      </c>
      <c r="B235" s="53" t="s">
        <v>145</v>
      </c>
      <c r="C235" s="31">
        <v>210.05</v>
      </c>
      <c r="D235" s="36">
        <v>208.85</v>
      </c>
      <c r="E235" s="36">
        <v>206.2</v>
      </c>
      <c r="F235" s="36">
        <v>202.35</v>
      </c>
      <c r="G235" s="36">
        <v>199.7</v>
      </c>
      <c r="H235" s="36">
        <v>212.7</v>
      </c>
      <c r="I235" s="36">
        <v>215.35000000000002</v>
      </c>
      <c r="J235" s="36">
        <v>219.2</v>
      </c>
      <c r="K235" s="31">
        <v>211.5</v>
      </c>
      <c r="L235" s="31">
        <v>205</v>
      </c>
      <c r="M235" s="31">
        <v>15.16916</v>
      </c>
      <c r="N235" s="1"/>
      <c r="O235" s="1"/>
    </row>
    <row r="236" spans="1:15" ht="12.75" customHeight="1">
      <c r="A236" s="33">
        <v>228</v>
      </c>
      <c r="B236" s="53" t="s">
        <v>135</v>
      </c>
      <c r="C236" s="31">
        <v>158.85</v>
      </c>
      <c r="D236" s="36">
        <v>157.29999999999998</v>
      </c>
      <c r="E236" s="36">
        <v>155.14999999999998</v>
      </c>
      <c r="F236" s="36">
        <v>151.44999999999999</v>
      </c>
      <c r="G236" s="36">
        <v>149.29999999999998</v>
      </c>
      <c r="H236" s="36">
        <v>160.99999999999997</v>
      </c>
      <c r="I236" s="36">
        <v>163.15</v>
      </c>
      <c r="J236" s="36">
        <v>166.84999999999997</v>
      </c>
      <c r="K236" s="31">
        <v>159.44999999999999</v>
      </c>
      <c r="L236" s="31">
        <v>153.6</v>
      </c>
      <c r="M236" s="31">
        <v>44.340539999999997</v>
      </c>
      <c r="N236" s="1"/>
      <c r="O236" s="1"/>
    </row>
    <row r="237" spans="1:15" ht="12.75" customHeight="1">
      <c r="A237" s="33">
        <v>229</v>
      </c>
      <c r="B237" s="53" t="s">
        <v>146</v>
      </c>
      <c r="C237" s="31">
        <v>2626.2</v>
      </c>
      <c r="D237" s="36">
        <v>2633.8166666666671</v>
      </c>
      <c r="E237" s="36">
        <v>2607.733333333334</v>
      </c>
      <c r="F237" s="36">
        <v>2589.2666666666669</v>
      </c>
      <c r="G237" s="36">
        <v>2563.1833333333338</v>
      </c>
      <c r="H237" s="36">
        <v>2652.2833333333342</v>
      </c>
      <c r="I237" s="36">
        <v>2678.3666666666672</v>
      </c>
      <c r="J237" s="36">
        <v>2696.8333333333344</v>
      </c>
      <c r="K237" s="31">
        <v>2659.9</v>
      </c>
      <c r="L237" s="31">
        <v>2615.35</v>
      </c>
      <c r="M237" s="31">
        <v>1.81891</v>
      </c>
      <c r="N237" s="1"/>
      <c r="O237" s="1"/>
    </row>
    <row r="238" spans="1:15" ht="12.75" customHeight="1">
      <c r="A238" s="33">
        <v>230</v>
      </c>
      <c r="B238" s="53" t="s">
        <v>279</v>
      </c>
      <c r="C238" s="31">
        <v>513.25</v>
      </c>
      <c r="D238" s="36">
        <v>514.73333333333323</v>
      </c>
      <c r="E238" s="36">
        <v>508.61666666666645</v>
      </c>
      <c r="F238" s="36">
        <v>503.98333333333323</v>
      </c>
      <c r="G238" s="36">
        <v>497.86666666666645</v>
      </c>
      <c r="H238" s="36">
        <v>519.36666666666645</v>
      </c>
      <c r="I238" s="36">
        <v>525.48333333333323</v>
      </c>
      <c r="J238" s="36">
        <v>530.11666666666645</v>
      </c>
      <c r="K238" s="31">
        <v>520.85</v>
      </c>
      <c r="L238" s="31">
        <v>510.1</v>
      </c>
      <c r="M238" s="31">
        <v>9.49939</v>
      </c>
      <c r="N238" s="1"/>
      <c r="O238" s="1"/>
    </row>
    <row r="239" spans="1:15" ht="12.75" customHeight="1">
      <c r="A239" s="33">
        <v>231</v>
      </c>
      <c r="B239" s="53" t="s">
        <v>142</v>
      </c>
      <c r="C239" s="31">
        <v>144.85</v>
      </c>
      <c r="D239" s="36">
        <v>145.01666666666665</v>
      </c>
      <c r="E239" s="36">
        <v>143.73333333333329</v>
      </c>
      <c r="F239" s="36">
        <v>142.61666666666665</v>
      </c>
      <c r="G239" s="36">
        <v>141.33333333333329</v>
      </c>
      <c r="H239" s="36">
        <v>146.1333333333333</v>
      </c>
      <c r="I239" s="36">
        <v>147.41666666666666</v>
      </c>
      <c r="J239" s="36">
        <v>148.5333333333333</v>
      </c>
      <c r="K239" s="31">
        <v>146.30000000000001</v>
      </c>
      <c r="L239" s="31">
        <v>143.9</v>
      </c>
      <c r="M239" s="31">
        <v>44.651249999999997</v>
      </c>
      <c r="N239" s="1"/>
      <c r="O239" s="1"/>
    </row>
    <row r="240" spans="1:15" ht="12.75" customHeight="1">
      <c r="A240" s="33">
        <v>232</v>
      </c>
      <c r="B240" s="53" t="s">
        <v>144</v>
      </c>
      <c r="C240" s="31">
        <v>564.54999999999995</v>
      </c>
      <c r="D240" s="36">
        <v>562.45000000000005</v>
      </c>
      <c r="E240" s="36">
        <v>558.30000000000007</v>
      </c>
      <c r="F240" s="36">
        <v>552.05000000000007</v>
      </c>
      <c r="G240" s="36">
        <v>547.90000000000009</v>
      </c>
      <c r="H240" s="36">
        <v>568.70000000000005</v>
      </c>
      <c r="I240" s="36">
        <v>572.85000000000014</v>
      </c>
      <c r="J240" s="36">
        <v>579.1</v>
      </c>
      <c r="K240" s="31">
        <v>566.6</v>
      </c>
      <c r="L240" s="31">
        <v>556.20000000000005</v>
      </c>
      <c r="M240" s="31">
        <v>28.782229999999998</v>
      </c>
      <c r="N240" s="1"/>
      <c r="O240" s="1"/>
    </row>
    <row r="241" spans="1:15" ht="12.75" customHeight="1">
      <c r="A241" s="33">
        <v>233</v>
      </c>
      <c r="B241" s="53" t="s">
        <v>152</v>
      </c>
      <c r="C241" s="31">
        <v>159.35</v>
      </c>
      <c r="D241" s="36">
        <v>159.03333333333333</v>
      </c>
      <c r="E241" s="36">
        <v>157.36666666666667</v>
      </c>
      <c r="F241" s="36">
        <v>155.38333333333335</v>
      </c>
      <c r="G241" s="36">
        <v>153.7166666666667</v>
      </c>
      <c r="H241" s="36">
        <v>161.01666666666665</v>
      </c>
      <c r="I241" s="36">
        <v>162.68333333333334</v>
      </c>
      <c r="J241" s="36">
        <v>164.66666666666663</v>
      </c>
      <c r="K241" s="31">
        <v>160.69999999999999</v>
      </c>
      <c r="L241" s="31">
        <v>157.05000000000001</v>
      </c>
      <c r="M241" s="31">
        <v>175.92865</v>
      </c>
      <c r="N241" s="1"/>
      <c r="O241" s="1"/>
    </row>
    <row r="242" spans="1:15" ht="12.75" customHeight="1">
      <c r="A242" s="33">
        <v>234</v>
      </c>
      <c r="B242" s="53" t="s">
        <v>409</v>
      </c>
      <c r="C242" s="31">
        <v>61.85</v>
      </c>
      <c r="D242" s="36">
        <v>61.516666666666673</v>
      </c>
      <c r="E242" s="36">
        <v>61.033333333333346</v>
      </c>
      <c r="F242" s="36">
        <v>60.216666666666676</v>
      </c>
      <c r="G242" s="36">
        <v>59.733333333333348</v>
      </c>
      <c r="H242" s="36">
        <v>62.333333333333343</v>
      </c>
      <c r="I242" s="36">
        <v>62.816666666666677</v>
      </c>
      <c r="J242" s="36">
        <v>63.63333333333334</v>
      </c>
      <c r="K242" s="31">
        <v>62</v>
      </c>
      <c r="L242" s="31">
        <v>60.7</v>
      </c>
      <c r="M242" s="31">
        <v>79.683210000000003</v>
      </c>
      <c r="N242" s="1"/>
      <c r="O242" s="1"/>
    </row>
    <row r="243" spans="1:15" ht="12.75" customHeight="1">
      <c r="A243" s="33">
        <v>235</v>
      </c>
      <c r="B243" s="53" t="s">
        <v>154</v>
      </c>
      <c r="C243" s="31">
        <v>1026.6500000000001</v>
      </c>
      <c r="D243" s="36">
        <v>1017.6166666666667</v>
      </c>
      <c r="E243" s="36">
        <v>1002.6833333333334</v>
      </c>
      <c r="F243" s="36">
        <v>978.7166666666667</v>
      </c>
      <c r="G243" s="36">
        <v>963.78333333333342</v>
      </c>
      <c r="H243" s="36">
        <v>1041.5833333333335</v>
      </c>
      <c r="I243" s="36">
        <v>1056.5166666666664</v>
      </c>
      <c r="J243" s="36">
        <v>1080.4833333333333</v>
      </c>
      <c r="K243" s="31">
        <v>1032.55</v>
      </c>
      <c r="L243" s="31">
        <v>993.65</v>
      </c>
      <c r="M243" s="31">
        <v>25.365310000000001</v>
      </c>
      <c r="N243" s="1"/>
      <c r="O243" s="1"/>
    </row>
    <row r="244" spans="1:15" ht="12.75" customHeight="1">
      <c r="A244" s="33">
        <v>236</v>
      </c>
      <c r="B244" s="53" t="s">
        <v>410</v>
      </c>
      <c r="C244" s="31">
        <v>157.30000000000001</v>
      </c>
      <c r="D244" s="36">
        <v>154.1</v>
      </c>
      <c r="E244" s="36">
        <v>150.19999999999999</v>
      </c>
      <c r="F244" s="36">
        <v>143.1</v>
      </c>
      <c r="G244" s="36">
        <v>139.19999999999999</v>
      </c>
      <c r="H244" s="36">
        <v>161.19999999999999</v>
      </c>
      <c r="I244" s="36">
        <v>165.10000000000002</v>
      </c>
      <c r="J244" s="36">
        <v>172.2</v>
      </c>
      <c r="K244" s="31">
        <v>158</v>
      </c>
      <c r="L244" s="31">
        <v>147</v>
      </c>
      <c r="M244" s="31">
        <v>650.39211</v>
      </c>
      <c r="N244" s="1"/>
      <c r="O244" s="1"/>
    </row>
    <row r="245" spans="1:15" ht="12.75" customHeight="1">
      <c r="A245" s="33">
        <v>237</v>
      </c>
      <c r="B245" s="53" t="s">
        <v>411</v>
      </c>
      <c r="C245" s="31">
        <v>1361.9</v>
      </c>
      <c r="D245" s="36">
        <v>1366.4833333333333</v>
      </c>
      <c r="E245" s="36">
        <v>1353.9166666666667</v>
      </c>
      <c r="F245" s="36">
        <v>1345.9333333333334</v>
      </c>
      <c r="G245" s="36">
        <v>1333.3666666666668</v>
      </c>
      <c r="H245" s="36">
        <v>1374.4666666666667</v>
      </c>
      <c r="I245" s="36">
        <v>1387.0333333333333</v>
      </c>
      <c r="J245" s="36">
        <v>1395.0166666666667</v>
      </c>
      <c r="K245" s="31">
        <v>1379.05</v>
      </c>
      <c r="L245" s="31">
        <v>1358.5</v>
      </c>
      <c r="M245" s="31">
        <v>0.16445000000000001</v>
      </c>
      <c r="N245" s="1"/>
      <c r="O245" s="1"/>
    </row>
    <row r="246" spans="1:15" ht="12.75" customHeight="1">
      <c r="A246" s="33">
        <v>238</v>
      </c>
      <c r="B246" s="53" t="s">
        <v>143</v>
      </c>
      <c r="C246" s="31">
        <v>444.5</v>
      </c>
      <c r="D246" s="36">
        <v>441.26666666666665</v>
      </c>
      <c r="E246" s="36">
        <v>433.68333333333328</v>
      </c>
      <c r="F246" s="36">
        <v>422.86666666666662</v>
      </c>
      <c r="G246" s="36">
        <v>415.28333333333325</v>
      </c>
      <c r="H246" s="36">
        <v>452.08333333333331</v>
      </c>
      <c r="I246" s="36">
        <v>459.66666666666669</v>
      </c>
      <c r="J246" s="36">
        <v>470.48333333333335</v>
      </c>
      <c r="K246" s="31">
        <v>448.85</v>
      </c>
      <c r="L246" s="31">
        <v>430.45</v>
      </c>
      <c r="M246" s="31">
        <v>31.779229999999998</v>
      </c>
      <c r="N246" s="1"/>
      <c r="O246" s="1"/>
    </row>
    <row r="247" spans="1:15" ht="12.75" customHeight="1">
      <c r="A247" s="33">
        <v>239</v>
      </c>
      <c r="B247" s="53" t="s">
        <v>149</v>
      </c>
      <c r="C247" s="31">
        <v>339.5</v>
      </c>
      <c r="D247" s="36">
        <v>336.51666666666665</v>
      </c>
      <c r="E247" s="36">
        <v>331.0333333333333</v>
      </c>
      <c r="F247" s="36">
        <v>322.56666666666666</v>
      </c>
      <c r="G247" s="36">
        <v>317.08333333333331</v>
      </c>
      <c r="H247" s="36">
        <v>344.98333333333329</v>
      </c>
      <c r="I247" s="36">
        <v>350.46666666666664</v>
      </c>
      <c r="J247" s="36">
        <v>358.93333333333328</v>
      </c>
      <c r="K247" s="31">
        <v>342</v>
      </c>
      <c r="L247" s="31">
        <v>328.05</v>
      </c>
      <c r="M247" s="31">
        <v>89.109099999999998</v>
      </c>
      <c r="N247" s="1"/>
      <c r="O247" s="1"/>
    </row>
    <row r="248" spans="1:15" ht="12.75" customHeight="1">
      <c r="A248" s="33">
        <v>240</v>
      </c>
      <c r="B248" s="53" t="s">
        <v>148</v>
      </c>
      <c r="C248" s="31">
        <v>1421</v>
      </c>
      <c r="D248" s="36">
        <v>1417.7166666666665</v>
      </c>
      <c r="E248" s="36">
        <v>1406.083333333333</v>
      </c>
      <c r="F248" s="36">
        <v>1391.1666666666665</v>
      </c>
      <c r="G248" s="36">
        <v>1379.5333333333331</v>
      </c>
      <c r="H248" s="36">
        <v>1432.633333333333</v>
      </c>
      <c r="I248" s="36">
        <v>1444.2666666666667</v>
      </c>
      <c r="J248" s="36">
        <v>1459.1833333333329</v>
      </c>
      <c r="K248" s="31">
        <v>1429.35</v>
      </c>
      <c r="L248" s="31">
        <v>1402.8</v>
      </c>
      <c r="M248" s="31">
        <v>12.79355</v>
      </c>
      <c r="N248" s="1"/>
      <c r="O248" s="1"/>
    </row>
    <row r="249" spans="1:15" ht="12.75" customHeight="1">
      <c r="A249" s="33">
        <v>241</v>
      </c>
      <c r="B249" s="53" t="s">
        <v>412</v>
      </c>
      <c r="C249" s="31">
        <v>32.450000000000003</v>
      </c>
      <c r="D249" s="36">
        <v>32.199999999999996</v>
      </c>
      <c r="E249" s="36">
        <v>31.749999999999993</v>
      </c>
      <c r="F249" s="36">
        <v>31.049999999999997</v>
      </c>
      <c r="G249" s="36">
        <v>30.599999999999994</v>
      </c>
      <c r="H249" s="36">
        <v>32.899999999999991</v>
      </c>
      <c r="I249" s="36">
        <v>33.349999999999994</v>
      </c>
      <c r="J249" s="36">
        <v>34.04999999999999</v>
      </c>
      <c r="K249" s="31">
        <v>32.65</v>
      </c>
      <c r="L249" s="31">
        <v>31.5</v>
      </c>
      <c r="M249" s="31">
        <v>139.72130000000001</v>
      </c>
      <c r="N249" s="1"/>
      <c r="O249" s="1"/>
    </row>
    <row r="250" spans="1:15" ht="12.75" customHeight="1">
      <c r="A250" s="33">
        <v>242</v>
      </c>
      <c r="B250" s="53" t="s">
        <v>183</v>
      </c>
      <c r="C250" s="31">
        <v>6017.3</v>
      </c>
      <c r="D250" s="36">
        <v>6046.083333333333</v>
      </c>
      <c r="E250" s="36">
        <v>5974.4166666666661</v>
      </c>
      <c r="F250" s="36">
        <v>5931.5333333333328</v>
      </c>
      <c r="G250" s="36">
        <v>5859.8666666666659</v>
      </c>
      <c r="H250" s="36">
        <v>6088.9666666666662</v>
      </c>
      <c r="I250" s="36">
        <v>6160.6333333333323</v>
      </c>
      <c r="J250" s="36">
        <v>6203.5166666666664</v>
      </c>
      <c r="K250" s="31">
        <v>6117.75</v>
      </c>
      <c r="L250" s="31">
        <v>6003.2</v>
      </c>
      <c r="M250" s="31">
        <v>1.79878</v>
      </c>
      <c r="N250" s="1"/>
      <c r="O250" s="1"/>
    </row>
    <row r="251" spans="1:15" ht="12.75" customHeight="1">
      <c r="A251" s="33">
        <v>243</v>
      </c>
      <c r="B251" s="53" t="s">
        <v>150</v>
      </c>
      <c r="C251" s="31">
        <v>1424.7</v>
      </c>
      <c r="D251" s="36">
        <v>1425.5</v>
      </c>
      <c r="E251" s="36">
        <v>1417.25</v>
      </c>
      <c r="F251" s="36">
        <v>1409.8</v>
      </c>
      <c r="G251" s="36">
        <v>1401.55</v>
      </c>
      <c r="H251" s="36">
        <v>1432.95</v>
      </c>
      <c r="I251" s="36">
        <v>1441.2</v>
      </c>
      <c r="J251" s="36">
        <v>1448.65</v>
      </c>
      <c r="K251" s="31">
        <v>1433.75</v>
      </c>
      <c r="L251" s="31">
        <v>1418.05</v>
      </c>
      <c r="M251" s="31">
        <v>34.632300000000001</v>
      </c>
      <c r="N251" s="1"/>
      <c r="O251" s="1"/>
    </row>
    <row r="252" spans="1:15" ht="12.75" customHeight="1">
      <c r="A252" s="33">
        <v>244</v>
      </c>
      <c r="B252" s="53" t="s">
        <v>827</v>
      </c>
      <c r="C252" s="31">
        <v>4513.3</v>
      </c>
      <c r="D252" s="36">
        <v>4454</v>
      </c>
      <c r="E252" s="36">
        <v>4351.05</v>
      </c>
      <c r="F252" s="36">
        <v>4188.8</v>
      </c>
      <c r="G252" s="36">
        <v>4085.8500000000004</v>
      </c>
      <c r="H252" s="36">
        <v>4616.25</v>
      </c>
      <c r="I252" s="36">
        <v>4719.2000000000007</v>
      </c>
      <c r="J252" s="36">
        <v>4881.45</v>
      </c>
      <c r="K252" s="31">
        <v>4556.95</v>
      </c>
      <c r="L252" s="31">
        <v>4291.75</v>
      </c>
      <c r="M252" s="31">
        <v>0.31906000000000001</v>
      </c>
      <c r="N252" s="1"/>
      <c r="O252" s="1"/>
    </row>
    <row r="253" spans="1:15" ht="12.75" customHeight="1">
      <c r="A253" s="33">
        <v>245</v>
      </c>
      <c r="B253" s="53" t="s">
        <v>151</v>
      </c>
      <c r="C253" s="31">
        <v>880.2</v>
      </c>
      <c r="D253" s="36">
        <v>881.4</v>
      </c>
      <c r="E253" s="36">
        <v>874.15</v>
      </c>
      <c r="F253" s="36">
        <v>868.1</v>
      </c>
      <c r="G253" s="36">
        <v>860.85</v>
      </c>
      <c r="H253" s="36">
        <v>887.44999999999993</v>
      </c>
      <c r="I253" s="36">
        <v>894.69999999999993</v>
      </c>
      <c r="J253" s="36">
        <v>900.74999999999989</v>
      </c>
      <c r="K253" s="31">
        <v>888.65</v>
      </c>
      <c r="L253" s="31">
        <v>875.35</v>
      </c>
      <c r="M253" s="31">
        <v>2.7786</v>
      </c>
      <c r="N253" s="1"/>
      <c r="O253" s="1"/>
    </row>
    <row r="254" spans="1:15" ht="12.75" customHeight="1">
      <c r="A254" s="33">
        <v>246</v>
      </c>
      <c r="B254" s="53" t="s">
        <v>147</v>
      </c>
      <c r="C254" s="31">
        <v>4147.3500000000004</v>
      </c>
      <c r="D254" s="36">
        <v>4134.6833333333334</v>
      </c>
      <c r="E254" s="36">
        <v>4095.3666666666668</v>
      </c>
      <c r="F254" s="36">
        <v>4043.3833333333332</v>
      </c>
      <c r="G254" s="36">
        <v>4004.0666666666666</v>
      </c>
      <c r="H254" s="36">
        <v>4186.666666666667</v>
      </c>
      <c r="I254" s="36">
        <v>4225.9833333333345</v>
      </c>
      <c r="J254" s="36">
        <v>4277.9666666666672</v>
      </c>
      <c r="K254" s="31">
        <v>4174</v>
      </c>
      <c r="L254" s="31">
        <v>4082.7</v>
      </c>
      <c r="M254" s="31">
        <v>6.8252300000000004</v>
      </c>
      <c r="N254" s="1"/>
      <c r="O254" s="1"/>
    </row>
    <row r="255" spans="1:15" ht="12.75" customHeight="1">
      <c r="A255" s="33">
        <v>247</v>
      </c>
      <c r="B255" s="53" t="s">
        <v>153</v>
      </c>
      <c r="C255" s="31">
        <v>1289.95</v>
      </c>
      <c r="D255" s="36">
        <v>1291.6666666666667</v>
      </c>
      <c r="E255" s="36">
        <v>1278.2833333333335</v>
      </c>
      <c r="F255" s="36">
        <v>1266.6166666666668</v>
      </c>
      <c r="G255" s="36">
        <v>1253.2333333333336</v>
      </c>
      <c r="H255" s="36">
        <v>1303.3333333333335</v>
      </c>
      <c r="I255" s="36">
        <v>1316.7166666666667</v>
      </c>
      <c r="J255" s="36">
        <v>1328.3833333333334</v>
      </c>
      <c r="K255" s="31">
        <v>1305.05</v>
      </c>
      <c r="L255" s="31">
        <v>1280</v>
      </c>
      <c r="M255" s="31">
        <v>2.8022800000000001</v>
      </c>
      <c r="N255" s="1"/>
      <c r="O255" s="1"/>
    </row>
    <row r="256" spans="1:15" ht="12.75" customHeight="1">
      <c r="A256" s="33">
        <v>248</v>
      </c>
      <c r="B256" s="53" t="s">
        <v>413</v>
      </c>
      <c r="C256" s="31">
        <v>1797.25</v>
      </c>
      <c r="D256" s="36">
        <v>1795.8666666666668</v>
      </c>
      <c r="E256" s="36">
        <v>1785.5333333333335</v>
      </c>
      <c r="F256" s="36">
        <v>1773.8166666666668</v>
      </c>
      <c r="G256" s="36">
        <v>1763.4833333333336</v>
      </c>
      <c r="H256" s="36">
        <v>1807.5833333333335</v>
      </c>
      <c r="I256" s="36">
        <v>1817.9166666666665</v>
      </c>
      <c r="J256" s="36">
        <v>1829.6333333333334</v>
      </c>
      <c r="K256" s="31">
        <v>1806.2</v>
      </c>
      <c r="L256" s="31">
        <v>1784.15</v>
      </c>
      <c r="M256" s="31">
        <v>0.33972000000000002</v>
      </c>
      <c r="N256" s="1"/>
      <c r="O256" s="1"/>
    </row>
    <row r="257" spans="1:15" ht="12.75" customHeight="1">
      <c r="A257" s="33">
        <v>249</v>
      </c>
      <c r="B257" s="53" t="s">
        <v>157</v>
      </c>
      <c r="C257" s="31">
        <v>3921.7</v>
      </c>
      <c r="D257" s="36">
        <v>3913.2333333333336</v>
      </c>
      <c r="E257" s="36">
        <v>3868.4666666666672</v>
      </c>
      <c r="F257" s="36">
        <v>3815.2333333333336</v>
      </c>
      <c r="G257" s="36">
        <v>3770.4666666666672</v>
      </c>
      <c r="H257" s="36">
        <v>3966.4666666666672</v>
      </c>
      <c r="I257" s="36">
        <v>4011.2333333333336</v>
      </c>
      <c r="J257" s="36">
        <v>4064.4666666666672</v>
      </c>
      <c r="K257" s="31">
        <v>3958</v>
      </c>
      <c r="L257" s="31">
        <v>3860</v>
      </c>
      <c r="M257" s="31">
        <v>3.0822500000000002</v>
      </c>
      <c r="N257" s="1"/>
      <c r="O257" s="1"/>
    </row>
    <row r="258" spans="1:15" ht="12.75" customHeight="1">
      <c r="A258" s="33">
        <v>250</v>
      </c>
      <c r="B258" s="53" t="s">
        <v>414</v>
      </c>
      <c r="C258" s="31">
        <v>1814.9</v>
      </c>
      <c r="D258" s="36">
        <v>1815.6833333333334</v>
      </c>
      <c r="E258" s="36">
        <v>1797.4666666666667</v>
      </c>
      <c r="F258" s="36">
        <v>1780.0333333333333</v>
      </c>
      <c r="G258" s="36">
        <v>1761.8166666666666</v>
      </c>
      <c r="H258" s="36">
        <v>1833.1166666666668</v>
      </c>
      <c r="I258" s="36">
        <v>1851.3333333333335</v>
      </c>
      <c r="J258" s="36">
        <v>1868.7666666666669</v>
      </c>
      <c r="K258" s="31">
        <v>1833.9</v>
      </c>
      <c r="L258" s="31">
        <v>1798.25</v>
      </c>
      <c r="M258" s="31">
        <v>0.98640000000000005</v>
      </c>
      <c r="N258" s="1"/>
      <c r="O258" s="1"/>
    </row>
    <row r="259" spans="1:15" ht="12.75" customHeight="1">
      <c r="A259" s="33">
        <v>251</v>
      </c>
      <c r="B259" s="53" t="s">
        <v>415</v>
      </c>
      <c r="C259" s="31">
        <v>767.3</v>
      </c>
      <c r="D259" s="36">
        <v>764.85</v>
      </c>
      <c r="E259" s="36">
        <v>759.75</v>
      </c>
      <c r="F259" s="36">
        <v>752.19999999999993</v>
      </c>
      <c r="G259" s="36">
        <v>747.09999999999991</v>
      </c>
      <c r="H259" s="36">
        <v>772.40000000000009</v>
      </c>
      <c r="I259" s="36">
        <v>777.50000000000023</v>
      </c>
      <c r="J259" s="36">
        <v>785.05000000000018</v>
      </c>
      <c r="K259" s="31">
        <v>769.95</v>
      </c>
      <c r="L259" s="31">
        <v>757.3</v>
      </c>
      <c r="M259" s="31">
        <v>0.83406000000000002</v>
      </c>
      <c r="N259" s="1"/>
      <c r="O259" s="1"/>
    </row>
    <row r="260" spans="1:15" ht="12.75" customHeight="1">
      <c r="A260" s="33">
        <v>252</v>
      </c>
      <c r="B260" s="53" t="s">
        <v>416</v>
      </c>
      <c r="C260" s="31">
        <v>355.4</v>
      </c>
      <c r="D260" s="36">
        <v>355.68333333333334</v>
      </c>
      <c r="E260" s="36">
        <v>352.51666666666665</v>
      </c>
      <c r="F260" s="36">
        <v>349.63333333333333</v>
      </c>
      <c r="G260" s="36">
        <v>346.46666666666664</v>
      </c>
      <c r="H260" s="36">
        <v>358.56666666666666</v>
      </c>
      <c r="I260" s="36">
        <v>361.73333333333329</v>
      </c>
      <c r="J260" s="36">
        <v>364.61666666666667</v>
      </c>
      <c r="K260" s="31">
        <v>358.85</v>
      </c>
      <c r="L260" s="31">
        <v>352.8</v>
      </c>
      <c r="M260" s="31">
        <v>3.4411900000000002</v>
      </c>
      <c r="N260" s="1"/>
      <c r="O260" s="1"/>
    </row>
    <row r="261" spans="1:15" ht="12.75" customHeight="1">
      <c r="A261" s="33">
        <v>253</v>
      </c>
      <c r="B261" s="53" t="s">
        <v>417</v>
      </c>
      <c r="C261" s="31">
        <v>80.25</v>
      </c>
      <c r="D261" s="36">
        <v>80.116666666666674</v>
      </c>
      <c r="E261" s="36">
        <v>79.333333333333343</v>
      </c>
      <c r="F261" s="36">
        <v>78.416666666666671</v>
      </c>
      <c r="G261" s="36">
        <v>77.63333333333334</v>
      </c>
      <c r="H261" s="36">
        <v>81.033333333333346</v>
      </c>
      <c r="I261" s="36">
        <v>81.816666666666677</v>
      </c>
      <c r="J261" s="36">
        <v>82.733333333333348</v>
      </c>
      <c r="K261" s="31">
        <v>80.900000000000006</v>
      </c>
      <c r="L261" s="31">
        <v>79.2</v>
      </c>
      <c r="M261" s="31">
        <v>14.667619999999999</v>
      </c>
      <c r="N261" s="1"/>
      <c r="O261" s="1"/>
    </row>
    <row r="262" spans="1:15" ht="12.75" customHeight="1">
      <c r="A262" s="33">
        <v>254</v>
      </c>
      <c r="B262" s="53" t="s">
        <v>280</v>
      </c>
      <c r="C262" s="31">
        <v>599.70000000000005</v>
      </c>
      <c r="D262" s="36">
        <v>592.20000000000005</v>
      </c>
      <c r="E262" s="36">
        <v>580.55000000000007</v>
      </c>
      <c r="F262" s="36">
        <v>561.4</v>
      </c>
      <c r="G262" s="36">
        <v>549.75</v>
      </c>
      <c r="H262" s="36">
        <v>611.35000000000014</v>
      </c>
      <c r="I262" s="36">
        <v>623.00000000000023</v>
      </c>
      <c r="J262" s="36">
        <v>642.1500000000002</v>
      </c>
      <c r="K262" s="31">
        <v>603.85</v>
      </c>
      <c r="L262" s="31">
        <v>573.04999999999995</v>
      </c>
      <c r="M262" s="31">
        <v>60.016599999999997</v>
      </c>
      <c r="N262" s="1"/>
      <c r="O262" s="1"/>
    </row>
    <row r="263" spans="1:15" ht="12.75" customHeight="1">
      <c r="A263" s="33">
        <v>255</v>
      </c>
      <c r="B263" s="53" t="s">
        <v>158</v>
      </c>
      <c r="C263" s="31">
        <v>881.5</v>
      </c>
      <c r="D263" s="36">
        <v>875.88333333333333</v>
      </c>
      <c r="E263" s="36">
        <v>866.81666666666661</v>
      </c>
      <c r="F263" s="36">
        <v>852.13333333333333</v>
      </c>
      <c r="G263" s="36">
        <v>843.06666666666661</v>
      </c>
      <c r="H263" s="36">
        <v>890.56666666666661</v>
      </c>
      <c r="I263" s="36">
        <v>899.63333333333344</v>
      </c>
      <c r="J263" s="36">
        <v>914.31666666666661</v>
      </c>
      <c r="K263" s="31">
        <v>884.95</v>
      </c>
      <c r="L263" s="31">
        <v>861.2</v>
      </c>
      <c r="M263" s="31">
        <v>27.060500000000001</v>
      </c>
      <c r="N263" s="1"/>
      <c r="O263" s="1"/>
    </row>
    <row r="264" spans="1:15" ht="12.75" customHeight="1">
      <c r="A264" s="33">
        <v>256</v>
      </c>
      <c r="B264" s="53" t="s">
        <v>418</v>
      </c>
      <c r="C264" s="31">
        <v>134.30000000000001</v>
      </c>
      <c r="D264" s="36">
        <v>133.36666666666667</v>
      </c>
      <c r="E264" s="36">
        <v>131.83333333333334</v>
      </c>
      <c r="F264" s="36">
        <v>129.36666666666667</v>
      </c>
      <c r="G264" s="36">
        <v>127.83333333333334</v>
      </c>
      <c r="H264" s="36">
        <v>135.83333333333334</v>
      </c>
      <c r="I264" s="36">
        <v>137.36666666666665</v>
      </c>
      <c r="J264" s="36">
        <v>139.83333333333334</v>
      </c>
      <c r="K264" s="31">
        <v>134.9</v>
      </c>
      <c r="L264" s="31">
        <v>130.9</v>
      </c>
      <c r="M264" s="31">
        <v>21.957809999999998</v>
      </c>
      <c r="N264" s="1"/>
      <c r="O264" s="1"/>
    </row>
    <row r="265" spans="1:15" ht="12.75" customHeight="1">
      <c r="A265" s="33">
        <v>257</v>
      </c>
      <c r="B265" s="53" t="s">
        <v>863</v>
      </c>
      <c r="C265" s="31">
        <v>546.75</v>
      </c>
      <c r="D265" s="36">
        <v>541.30000000000007</v>
      </c>
      <c r="E265" s="36">
        <v>532.70000000000016</v>
      </c>
      <c r="F265" s="36">
        <v>518.65000000000009</v>
      </c>
      <c r="G265" s="36">
        <v>510.05000000000018</v>
      </c>
      <c r="H265" s="36">
        <v>555.35000000000014</v>
      </c>
      <c r="I265" s="36">
        <v>563.95000000000005</v>
      </c>
      <c r="J265" s="36">
        <v>578.00000000000011</v>
      </c>
      <c r="K265" s="31">
        <v>549.9</v>
      </c>
      <c r="L265" s="31">
        <v>527.25</v>
      </c>
      <c r="M265" s="31">
        <v>12.64301</v>
      </c>
      <c r="N265" s="1"/>
      <c r="O265" s="1"/>
    </row>
    <row r="266" spans="1:15" ht="12.75" customHeight="1">
      <c r="A266" s="33">
        <v>258</v>
      </c>
      <c r="B266" s="53" t="s">
        <v>419</v>
      </c>
      <c r="C266" s="31">
        <v>711.6</v>
      </c>
      <c r="D266" s="36">
        <v>701.66666666666663</v>
      </c>
      <c r="E266" s="36">
        <v>687.93333333333328</v>
      </c>
      <c r="F266" s="36">
        <v>664.26666666666665</v>
      </c>
      <c r="G266" s="36">
        <v>650.5333333333333</v>
      </c>
      <c r="H266" s="36">
        <v>725.33333333333326</v>
      </c>
      <c r="I266" s="36">
        <v>739.06666666666661</v>
      </c>
      <c r="J266" s="36">
        <v>762.73333333333323</v>
      </c>
      <c r="K266" s="31">
        <v>715.4</v>
      </c>
      <c r="L266" s="31">
        <v>678</v>
      </c>
      <c r="M266" s="31">
        <v>25.164709999999999</v>
      </c>
      <c r="N266" s="1"/>
      <c r="O266" s="1"/>
    </row>
    <row r="267" spans="1:15" ht="12.75" customHeight="1">
      <c r="A267" s="33">
        <v>259</v>
      </c>
      <c r="B267" s="53" t="s">
        <v>156</v>
      </c>
      <c r="C267" s="31">
        <v>978.45</v>
      </c>
      <c r="D267" s="36">
        <v>964.19999999999993</v>
      </c>
      <c r="E267" s="36">
        <v>945.09999999999991</v>
      </c>
      <c r="F267" s="36">
        <v>911.75</v>
      </c>
      <c r="G267" s="36">
        <v>892.65</v>
      </c>
      <c r="H267" s="36">
        <v>997.54999999999984</v>
      </c>
      <c r="I267" s="36">
        <v>1016.65</v>
      </c>
      <c r="J267" s="36">
        <v>1049.9999999999998</v>
      </c>
      <c r="K267" s="31">
        <v>983.3</v>
      </c>
      <c r="L267" s="31">
        <v>930.85</v>
      </c>
      <c r="M267" s="31">
        <v>68.401750000000007</v>
      </c>
      <c r="N267" s="1"/>
      <c r="O267" s="1"/>
    </row>
    <row r="268" spans="1:15" ht="12.75" customHeight="1">
      <c r="A268" s="33">
        <v>260</v>
      </c>
      <c r="B268" s="53" t="s">
        <v>159</v>
      </c>
      <c r="C268" s="31">
        <v>474</v>
      </c>
      <c r="D268" s="36">
        <v>471.01666666666665</v>
      </c>
      <c r="E268" s="36">
        <v>465.68333333333328</v>
      </c>
      <c r="F268" s="36">
        <v>457.36666666666662</v>
      </c>
      <c r="G268" s="36">
        <v>452.03333333333325</v>
      </c>
      <c r="H268" s="36">
        <v>479.33333333333331</v>
      </c>
      <c r="I268" s="36">
        <v>484.66666666666669</v>
      </c>
      <c r="J268" s="36">
        <v>492.98333333333335</v>
      </c>
      <c r="K268" s="31">
        <v>476.35</v>
      </c>
      <c r="L268" s="31">
        <v>462.7</v>
      </c>
      <c r="M268" s="31">
        <v>19.984780000000001</v>
      </c>
      <c r="N268" s="1"/>
      <c r="O268" s="1"/>
    </row>
    <row r="269" spans="1:15" ht="12.75" customHeight="1">
      <c r="A269" s="33">
        <v>261</v>
      </c>
      <c r="B269" s="53" t="s">
        <v>420</v>
      </c>
      <c r="C269" s="31">
        <v>511.6</v>
      </c>
      <c r="D269" s="36">
        <v>513.5333333333333</v>
      </c>
      <c r="E269" s="36">
        <v>503.06666666666661</v>
      </c>
      <c r="F269" s="36">
        <v>494.5333333333333</v>
      </c>
      <c r="G269" s="36">
        <v>484.06666666666661</v>
      </c>
      <c r="H269" s="36">
        <v>522.06666666666661</v>
      </c>
      <c r="I269" s="36">
        <v>532.5333333333333</v>
      </c>
      <c r="J269" s="36">
        <v>541.06666666666661</v>
      </c>
      <c r="K269" s="31">
        <v>524</v>
      </c>
      <c r="L269" s="31">
        <v>505</v>
      </c>
      <c r="M269" s="31">
        <v>8.2512000000000008</v>
      </c>
      <c r="N269" s="1"/>
      <c r="O269" s="1"/>
    </row>
    <row r="270" spans="1:15" ht="12.75" customHeight="1">
      <c r="A270" s="33">
        <v>262</v>
      </c>
      <c r="B270" s="53" t="s">
        <v>421</v>
      </c>
      <c r="C270" s="31">
        <v>688.2</v>
      </c>
      <c r="D270" s="36">
        <v>690.0333333333333</v>
      </c>
      <c r="E270" s="36">
        <v>678.06666666666661</v>
      </c>
      <c r="F270" s="36">
        <v>667.93333333333328</v>
      </c>
      <c r="G270" s="36">
        <v>655.96666666666658</v>
      </c>
      <c r="H270" s="36">
        <v>700.16666666666663</v>
      </c>
      <c r="I270" s="36">
        <v>712.13333333333333</v>
      </c>
      <c r="J270" s="36">
        <v>722.26666666666665</v>
      </c>
      <c r="K270" s="31">
        <v>702</v>
      </c>
      <c r="L270" s="31">
        <v>679.9</v>
      </c>
      <c r="M270" s="31">
        <v>2.3479199999999998</v>
      </c>
      <c r="N270" s="1"/>
      <c r="O270" s="1"/>
    </row>
    <row r="271" spans="1:15" ht="12.75" customHeight="1">
      <c r="A271" s="33">
        <v>263</v>
      </c>
      <c r="B271" s="53" t="s">
        <v>422</v>
      </c>
      <c r="C271" s="31">
        <v>1002.35</v>
      </c>
      <c r="D271" s="36">
        <v>1000.5333333333334</v>
      </c>
      <c r="E271" s="36">
        <v>982.11666666666679</v>
      </c>
      <c r="F271" s="36">
        <v>961.88333333333333</v>
      </c>
      <c r="G271" s="36">
        <v>943.4666666666667</v>
      </c>
      <c r="H271" s="36">
        <v>1020.7666666666669</v>
      </c>
      <c r="I271" s="36">
        <v>1039.1833333333336</v>
      </c>
      <c r="J271" s="36">
        <v>1059.416666666667</v>
      </c>
      <c r="K271" s="31">
        <v>1018.95</v>
      </c>
      <c r="L271" s="31">
        <v>980.3</v>
      </c>
      <c r="M271" s="31">
        <v>4.6113799999999996</v>
      </c>
      <c r="N271" s="1"/>
      <c r="O271" s="1"/>
    </row>
    <row r="272" spans="1:15" ht="12.75" customHeight="1">
      <c r="A272" s="33">
        <v>264</v>
      </c>
      <c r="B272" s="53" t="s">
        <v>423</v>
      </c>
      <c r="C272" s="31">
        <v>460.05</v>
      </c>
      <c r="D272" s="36">
        <v>461.15000000000003</v>
      </c>
      <c r="E272" s="36">
        <v>452.90000000000009</v>
      </c>
      <c r="F272" s="36">
        <v>445.75000000000006</v>
      </c>
      <c r="G272" s="36">
        <v>437.50000000000011</v>
      </c>
      <c r="H272" s="36">
        <v>468.30000000000007</v>
      </c>
      <c r="I272" s="36">
        <v>476.54999999999995</v>
      </c>
      <c r="J272" s="36">
        <v>483.70000000000005</v>
      </c>
      <c r="K272" s="31">
        <v>469.4</v>
      </c>
      <c r="L272" s="31">
        <v>454</v>
      </c>
      <c r="M272" s="31">
        <v>7.9672700000000001</v>
      </c>
      <c r="N272" s="1"/>
      <c r="O272" s="1"/>
    </row>
    <row r="273" spans="1:15" ht="12.75" customHeight="1">
      <c r="A273" s="33">
        <v>265</v>
      </c>
      <c r="B273" s="53" t="s">
        <v>424</v>
      </c>
      <c r="C273" s="31">
        <v>813.55</v>
      </c>
      <c r="D273" s="36">
        <v>815.0333333333333</v>
      </c>
      <c r="E273" s="36">
        <v>794.11666666666656</v>
      </c>
      <c r="F273" s="36">
        <v>774.68333333333328</v>
      </c>
      <c r="G273" s="36">
        <v>753.76666666666654</v>
      </c>
      <c r="H273" s="36">
        <v>834.46666666666658</v>
      </c>
      <c r="I273" s="36">
        <v>855.38333333333333</v>
      </c>
      <c r="J273" s="36">
        <v>874.81666666666661</v>
      </c>
      <c r="K273" s="31">
        <v>835.95</v>
      </c>
      <c r="L273" s="31">
        <v>795.6</v>
      </c>
      <c r="M273" s="31">
        <v>9.9353599999999993</v>
      </c>
      <c r="N273" s="1"/>
      <c r="O273" s="1"/>
    </row>
    <row r="274" spans="1:15" ht="12.75" customHeight="1">
      <c r="A274" s="33">
        <v>266</v>
      </c>
      <c r="B274" s="53" t="s">
        <v>425</v>
      </c>
      <c r="C274" s="31">
        <v>4066.55</v>
      </c>
      <c r="D274" s="36">
        <v>4011.6000000000004</v>
      </c>
      <c r="E274" s="36">
        <v>3938.8000000000006</v>
      </c>
      <c r="F274" s="36">
        <v>3811.05</v>
      </c>
      <c r="G274" s="36">
        <v>3738.2500000000005</v>
      </c>
      <c r="H274" s="36">
        <v>4139.3500000000004</v>
      </c>
      <c r="I274" s="36">
        <v>4212.1499999999996</v>
      </c>
      <c r="J274" s="36">
        <v>4339.9000000000015</v>
      </c>
      <c r="K274" s="31">
        <v>4084.4</v>
      </c>
      <c r="L274" s="31">
        <v>3883.85</v>
      </c>
      <c r="M274" s="31">
        <v>3.4826100000000002</v>
      </c>
      <c r="N274" s="1"/>
      <c r="O274" s="1"/>
    </row>
    <row r="275" spans="1:15" ht="12.75" customHeight="1">
      <c r="A275" s="33">
        <v>267</v>
      </c>
      <c r="B275" s="53" t="s">
        <v>426</v>
      </c>
      <c r="C275" s="31">
        <v>254.5</v>
      </c>
      <c r="D275" s="36">
        <v>251.79999999999998</v>
      </c>
      <c r="E275" s="36">
        <v>247.69999999999996</v>
      </c>
      <c r="F275" s="36">
        <v>240.89999999999998</v>
      </c>
      <c r="G275" s="36">
        <v>236.79999999999995</v>
      </c>
      <c r="H275" s="36">
        <v>258.59999999999997</v>
      </c>
      <c r="I275" s="36">
        <v>262.7</v>
      </c>
      <c r="J275" s="36">
        <v>269.5</v>
      </c>
      <c r="K275" s="31">
        <v>255.9</v>
      </c>
      <c r="L275" s="31">
        <v>245</v>
      </c>
      <c r="M275" s="31">
        <v>4.3177899999999996</v>
      </c>
      <c r="N275" s="1"/>
      <c r="O275" s="1"/>
    </row>
    <row r="276" spans="1:15" ht="12.75" customHeight="1">
      <c r="A276" s="33">
        <v>268</v>
      </c>
      <c r="B276" s="53" t="s">
        <v>427</v>
      </c>
      <c r="C276" s="31">
        <v>1497.45</v>
      </c>
      <c r="D276" s="36">
        <v>1481.55</v>
      </c>
      <c r="E276" s="36">
        <v>1453.05</v>
      </c>
      <c r="F276" s="36">
        <v>1408.65</v>
      </c>
      <c r="G276" s="36">
        <v>1380.15</v>
      </c>
      <c r="H276" s="36">
        <v>1525.9499999999998</v>
      </c>
      <c r="I276" s="36">
        <v>1554.4499999999998</v>
      </c>
      <c r="J276" s="36">
        <v>1598.8499999999997</v>
      </c>
      <c r="K276" s="31">
        <v>1510.05</v>
      </c>
      <c r="L276" s="31">
        <v>1437.15</v>
      </c>
      <c r="M276" s="31">
        <v>6.6504599999999998</v>
      </c>
      <c r="N276" s="1"/>
      <c r="O276" s="1"/>
    </row>
    <row r="277" spans="1:15" ht="12.75" customHeight="1">
      <c r="A277" s="33">
        <v>269</v>
      </c>
      <c r="B277" s="53" t="s">
        <v>428</v>
      </c>
      <c r="C277" s="31">
        <v>280.05</v>
      </c>
      <c r="D277" s="36">
        <v>279.86666666666662</v>
      </c>
      <c r="E277" s="36">
        <v>275.73333333333323</v>
      </c>
      <c r="F277" s="36">
        <v>271.41666666666663</v>
      </c>
      <c r="G277" s="36">
        <v>267.28333333333325</v>
      </c>
      <c r="H277" s="36">
        <v>284.18333333333322</v>
      </c>
      <c r="I277" s="36">
        <v>288.31666666666655</v>
      </c>
      <c r="J277" s="36">
        <v>292.63333333333321</v>
      </c>
      <c r="K277" s="31">
        <v>284</v>
      </c>
      <c r="L277" s="31">
        <v>275.55</v>
      </c>
      <c r="M277" s="31">
        <v>12.01952</v>
      </c>
      <c r="N277" s="1"/>
      <c r="O277" s="1"/>
    </row>
    <row r="278" spans="1:15" ht="12.75" customHeight="1">
      <c r="A278" s="33">
        <v>270</v>
      </c>
      <c r="B278" s="53" t="s">
        <v>829</v>
      </c>
      <c r="C278" s="31">
        <v>4573.1000000000004</v>
      </c>
      <c r="D278" s="36">
        <v>4556.5666666666666</v>
      </c>
      <c r="E278" s="36">
        <v>4491.6333333333332</v>
      </c>
      <c r="F278" s="36">
        <v>4410.166666666667</v>
      </c>
      <c r="G278" s="36">
        <v>4345.2333333333336</v>
      </c>
      <c r="H278" s="36">
        <v>4638.0333333333328</v>
      </c>
      <c r="I278" s="36">
        <v>4702.9666666666653</v>
      </c>
      <c r="J278" s="36">
        <v>4784.4333333333325</v>
      </c>
      <c r="K278" s="31">
        <v>4621.5</v>
      </c>
      <c r="L278" s="31">
        <v>4475.1000000000004</v>
      </c>
      <c r="M278" s="31">
        <v>0.17571000000000001</v>
      </c>
      <c r="N278" s="1"/>
      <c r="O278" s="1"/>
    </row>
    <row r="279" spans="1:15" ht="12.75" customHeight="1">
      <c r="A279" s="33">
        <v>271</v>
      </c>
      <c r="B279" s="53" t="s">
        <v>429</v>
      </c>
      <c r="C279" s="31">
        <v>1190.8</v>
      </c>
      <c r="D279" s="36">
        <v>1180.6000000000001</v>
      </c>
      <c r="E279" s="36">
        <v>1167.2000000000003</v>
      </c>
      <c r="F279" s="36">
        <v>1143.6000000000001</v>
      </c>
      <c r="G279" s="36">
        <v>1130.2000000000003</v>
      </c>
      <c r="H279" s="36">
        <v>1204.2000000000003</v>
      </c>
      <c r="I279" s="36">
        <v>1217.6000000000004</v>
      </c>
      <c r="J279" s="36">
        <v>1241.2000000000003</v>
      </c>
      <c r="K279" s="31">
        <v>1194</v>
      </c>
      <c r="L279" s="31">
        <v>1157</v>
      </c>
      <c r="M279" s="31">
        <v>0.87877000000000005</v>
      </c>
      <c r="N279" s="1"/>
      <c r="O279" s="1"/>
    </row>
    <row r="280" spans="1:15" ht="12.75" customHeight="1">
      <c r="A280" s="33">
        <v>272</v>
      </c>
      <c r="B280" s="53" t="s">
        <v>816</v>
      </c>
      <c r="C280" s="31">
        <v>1157.1500000000001</v>
      </c>
      <c r="D280" s="36">
        <v>1168.7666666666667</v>
      </c>
      <c r="E280" s="36">
        <v>1142.5333333333333</v>
      </c>
      <c r="F280" s="36">
        <v>1127.9166666666667</v>
      </c>
      <c r="G280" s="36">
        <v>1101.6833333333334</v>
      </c>
      <c r="H280" s="36">
        <v>1183.3833333333332</v>
      </c>
      <c r="I280" s="36">
        <v>1209.6166666666663</v>
      </c>
      <c r="J280" s="36">
        <v>1224.2333333333331</v>
      </c>
      <c r="K280" s="31">
        <v>1195</v>
      </c>
      <c r="L280" s="31">
        <v>1154.1500000000001</v>
      </c>
      <c r="M280" s="31">
        <v>2.0060099999999998</v>
      </c>
      <c r="N280" s="1"/>
      <c r="O280" s="1"/>
    </row>
    <row r="281" spans="1:15" ht="12.75" customHeight="1">
      <c r="A281" s="33">
        <v>273</v>
      </c>
      <c r="B281" s="53" t="s">
        <v>430</v>
      </c>
      <c r="C281" s="31">
        <v>397.3</v>
      </c>
      <c r="D281" s="36">
        <v>398.0333333333333</v>
      </c>
      <c r="E281" s="36">
        <v>392.56666666666661</v>
      </c>
      <c r="F281" s="36">
        <v>387.83333333333331</v>
      </c>
      <c r="G281" s="36">
        <v>382.36666666666662</v>
      </c>
      <c r="H281" s="36">
        <v>402.76666666666659</v>
      </c>
      <c r="I281" s="36">
        <v>408.23333333333329</v>
      </c>
      <c r="J281" s="36">
        <v>412.96666666666658</v>
      </c>
      <c r="K281" s="31">
        <v>403.5</v>
      </c>
      <c r="L281" s="31">
        <v>393.3</v>
      </c>
      <c r="M281" s="31">
        <v>11.73903</v>
      </c>
      <c r="N281" s="1"/>
      <c r="O281" s="1"/>
    </row>
    <row r="282" spans="1:15" ht="12.75" customHeight="1">
      <c r="A282" s="33">
        <v>274</v>
      </c>
      <c r="B282" s="53" t="s">
        <v>431</v>
      </c>
      <c r="C282" s="31">
        <v>274.55</v>
      </c>
      <c r="D282" s="36">
        <v>274.36666666666667</v>
      </c>
      <c r="E282" s="36">
        <v>271.58333333333337</v>
      </c>
      <c r="F282" s="36">
        <v>268.61666666666667</v>
      </c>
      <c r="G282" s="36">
        <v>265.83333333333337</v>
      </c>
      <c r="H282" s="36">
        <v>277.33333333333337</v>
      </c>
      <c r="I282" s="36">
        <v>280.11666666666667</v>
      </c>
      <c r="J282" s="36">
        <v>283.08333333333337</v>
      </c>
      <c r="K282" s="31">
        <v>277.14999999999998</v>
      </c>
      <c r="L282" s="31">
        <v>271.39999999999998</v>
      </c>
      <c r="M282" s="31">
        <v>2.91933</v>
      </c>
      <c r="N282" s="1"/>
      <c r="O282" s="1"/>
    </row>
    <row r="283" spans="1:15" ht="12.75" customHeight="1">
      <c r="A283" s="33">
        <v>275</v>
      </c>
      <c r="B283" s="53" t="s">
        <v>432</v>
      </c>
      <c r="C283" s="31">
        <v>193.75</v>
      </c>
      <c r="D283" s="36">
        <v>192.41666666666666</v>
      </c>
      <c r="E283" s="36">
        <v>190.33333333333331</v>
      </c>
      <c r="F283" s="36">
        <v>186.91666666666666</v>
      </c>
      <c r="G283" s="36">
        <v>184.83333333333331</v>
      </c>
      <c r="H283" s="36">
        <v>195.83333333333331</v>
      </c>
      <c r="I283" s="36">
        <v>197.91666666666663</v>
      </c>
      <c r="J283" s="36">
        <v>201.33333333333331</v>
      </c>
      <c r="K283" s="31">
        <v>194.5</v>
      </c>
      <c r="L283" s="31">
        <v>189</v>
      </c>
      <c r="M283" s="31">
        <v>17.111070000000002</v>
      </c>
      <c r="N283" s="1"/>
      <c r="O283" s="1"/>
    </row>
    <row r="284" spans="1:15" ht="12.75" customHeight="1">
      <c r="A284" s="33">
        <v>276</v>
      </c>
      <c r="B284" s="53" t="s">
        <v>864</v>
      </c>
      <c r="C284" s="31">
        <v>2549.85</v>
      </c>
      <c r="D284" s="36">
        <v>2526.2166666666667</v>
      </c>
      <c r="E284" s="36">
        <v>2479.4333333333334</v>
      </c>
      <c r="F284" s="36">
        <v>2409.0166666666669</v>
      </c>
      <c r="G284" s="36">
        <v>2362.2333333333336</v>
      </c>
      <c r="H284" s="36">
        <v>2596.6333333333332</v>
      </c>
      <c r="I284" s="36">
        <v>2643.416666666667</v>
      </c>
      <c r="J284" s="36">
        <v>2713.833333333333</v>
      </c>
      <c r="K284" s="31">
        <v>2573</v>
      </c>
      <c r="L284" s="31">
        <v>2455.8000000000002</v>
      </c>
      <c r="M284" s="31">
        <v>1.6105</v>
      </c>
      <c r="N284" s="1"/>
      <c r="O284" s="1"/>
    </row>
    <row r="285" spans="1:15" ht="12.75" customHeight="1">
      <c r="A285" s="33">
        <v>277</v>
      </c>
      <c r="B285" s="53" t="s">
        <v>433</v>
      </c>
      <c r="C285" s="31">
        <v>719.9</v>
      </c>
      <c r="D285" s="36">
        <v>720.38333333333333</v>
      </c>
      <c r="E285" s="36">
        <v>716.51666666666665</v>
      </c>
      <c r="F285" s="36">
        <v>713.13333333333333</v>
      </c>
      <c r="G285" s="36">
        <v>709.26666666666665</v>
      </c>
      <c r="H285" s="36">
        <v>723.76666666666665</v>
      </c>
      <c r="I285" s="36">
        <v>727.63333333333321</v>
      </c>
      <c r="J285" s="36">
        <v>731.01666666666665</v>
      </c>
      <c r="K285" s="31">
        <v>724.25</v>
      </c>
      <c r="L285" s="31">
        <v>717</v>
      </c>
      <c r="M285" s="31">
        <v>1.3975599999999999</v>
      </c>
      <c r="N285" s="1"/>
      <c r="O285" s="1"/>
    </row>
    <row r="286" spans="1:15" ht="12.75" customHeight="1">
      <c r="A286" s="33">
        <v>278</v>
      </c>
      <c r="B286" s="53" t="s">
        <v>828</v>
      </c>
      <c r="C286" s="31">
        <v>769.4</v>
      </c>
      <c r="D286" s="36">
        <v>765.4</v>
      </c>
      <c r="E286" s="36">
        <v>754.8</v>
      </c>
      <c r="F286" s="36">
        <v>740.19999999999993</v>
      </c>
      <c r="G286" s="36">
        <v>729.59999999999991</v>
      </c>
      <c r="H286" s="36">
        <v>780</v>
      </c>
      <c r="I286" s="36">
        <v>790.60000000000014</v>
      </c>
      <c r="J286" s="36">
        <v>805.2</v>
      </c>
      <c r="K286" s="31">
        <v>776</v>
      </c>
      <c r="L286" s="31">
        <v>750.8</v>
      </c>
      <c r="M286" s="31">
        <v>1.59622</v>
      </c>
      <c r="N286" s="1"/>
      <c r="O286" s="1"/>
    </row>
    <row r="287" spans="1:15" ht="12.75" customHeight="1">
      <c r="A287" s="33">
        <v>279</v>
      </c>
      <c r="B287" s="53" t="s">
        <v>160</v>
      </c>
      <c r="C287" s="31">
        <v>1646.3</v>
      </c>
      <c r="D287" s="36">
        <v>1642.9333333333334</v>
      </c>
      <c r="E287" s="36">
        <v>1635.8666666666668</v>
      </c>
      <c r="F287" s="36">
        <v>1625.4333333333334</v>
      </c>
      <c r="G287" s="36">
        <v>1618.3666666666668</v>
      </c>
      <c r="H287" s="36">
        <v>1653.3666666666668</v>
      </c>
      <c r="I287" s="36">
        <v>1660.4333333333334</v>
      </c>
      <c r="J287" s="36">
        <v>1670.8666666666668</v>
      </c>
      <c r="K287" s="31">
        <v>1650</v>
      </c>
      <c r="L287" s="31">
        <v>1632.5</v>
      </c>
      <c r="M287" s="31">
        <v>42.820259999999998</v>
      </c>
      <c r="N287" s="1"/>
      <c r="O287" s="1"/>
    </row>
    <row r="288" spans="1:15" ht="12.75" customHeight="1">
      <c r="A288" s="33">
        <v>280</v>
      </c>
      <c r="B288" s="53" t="s">
        <v>434</v>
      </c>
      <c r="C288" s="31">
        <v>1952.85</v>
      </c>
      <c r="D288" s="36">
        <v>1959.6500000000003</v>
      </c>
      <c r="E288" s="36">
        <v>1933.3500000000006</v>
      </c>
      <c r="F288" s="36">
        <v>1913.8500000000004</v>
      </c>
      <c r="G288" s="36">
        <v>1887.5500000000006</v>
      </c>
      <c r="H288" s="36">
        <v>1979.1500000000005</v>
      </c>
      <c r="I288" s="36">
        <v>2005.4500000000003</v>
      </c>
      <c r="J288" s="36">
        <v>2024.9500000000005</v>
      </c>
      <c r="K288" s="31">
        <v>1985.95</v>
      </c>
      <c r="L288" s="31">
        <v>1940.15</v>
      </c>
      <c r="M288" s="31">
        <v>0.33921000000000001</v>
      </c>
      <c r="N288" s="1"/>
      <c r="O288" s="1"/>
    </row>
    <row r="289" spans="1:15" ht="12.75" customHeight="1">
      <c r="A289" s="33">
        <v>281</v>
      </c>
      <c r="B289" s="53" t="s">
        <v>898</v>
      </c>
      <c r="C289" s="31">
        <v>157.4</v>
      </c>
      <c r="D289" s="36">
        <v>156.95000000000002</v>
      </c>
      <c r="E289" s="36">
        <v>155.85000000000002</v>
      </c>
      <c r="F289" s="36">
        <v>154.30000000000001</v>
      </c>
      <c r="G289" s="36">
        <v>153.20000000000002</v>
      </c>
      <c r="H289" s="36">
        <v>158.50000000000003</v>
      </c>
      <c r="I289" s="36">
        <v>159.6</v>
      </c>
      <c r="J289" s="36">
        <v>161.15000000000003</v>
      </c>
      <c r="K289" s="31">
        <v>158.05000000000001</v>
      </c>
      <c r="L289" s="31">
        <v>155.4</v>
      </c>
      <c r="M289" s="31">
        <v>27.14284</v>
      </c>
      <c r="N289" s="1"/>
      <c r="O289" s="1"/>
    </row>
    <row r="290" spans="1:15" ht="12.75" customHeight="1">
      <c r="A290" s="33">
        <v>282</v>
      </c>
      <c r="B290" s="53" t="s">
        <v>166</v>
      </c>
      <c r="C290" s="31">
        <v>4481.2</v>
      </c>
      <c r="D290" s="36">
        <v>4461.4000000000005</v>
      </c>
      <c r="E290" s="36">
        <v>4424.8000000000011</v>
      </c>
      <c r="F290" s="36">
        <v>4368.4000000000005</v>
      </c>
      <c r="G290" s="36">
        <v>4331.8000000000011</v>
      </c>
      <c r="H290" s="36">
        <v>4517.8000000000011</v>
      </c>
      <c r="I290" s="36">
        <v>4554.4000000000015</v>
      </c>
      <c r="J290" s="36">
        <v>4610.8000000000011</v>
      </c>
      <c r="K290" s="31">
        <v>4498</v>
      </c>
      <c r="L290" s="31">
        <v>4405</v>
      </c>
      <c r="M290" s="31">
        <v>1.01922</v>
      </c>
      <c r="N290" s="1"/>
      <c r="O290" s="1"/>
    </row>
    <row r="291" spans="1:15" ht="12.75" customHeight="1">
      <c r="A291" s="33">
        <v>283</v>
      </c>
      <c r="B291" s="53" t="s">
        <v>163</v>
      </c>
      <c r="C291" s="31">
        <v>633.75</v>
      </c>
      <c r="D291" s="36">
        <v>628.2166666666667</v>
      </c>
      <c r="E291" s="36">
        <v>617.73333333333335</v>
      </c>
      <c r="F291" s="36">
        <v>601.7166666666667</v>
      </c>
      <c r="G291" s="36">
        <v>591.23333333333335</v>
      </c>
      <c r="H291" s="36">
        <v>644.23333333333335</v>
      </c>
      <c r="I291" s="36">
        <v>654.7166666666667</v>
      </c>
      <c r="J291" s="36">
        <v>670.73333333333335</v>
      </c>
      <c r="K291" s="31">
        <v>638.70000000000005</v>
      </c>
      <c r="L291" s="31">
        <v>612.20000000000005</v>
      </c>
      <c r="M291" s="31">
        <v>27.031230000000001</v>
      </c>
      <c r="N291" s="1"/>
      <c r="O291" s="1"/>
    </row>
    <row r="292" spans="1:15" ht="12.75" customHeight="1">
      <c r="A292" s="33">
        <v>284</v>
      </c>
      <c r="B292" s="53" t="s">
        <v>165</v>
      </c>
      <c r="C292" s="31">
        <v>4634.8500000000004</v>
      </c>
      <c r="D292" s="36">
        <v>4631.6166666666677</v>
      </c>
      <c r="E292" s="36">
        <v>4593.1833333333352</v>
      </c>
      <c r="F292" s="36">
        <v>4551.5166666666673</v>
      </c>
      <c r="G292" s="36">
        <v>4513.0833333333348</v>
      </c>
      <c r="H292" s="36">
        <v>4673.2833333333356</v>
      </c>
      <c r="I292" s="36">
        <v>4711.7166666666681</v>
      </c>
      <c r="J292" s="36">
        <v>4753.3833333333359</v>
      </c>
      <c r="K292" s="31">
        <v>4670.05</v>
      </c>
      <c r="L292" s="31">
        <v>4589.95</v>
      </c>
      <c r="M292" s="31">
        <v>1.5678099999999999</v>
      </c>
      <c r="N292" s="1"/>
      <c r="O292" s="1"/>
    </row>
    <row r="293" spans="1:15" ht="12.75" customHeight="1">
      <c r="A293" s="33">
        <v>285</v>
      </c>
      <c r="B293" s="53" t="s">
        <v>435</v>
      </c>
      <c r="C293" s="31">
        <v>16460.25</v>
      </c>
      <c r="D293" s="36">
        <v>16436.75</v>
      </c>
      <c r="E293" s="36">
        <v>16298.599999999999</v>
      </c>
      <c r="F293" s="36">
        <v>16136.949999999999</v>
      </c>
      <c r="G293" s="36">
        <v>15998.799999999997</v>
      </c>
      <c r="H293" s="36">
        <v>16598.400000000001</v>
      </c>
      <c r="I293" s="36">
        <v>16736.550000000003</v>
      </c>
      <c r="J293" s="36">
        <v>16898.2</v>
      </c>
      <c r="K293" s="31">
        <v>16574.900000000001</v>
      </c>
      <c r="L293" s="31">
        <v>16275.1</v>
      </c>
      <c r="M293" s="31">
        <v>3.381E-2</v>
      </c>
      <c r="N293" s="1"/>
      <c r="O293" s="1"/>
    </row>
    <row r="294" spans="1:15" ht="12.75" customHeight="1">
      <c r="A294" s="33">
        <v>286</v>
      </c>
      <c r="B294" s="53" t="s">
        <v>164</v>
      </c>
      <c r="C294" s="31">
        <v>3379.45</v>
      </c>
      <c r="D294" s="36">
        <v>3352.5833333333335</v>
      </c>
      <c r="E294" s="36">
        <v>3320.2666666666669</v>
      </c>
      <c r="F294" s="36">
        <v>3261.0833333333335</v>
      </c>
      <c r="G294" s="36">
        <v>3228.7666666666669</v>
      </c>
      <c r="H294" s="36">
        <v>3411.7666666666669</v>
      </c>
      <c r="I294" s="36">
        <v>3444.0833333333335</v>
      </c>
      <c r="J294" s="36">
        <v>3503.2666666666669</v>
      </c>
      <c r="K294" s="31">
        <v>3384.9</v>
      </c>
      <c r="L294" s="31">
        <v>3293.4</v>
      </c>
      <c r="M294" s="31">
        <v>28.703279999999999</v>
      </c>
      <c r="N294" s="1"/>
      <c r="O294" s="1"/>
    </row>
    <row r="295" spans="1:15" ht="12.75" customHeight="1">
      <c r="A295" s="33">
        <v>287</v>
      </c>
      <c r="B295" s="53" t="s">
        <v>436</v>
      </c>
      <c r="C295" s="31">
        <v>468.2</v>
      </c>
      <c r="D295" s="36">
        <v>470.2</v>
      </c>
      <c r="E295" s="36">
        <v>458.5</v>
      </c>
      <c r="F295" s="36">
        <v>448.8</v>
      </c>
      <c r="G295" s="36">
        <v>437.1</v>
      </c>
      <c r="H295" s="36">
        <v>479.9</v>
      </c>
      <c r="I295" s="36">
        <v>491.59999999999991</v>
      </c>
      <c r="J295" s="36">
        <v>501.29999999999995</v>
      </c>
      <c r="K295" s="31">
        <v>481.9</v>
      </c>
      <c r="L295" s="31">
        <v>460.5</v>
      </c>
      <c r="M295" s="31">
        <v>1.8596600000000001</v>
      </c>
      <c r="N295" s="1"/>
      <c r="O295" s="1"/>
    </row>
    <row r="296" spans="1:15" ht="12.75" customHeight="1">
      <c r="A296" s="33">
        <v>288</v>
      </c>
      <c r="B296" s="53" t="s">
        <v>162</v>
      </c>
      <c r="C296" s="31">
        <v>433.8</v>
      </c>
      <c r="D296" s="36">
        <v>433.36666666666662</v>
      </c>
      <c r="E296" s="36">
        <v>429.43333333333322</v>
      </c>
      <c r="F296" s="36">
        <v>425.06666666666661</v>
      </c>
      <c r="G296" s="36">
        <v>421.13333333333321</v>
      </c>
      <c r="H296" s="36">
        <v>437.73333333333323</v>
      </c>
      <c r="I296" s="36">
        <v>441.66666666666663</v>
      </c>
      <c r="J296" s="36">
        <v>446.03333333333325</v>
      </c>
      <c r="K296" s="31">
        <v>437.3</v>
      </c>
      <c r="L296" s="31">
        <v>429</v>
      </c>
      <c r="M296" s="31">
        <v>4.3638500000000002</v>
      </c>
      <c r="N296" s="1"/>
      <c r="O296" s="1"/>
    </row>
    <row r="297" spans="1:15" ht="12.75" customHeight="1">
      <c r="A297" s="33">
        <v>289</v>
      </c>
      <c r="B297" s="53" t="s">
        <v>437</v>
      </c>
      <c r="C297" s="31">
        <v>236.5</v>
      </c>
      <c r="D297" s="36">
        <v>235.23333333333335</v>
      </c>
      <c r="E297" s="36">
        <v>231.8666666666667</v>
      </c>
      <c r="F297" s="36">
        <v>227.23333333333335</v>
      </c>
      <c r="G297" s="36">
        <v>223.8666666666667</v>
      </c>
      <c r="H297" s="36">
        <v>239.8666666666667</v>
      </c>
      <c r="I297" s="36">
        <v>243.23333333333338</v>
      </c>
      <c r="J297" s="36">
        <v>247.8666666666667</v>
      </c>
      <c r="K297" s="31">
        <v>238.6</v>
      </c>
      <c r="L297" s="31">
        <v>230.6</v>
      </c>
      <c r="M297" s="31">
        <v>3.0918600000000001</v>
      </c>
      <c r="N297" s="1"/>
      <c r="O297" s="1"/>
    </row>
    <row r="298" spans="1:15" ht="12.75" customHeight="1">
      <c r="A298" s="33">
        <v>290</v>
      </c>
      <c r="B298" s="53" t="s">
        <v>438</v>
      </c>
      <c r="C298" s="31">
        <v>144.55000000000001</v>
      </c>
      <c r="D298" s="36">
        <v>144.13333333333333</v>
      </c>
      <c r="E298" s="36">
        <v>141.76666666666665</v>
      </c>
      <c r="F298" s="36">
        <v>138.98333333333332</v>
      </c>
      <c r="G298" s="36">
        <v>136.61666666666665</v>
      </c>
      <c r="H298" s="36">
        <v>146.91666666666666</v>
      </c>
      <c r="I298" s="36">
        <v>149.28333333333333</v>
      </c>
      <c r="J298" s="36">
        <v>152.06666666666666</v>
      </c>
      <c r="K298" s="31">
        <v>146.5</v>
      </c>
      <c r="L298" s="31">
        <v>141.35</v>
      </c>
      <c r="M298" s="31">
        <v>31.3688</v>
      </c>
      <c r="N298" s="1"/>
      <c r="O298" s="1"/>
    </row>
    <row r="299" spans="1:15" ht="12.75" customHeight="1">
      <c r="A299" s="33">
        <v>291</v>
      </c>
      <c r="B299" s="53" t="s">
        <v>281</v>
      </c>
      <c r="C299" s="31">
        <v>931</v>
      </c>
      <c r="D299" s="36">
        <v>921.11666666666667</v>
      </c>
      <c r="E299" s="36">
        <v>905.88333333333333</v>
      </c>
      <c r="F299" s="36">
        <v>880.76666666666665</v>
      </c>
      <c r="G299" s="36">
        <v>865.5333333333333</v>
      </c>
      <c r="H299" s="36">
        <v>946.23333333333335</v>
      </c>
      <c r="I299" s="36">
        <v>961.4666666666667</v>
      </c>
      <c r="J299" s="36">
        <v>986.58333333333337</v>
      </c>
      <c r="K299" s="31">
        <v>936.35</v>
      </c>
      <c r="L299" s="31">
        <v>896</v>
      </c>
      <c r="M299" s="31">
        <v>19.22026</v>
      </c>
      <c r="N299" s="1"/>
      <c r="O299" s="1"/>
    </row>
    <row r="300" spans="1:15" ht="12.75" customHeight="1">
      <c r="A300" s="33">
        <v>292</v>
      </c>
      <c r="B300" s="53" t="s">
        <v>282</v>
      </c>
      <c r="C300" s="31">
        <v>8281.9</v>
      </c>
      <c r="D300" s="36">
        <v>8177.1833333333343</v>
      </c>
      <c r="E300" s="36">
        <v>7977.3666666666686</v>
      </c>
      <c r="F300" s="36">
        <v>7672.8333333333339</v>
      </c>
      <c r="G300" s="36">
        <v>7473.0166666666682</v>
      </c>
      <c r="H300" s="36">
        <v>8481.716666666669</v>
      </c>
      <c r="I300" s="36">
        <v>8681.5333333333347</v>
      </c>
      <c r="J300" s="36">
        <v>8986.0666666666693</v>
      </c>
      <c r="K300" s="31">
        <v>8377</v>
      </c>
      <c r="L300" s="31">
        <v>7872.65</v>
      </c>
      <c r="M300" s="31">
        <v>0.86997999999999998</v>
      </c>
      <c r="N300" s="1"/>
      <c r="O300" s="1"/>
    </row>
    <row r="301" spans="1:15" ht="12.75" customHeight="1">
      <c r="A301" s="33">
        <v>293</v>
      </c>
      <c r="B301" s="53" t="s">
        <v>167</v>
      </c>
      <c r="C301" s="31">
        <v>1637.15</v>
      </c>
      <c r="D301" s="36">
        <v>1650.2333333333333</v>
      </c>
      <c r="E301" s="36">
        <v>1616.9166666666667</v>
      </c>
      <c r="F301" s="36">
        <v>1596.6833333333334</v>
      </c>
      <c r="G301" s="36">
        <v>1563.3666666666668</v>
      </c>
      <c r="H301" s="36">
        <v>1670.4666666666667</v>
      </c>
      <c r="I301" s="36">
        <v>1703.7833333333333</v>
      </c>
      <c r="J301" s="36">
        <v>1724.0166666666667</v>
      </c>
      <c r="K301" s="31">
        <v>1683.55</v>
      </c>
      <c r="L301" s="31">
        <v>1630</v>
      </c>
      <c r="M301" s="31">
        <v>10.28097</v>
      </c>
      <c r="N301" s="1"/>
      <c r="O301" s="1"/>
    </row>
    <row r="302" spans="1:15" ht="12.75" customHeight="1">
      <c r="A302" s="33">
        <v>294</v>
      </c>
      <c r="B302" s="53" t="s">
        <v>439</v>
      </c>
      <c r="C302" s="31">
        <v>1494</v>
      </c>
      <c r="D302" s="36">
        <v>1484.5833333333333</v>
      </c>
      <c r="E302" s="36">
        <v>1464.4166666666665</v>
      </c>
      <c r="F302" s="36">
        <v>1434.8333333333333</v>
      </c>
      <c r="G302" s="36">
        <v>1414.6666666666665</v>
      </c>
      <c r="H302" s="36">
        <v>1514.1666666666665</v>
      </c>
      <c r="I302" s="36">
        <v>1534.333333333333</v>
      </c>
      <c r="J302" s="36">
        <v>1563.9166666666665</v>
      </c>
      <c r="K302" s="31">
        <v>1504.75</v>
      </c>
      <c r="L302" s="31">
        <v>1455</v>
      </c>
      <c r="M302" s="31">
        <v>0.67178000000000004</v>
      </c>
      <c r="N302" s="1"/>
      <c r="O302" s="1"/>
    </row>
    <row r="303" spans="1:15" ht="12.75" customHeight="1">
      <c r="A303" s="33">
        <v>295</v>
      </c>
      <c r="B303" s="53" t="s">
        <v>440</v>
      </c>
      <c r="C303" s="31">
        <v>71.55</v>
      </c>
      <c r="D303" s="36">
        <v>70.916666666666671</v>
      </c>
      <c r="E303" s="36">
        <v>69.933333333333337</v>
      </c>
      <c r="F303" s="36">
        <v>68.316666666666663</v>
      </c>
      <c r="G303" s="36">
        <v>67.333333333333329</v>
      </c>
      <c r="H303" s="36">
        <v>72.533333333333346</v>
      </c>
      <c r="I303" s="36">
        <v>73.516666666666666</v>
      </c>
      <c r="J303" s="36">
        <v>75.133333333333354</v>
      </c>
      <c r="K303" s="31">
        <v>71.900000000000006</v>
      </c>
      <c r="L303" s="31">
        <v>69.3</v>
      </c>
      <c r="M303" s="31">
        <v>17.133880000000001</v>
      </c>
      <c r="N303" s="1"/>
      <c r="O303" s="1"/>
    </row>
    <row r="304" spans="1:15" ht="12.75" customHeight="1">
      <c r="A304" s="33">
        <v>296</v>
      </c>
      <c r="B304" s="53" t="s">
        <v>180</v>
      </c>
      <c r="C304" s="31">
        <v>128194.95</v>
      </c>
      <c r="D304" s="36">
        <v>128298.31666666667</v>
      </c>
      <c r="E304" s="36">
        <v>127596.63333333333</v>
      </c>
      <c r="F304" s="36">
        <v>126998.31666666667</v>
      </c>
      <c r="G304" s="36">
        <v>126296.63333333333</v>
      </c>
      <c r="H304" s="36">
        <v>128896.63333333333</v>
      </c>
      <c r="I304" s="36">
        <v>129598.31666666665</v>
      </c>
      <c r="J304" s="36">
        <v>130196.63333333333</v>
      </c>
      <c r="K304" s="31">
        <v>129000</v>
      </c>
      <c r="L304" s="31">
        <v>127700</v>
      </c>
      <c r="M304" s="31">
        <v>5.3289999999999997E-2</v>
      </c>
      <c r="N304" s="1"/>
      <c r="O304" s="1"/>
    </row>
    <row r="305" spans="1:15" ht="12.75" customHeight="1">
      <c r="A305" s="33">
        <v>297</v>
      </c>
      <c r="B305" s="53" t="s">
        <v>441</v>
      </c>
      <c r="C305" s="31">
        <v>1858.35</v>
      </c>
      <c r="D305" s="36">
        <v>1838.0833333333333</v>
      </c>
      <c r="E305" s="36">
        <v>1814.2166666666665</v>
      </c>
      <c r="F305" s="36">
        <v>1770.0833333333333</v>
      </c>
      <c r="G305" s="36">
        <v>1746.2166666666665</v>
      </c>
      <c r="H305" s="36">
        <v>1882.2166666666665</v>
      </c>
      <c r="I305" s="36">
        <v>1906.0833333333333</v>
      </c>
      <c r="J305" s="36">
        <v>1950.2166666666665</v>
      </c>
      <c r="K305" s="31">
        <v>1861.95</v>
      </c>
      <c r="L305" s="31">
        <v>1793.95</v>
      </c>
      <c r="M305" s="31">
        <v>1.3652599999999999</v>
      </c>
      <c r="N305" s="1"/>
      <c r="O305" s="1"/>
    </row>
    <row r="306" spans="1:15" ht="12.75" customHeight="1">
      <c r="A306" s="33">
        <v>298</v>
      </c>
      <c r="B306" s="53" t="s">
        <v>442</v>
      </c>
      <c r="C306" s="31">
        <v>1164.3</v>
      </c>
      <c r="D306" s="36">
        <v>1166.7666666666667</v>
      </c>
      <c r="E306" s="36">
        <v>1140.8833333333332</v>
      </c>
      <c r="F306" s="36">
        <v>1117.4666666666665</v>
      </c>
      <c r="G306" s="36">
        <v>1091.583333333333</v>
      </c>
      <c r="H306" s="36">
        <v>1190.1833333333334</v>
      </c>
      <c r="I306" s="36">
        <v>1216.0666666666671</v>
      </c>
      <c r="J306" s="36">
        <v>1239.4833333333336</v>
      </c>
      <c r="K306" s="31">
        <v>1192.6500000000001</v>
      </c>
      <c r="L306" s="31">
        <v>1143.3499999999999</v>
      </c>
      <c r="M306" s="31">
        <v>13.288489999999999</v>
      </c>
      <c r="N306" s="1"/>
      <c r="O306" s="1"/>
    </row>
    <row r="307" spans="1:15" ht="12.75" customHeight="1">
      <c r="A307" s="33">
        <v>299</v>
      </c>
      <c r="B307" s="53" t="s">
        <v>177</v>
      </c>
      <c r="C307" s="31">
        <v>1317.85</v>
      </c>
      <c r="D307" s="36">
        <v>1311.8166666666666</v>
      </c>
      <c r="E307" s="36">
        <v>1295.0333333333333</v>
      </c>
      <c r="F307" s="36">
        <v>1272.2166666666667</v>
      </c>
      <c r="G307" s="36">
        <v>1255.4333333333334</v>
      </c>
      <c r="H307" s="36">
        <v>1334.6333333333332</v>
      </c>
      <c r="I307" s="36">
        <v>1351.4166666666665</v>
      </c>
      <c r="J307" s="36">
        <v>1374.2333333333331</v>
      </c>
      <c r="K307" s="31">
        <v>1328.6</v>
      </c>
      <c r="L307" s="31">
        <v>1289</v>
      </c>
      <c r="M307" s="31">
        <v>4.1960800000000003</v>
      </c>
      <c r="N307" s="1"/>
      <c r="O307" s="1"/>
    </row>
    <row r="308" spans="1:15" ht="12.75" customHeight="1">
      <c r="A308" s="33">
        <v>300</v>
      </c>
      <c r="B308" s="53" t="s">
        <v>169</v>
      </c>
      <c r="C308" s="31">
        <v>263.75</v>
      </c>
      <c r="D308" s="36">
        <v>263.01666666666665</v>
      </c>
      <c r="E308" s="36">
        <v>260.7833333333333</v>
      </c>
      <c r="F308" s="36">
        <v>257.81666666666666</v>
      </c>
      <c r="G308" s="36">
        <v>255.58333333333331</v>
      </c>
      <c r="H308" s="36">
        <v>265.98333333333329</v>
      </c>
      <c r="I308" s="36">
        <v>268.21666666666664</v>
      </c>
      <c r="J308" s="36">
        <v>271.18333333333328</v>
      </c>
      <c r="K308" s="31">
        <v>265.25</v>
      </c>
      <c r="L308" s="31">
        <v>260.05</v>
      </c>
      <c r="M308" s="31">
        <v>26.781739999999999</v>
      </c>
      <c r="N308" s="1"/>
      <c r="O308" s="1"/>
    </row>
    <row r="309" spans="1:15" ht="12.75" customHeight="1">
      <c r="A309" s="33">
        <v>301</v>
      </c>
      <c r="B309" s="53" t="s">
        <v>168</v>
      </c>
      <c r="C309" s="31">
        <v>2269.9</v>
      </c>
      <c r="D309" s="36">
        <v>2241.75</v>
      </c>
      <c r="E309" s="36">
        <v>2203.15</v>
      </c>
      <c r="F309" s="36">
        <v>2136.4</v>
      </c>
      <c r="G309" s="36">
        <v>2097.8000000000002</v>
      </c>
      <c r="H309" s="36">
        <v>2308.5</v>
      </c>
      <c r="I309" s="36">
        <v>2347.1000000000004</v>
      </c>
      <c r="J309" s="36">
        <v>2413.85</v>
      </c>
      <c r="K309" s="31">
        <v>2280.35</v>
      </c>
      <c r="L309" s="31">
        <v>2175</v>
      </c>
      <c r="M309" s="31">
        <v>38.30189</v>
      </c>
      <c r="N309" s="1"/>
      <c r="O309" s="1"/>
    </row>
    <row r="310" spans="1:15" ht="12.75" customHeight="1">
      <c r="A310" s="33">
        <v>302</v>
      </c>
      <c r="B310" s="53" t="s">
        <v>443</v>
      </c>
      <c r="C310" s="31">
        <v>406.15</v>
      </c>
      <c r="D310" s="36">
        <v>405.5</v>
      </c>
      <c r="E310" s="36">
        <v>399.7</v>
      </c>
      <c r="F310" s="36">
        <v>393.25</v>
      </c>
      <c r="G310" s="36">
        <v>387.45</v>
      </c>
      <c r="H310" s="36">
        <v>411.95</v>
      </c>
      <c r="I310" s="36">
        <v>417.74999999999994</v>
      </c>
      <c r="J310" s="36">
        <v>424.2</v>
      </c>
      <c r="K310" s="31">
        <v>411.3</v>
      </c>
      <c r="L310" s="31">
        <v>399.05</v>
      </c>
      <c r="M310" s="31">
        <v>1.7556799999999999</v>
      </c>
      <c r="N310" s="1"/>
      <c r="O310" s="1"/>
    </row>
    <row r="311" spans="1:15" ht="12.75" customHeight="1">
      <c r="A311" s="33">
        <v>303</v>
      </c>
      <c r="B311" s="53" t="s">
        <v>444</v>
      </c>
      <c r="C311" s="31">
        <v>605.29999999999995</v>
      </c>
      <c r="D311" s="36">
        <v>608.96666666666658</v>
      </c>
      <c r="E311" s="36">
        <v>599.13333333333321</v>
      </c>
      <c r="F311" s="36">
        <v>592.96666666666658</v>
      </c>
      <c r="G311" s="36">
        <v>583.13333333333321</v>
      </c>
      <c r="H311" s="36">
        <v>615.13333333333321</v>
      </c>
      <c r="I311" s="36">
        <v>624.96666666666647</v>
      </c>
      <c r="J311" s="36">
        <v>631.13333333333321</v>
      </c>
      <c r="K311" s="31">
        <v>618.79999999999995</v>
      </c>
      <c r="L311" s="31">
        <v>602.79999999999995</v>
      </c>
      <c r="M311" s="31">
        <v>2.5947</v>
      </c>
      <c r="N311" s="1"/>
      <c r="O311" s="1"/>
    </row>
    <row r="312" spans="1:15" ht="12.75" customHeight="1">
      <c r="A312" s="33">
        <v>304</v>
      </c>
      <c r="B312" s="53" t="s">
        <v>170</v>
      </c>
      <c r="C312" s="31">
        <v>175.8</v>
      </c>
      <c r="D312" s="36">
        <v>176.08333333333334</v>
      </c>
      <c r="E312" s="36">
        <v>173.76666666666668</v>
      </c>
      <c r="F312" s="36">
        <v>171.73333333333335</v>
      </c>
      <c r="G312" s="36">
        <v>169.41666666666669</v>
      </c>
      <c r="H312" s="36">
        <v>178.11666666666667</v>
      </c>
      <c r="I312" s="36">
        <v>180.43333333333334</v>
      </c>
      <c r="J312" s="36">
        <v>182.46666666666667</v>
      </c>
      <c r="K312" s="31">
        <v>178.4</v>
      </c>
      <c r="L312" s="31">
        <v>174.05</v>
      </c>
      <c r="M312" s="31">
        <v>44.705460000000002</v>
      </c>
      <c r="N312" s="1"/>
      <c r="O312" s="1"/>
    </row>
    <row r="313" spans="1:15" ht="12.75" customHeight="1">
      <c r="A313" s="33">
        <v>305</v>
      </c>
      <c r="B313" s="53" t="s">
        <v>445</v>
      </c>
      <c r="C313" s="31">
        <v>209.95</v>
      </c>
      <c r="D313" s="36">
        <v>209.63333333333333</v>
      </c>
      <c r="E313" s="36">
        <v>204.81666666666666</v>
      </c>
      <c r="F313" s="36">
        <v>199.68333333333334</v>
      </c>
      <c r="G313" s="36">
        <v>194.86666666666667</v>
      </c>
      <c r="H313" s="36">
        <v>214.76666666666665</v>
      </c>
      <c r="I313" s="36">
        <v>219.58333333333331</v>
      </c>
      <c r="J313" s="36">
        <v>224.71666666666664</v>
      </c>
      <c r="K313" s="31">
        <v>214.45</v>
      </c>
      <c r="L313" s="31">
        <v>204.5</v>
      </c>
      <c r="M313" s="31">
        <v>68.233800000000002</v>
      </c>
      <c r="N313" s="1"/>
      <c r="O313" s="1"/>
    </row>
    <row r="314" spans="1:15" ht="12.75" customHeight="1">
      <c r="A314" s="33">
        <v>306</v>
      </c>
      <c r="B314" s="53" t="s">
        <v>834</v>
      </c>
      <c r="C314" s="31">
        <v>2248.75</v>
      </c>
      <c r="D314" s="36">
        <v>2242.8833333333332</v>
      </c>
      <c r="E314" s="36">
        <v>2206.8666666666663</v>
      </c>
      <c r="F314" s="36">
        <v>2164.9833333333331</v>
      </c>
      <c r="G314" s="36">
        <v>2128.9666666666662</v>
      </c>
      <c r="H314" s="36">
        <v>2284.7666666666664</v>
      </c>
      <c r="I314" s="36">
        <v>2320.7833333333328</v>
      </c>
      <c r="J314" s="36">
        <v>2362.6666666666665</v>
      </c>
      <c r="K314" s="31">
        <v>2278.9</v>
      </c>
      <c r="L314" s="31">
        <v>2201</v>
      </c>
      <c r="M314" s="31">
        <v>4.02102</v>
      </c>
      <c r="N314" s="1"/>
      <c r="O314" s="1"/>
    </row>
    <row r="315" spans="1:15" ht="12.75" customHeight="1">
      <c r="A315" s="33">
        <v>307</v>
      </c>
      <c r="B315" s="53" t="s">
        <v>171</v>
      </c>
      <c r="C315" s="31">
        <v>600.25</v>
      </c>
      <c r="D315" s="36">
        <v>599.4666666666667</v>
      </c>
      <c r="E315" s="36">
        <v>586.53333333333342</v>
      </c>
      <c r="F315" s="36">
        <v>572.81666666666672</v>
      </c>
      <c r="G315" s="36">
        <v>559.88333333333344</v>
      </c>
      <c r="H315" s="36">
        <v>613.18333333333339</v>
      </c>
      <c r="I315" s="36">
        <v>626.11666666666679</v>
      </c>
      <c r="J315" s="36">
        <v>639.83333333333337</v>
      </c>
      <c r="K315" s="31">
        <v>612.4</v>
      </c>
      <c r="L315" s="31">
        <v>585.75</v>
      </c>
      <c r="M315" s="31">
        <v>49.111040000000003</v>
      </c>
      <c r="N315" s="1"/>
      <c r="O315" s="1"/>
    </row>
    <row r="316" spans="1:15" ht="12.75" customHeight="1">
      <c r="A316" s="33">
        <v>308</v>
      </c>
      <c r="B316" s="53" t="s">
        <v>172</v>
      </c>
      <c r="C316" s="31">
        <v>12814.2</v>
      </c>
      <c r="D316" s="36">
        <v>12768.533333333333</v>
      </c>
      <c r="E316" s="36">
        <v>12697.066666666666</v>
      </c>
      <c r="F316" s="36">
        <v>12579.933333333332</v>
      </c>
      <c r="G316" s="36">
        <v>12508.466666666665</v>
      </c>
      <c r="H316" s="36">
        <v>12885.666666666666</v>
      </c>
      <c r="I316" s="36">
        <v>12957.133333333333</v>
      </c>
      <c r="J316" s="36">
        <v>13074.266666666666</v>
      </c>
      <c r="K316" s="31">
        <v>12840</v>
      </c>
      <c r="L316" s="31">
        <v>12651.4</v>
      </c>
      <c r="M316" s="31">
        <v>3.3103699999999998</v>
      </c>
      <c r="N316" s="1"/>
      <c r="O316" s="1"/>
    </row>
    <row r="317" spans="1:15" ht="12.75" customHeight="1">
      <c r="A317" s="33">
        <v>309</v>
      </c>
      <c r="B317" s="53" t="s">
        <v>446</v>
      </c>
      <c r="C317" s="31">
        <v>2315.6999999999998</v>
      </c>
      <c r="D317" s="36">
        <v>2319.5333333333333</v>
      </c>
      <c r="E317" s="36">
        <v>2277.1666666666665</v>
      </c>
      <c r="F317" s="36">
        <v>2238.6333333333332</v>
      </c>
      <c r="G317" s="36">
        <v>2196.2666666666664</v>
      </c>
      <c r="H317" s="36">
        <v>2358.0666666666666</v>
      </c>
      <c r="I317" s="36">
        <v>2400.4333333333334</v>
      </c>
      <c r="J317" s="36">
        <v>2438.9666666666667</v>
      </c>
      <c r="K317" s="31">
        <v>2361.9</v>
      </c>
      <c r="L317" s="31">
        <v>2281</v>
      </c>
      <c r="M317" s="31">
        <v>0.71304999999999996</v>
      </c>
      <c r="N317" s="1"/>
      <c r="O317" s="1"/>
    </row>
    <row r="318" spans="1:15" ht="12.75" customHeight="1">
      <c r="A318" s="33">
        <v>310</v>
      </c>
      <c r="B318" s="53" t="s">
        <v>176</v>
      </c>
      <c r="C318" s="31">
        <v>976.15</v>
      </c>
      <c r="D318" s="36">
        <v>973.33333333333337</v>
      </c>
      <c r="E318" s="36">
        <v>962.9666666666667</v>
      </c>
      <c r="F318" s="36">
        <v>949.7833333333333</v>
      </c>
      <c r="G318" s="36">
        <v>939.41666666666663</v>
      </c>
      <c r="H318" s="36">
        <v>986.51666666666677</v>
      </c>
      <c r="I318" s="36">
        <v>996.88333333333333</v>
      </c>
      <c r="J318" s="36">
        <v>1010.0666666666668</v>
      </c>
      <c r="K318" s="31">
        <v>983.7</v>
      </c>
      <c r="L318" s="31">
        <v>960.15</v>
      </c>
      <c r="M318" s="31">
        <v>23.317889999999998</v>
      </c>
      <c r="N318" s="1"/>
      <c r="O318" s="1"/>
    </row>
    <row r="319" spans="1:15" ht="12.75" customHeight="1">
      <c r="A319" s="33">
        <v>311</v>
      </c>
      <c r="B319" s="53" t="s">
        <v>283</v>
      </c>
      <c r="C319" s="31">
        <v>814.9</v>
      </c>
      <c r="D319" s="36">
        <v>815.31666666666661</v>
      </c>
      <c r="E319" s="36">
        <v>800.78333333333319</v>
      </c>
      <c r="F319" s="36">
        <v>786.66666666666663</v>
      </c>
      <c r="G319" s="36">
        <v>772.13333333333321</v>
      </c>
      <c r="H319" s="36">
        <v>829.43333333333317</v>
      </c>
      <c r="I319" s="36">
        <v>843.96666666666647</v>
      </c>
      <c r="J319" s="36">
        <v>858.08333333333314</v>
      </c>
      <c r="K319" s="31">
        <v>829.85</v>
      </c>
      <c r="L319" s="31">
        <v>801.2</v>
      </c>
      <c r="M319" s="31">
        <v>27.92747</v>
      </c>
      <c r="N319" s="1"/>
      <c r="O319" s="1"/>
    </row>
    <row r="320" spans="1:15" ht="12.75" customHeight="1">
      <c r="A320" s="33">
        <v>312</v>
      </c>
      <c r="B320" s="53" t="s">
        <v>447</v>
      </c>
      <c r="C320" s="31">
        <v>2333.6</v>
      </c>
      <c r="D320" s="36">
        <v>2280.1</v>
      </c>
      <c r="E320" s="36">
        <v>2197.1999999999998</v>
      </c>
      <c r="F320" s="36">
        <v>2060.7999999999997</v>
      </c>
      <c r="G320" s="36">
        <v>1977.8999999999996</v>
      </c>
      <c r="H320" s="36">
        <v>2416.5</v>
      </c>
      <c r="I320" s="36">
        <v>2499.4000000000005</v>
      </c>
      <c r="J320" s="36">
        <v>2635.8</v>
      </c>
      <c r="K320" s="31">
        <v>2363</v>
      </c>
      <c r="L320" s="31">
        <v>2143.6999999999998</v>
      </c>
      <c r="M320" s="31">
        <v>32.558210000000003</v>
      </c>
      <c r="N320" s="1"/>
      <c r="O320" s="1"/>
    </row>
    <row r="321" spans="1:15" ht="12.75" customHeight="1">
      <c r="A321" s="33">
        <v>313</v>
      </c>
      <c r="B321" s="53" t="s">
        <v>448</v>
      </c>
      <c r="C321" s="31">
        <v>700.45</v>
      </c>
      <c r="D321" s="36">
        <v>706.9</v>
      </c>
      <c r="E321" s="36">
        <v>685.59999999999991</v>
      </c>
      <c r="F321" s="36">
        <v>670.74999999999989</v>
      </c>
      <c r="G321" s="36">
        <v>649.44999999999982</v>
      </c>
      <c r="H321" s="36">
        <v>721.75</v>
      </c>
      <c r="I321" s="36">
        <v>743.05</v>
      </c>
      <c r="J321" s="36">
        <v>757.90000000000009</v>
      </c>
      <c r="K321" s="31">
        <v>728.2</v>
      </c>
      <c r="L321" s="31">
        <v>692.05</v>
      </c>
      <c r="M321" s="31">
        <v>2.0376599999999998</v>
      </c>
      <c r="N321" s="1"/>
      <c r="O321" s="1"/>
    </row>
    <row r="322" spans="1:15" ht="12.75" customHeight="1">
      <c r="A322" s="33">
        <v>314</v>
      </c>
      <c r="B322" s="53" t="s">
        <v>449</v>
      </c>
      <c r="C322" s="31">
        <v>1081.55</v>
      </c>
      <c r="D322" s="36">
        <v>1076.2333333333333</v>
      </c>
      <c r="E322" s="36">
        <v>1066.4666666666667</v>
      </c>
      <c r="F322" s="36">
        <v>1051.3833333333334</v>
      </c>
      <c r="G322" s="36">
        <v>1041.6166666666668</v>
      </c>
      <c r="H322" s="36">
        <v>1091.3166666666666</v>
      </c>
      <c r="I322" s="36">
        <v>1101.0833333333335</v>
      </c>
      <c r="J322" s="36">
        <v>1116.1666666666665</v>
      </c>
      <c r="K322" s="31">
        <v>1086</v>
      </c>
      <c r="L322" s="31">
        <v>1061.1500000000001</v>
      </c>
      <c r="M322" s="31">
        <v>0.60911000000000004</v>
      </c>
      <c r="N322" s="1"/>
      <c r="O322" s="1"/>
    </row>
    <row r="323" spans="1:15" ht="12.75" customHeight="1">
      <c r="A323" s="33">
        <v>315</v>
      </c>
      <c r="B323" s="53" t="s">
        <v>175</v>
      </c>
      <c r="C323" s="31">
        <v>1836.15</v>
      </c>
      <c r="D323" s="36">
        <v>1838.0333333333335</v>
      </c>
      <c r="E323" s="36">
        <v>1817.666666666667</v>
      </c>
      <c r="F323" s="36">
        <v>1799.1833333333334</v>
      </c>
      <c r="G323" s="36">
        <v>1778.8166666666668</v>
      </c>
      <c r="H323" s="36">
        <v>1856.5166666666671</v>
      </c>
      <c r="I323" s="36">
        <v>1876.8833333333334</v>
      </c>
      <c r="J323" s="36">
        <v>1895.3666666666672</v>
      </c>
      <c r="K323" s="31">
        <v>1858.4</v>
      </c>
      <c r="L323" s="31">
        <v>1819.55</v>
      </c>
      <c r="M323" s="31">
        <v>1.8233200000000001</v>
      </c>
      <c r="N323" s="1"/>
      <c r="O323" s="1"/>
    </row>
    <row r="324" spans="1:15" ht="12.75" customHeight="1">
      <c r="A324" s="33">
        <v>316</v>
      </c>
      <c r="B324" s="53" t="s">
        <v>833</v>
      </c>
      <c r="C324" s="31">
        <v>427.7</v>
      </c>
      <c r="D324" s="36">
        <v>423.23333333333329</v>
      </c>
      <c r="E324" s="36">
        <v>418.11666666666656</v>
      </c>
      <c r="F324" s="36">
        <v>408.53333333333325</v>
      </c>
      <c r="G324" s="36">
        <v>403.41666666666652</v>
      </c>
      <c r="H324" s="36">
        <v>432.81666666666661</v>
      </c>
      <c r="I324" s="36">
        <v>437.93333333333328</v>
      </c>
      <c r="J324" s="36">
        <v>447.51666666666665</v>
      </c>
      <c r="K324" s="31">
        <v>428.35</v>
      </c>
      <c r="L324" s="31">
        <v>413.65</v>
      </c>
      <c r="M324" s="31">
        <v>8.9743899999999996</v>
      </c>
      <c r="N324" s="1"/>
      <c r="O324" s="1"/>
    </row>
    <row r="325" spans="1:15" ht="12.75" customHeight="1">
      <c r="A325" s="33">
        <v>317</v>
      </c>
      <c r="B325" s="53" t="s">
        <v>284</v>
      </c>
      <c r="C325" s="31">
        <v>68.2</v>
      </c>
      <c r="D325" s="36">
        <v>68.033333333333346</v>
      </c>
      <c r="E325" s="36">
        <v>67.466666666666697</v>
      </c>
      <c r="F325" s="36">
        <v>66.733333333333348</v>
      </c>
      <c r="G325" s="36">
        <v>66.1666666666667</v>
      </c>
      <c r="H325" s="36">
        <v>68.766666666666694</v>
      </c>
      <c r="I325" s="36">
        <v>69.333333333333329</v>
      </c>
      <c r="J325" s="36">
        <v>70.066666666666691</v>
      </c>
      <c r="K325" s="31">
        <v>68.599999999999994</v>
      </c>
      <c r="L325" s="31">
        <v>67.3</v>
      </c>
      <c r="M325" s="31">
        <v>33.45485</v>
      </c>
      <c r="N325" s="1"/>
      <c r="O325" s="1"/>
    </row>
    <row r="326" spans="1:15" ht="12.75" customHeight="1">
      <c r="A326" s="33">
        <v>318</v>
      </c>
      <c r="B326" s="53" t="s">
        <v>450</v>
      </c>
      <c r="C326" s="31">
        <v>2268.5500000000002</v>
      </c>
      <c r="D326" s="36">
        <v>2274.5166666666669</v>
      </c>
      <c r="E326" s="36">
        <v>2239.0333333333338</v>
      </c>
      <c r="F326" s="36">
        <v>2209.5166666666669</v>
      </c>
      <c r="G326" s="36">
        <v>2174.0333333333338</v>
      </c>
      <c r="H326" s="36">
        <v>2304.0333333333338</v>
      </c>
      <c r="I326" s="36">
        <v>2339.5166666666664</v>
      </c>
      <c r="J326" s="36">
        <v>2369.0333333333338</v>
      </c>
      <c r="K326" s="31">
        <v>2310</v>
      </c>
      <c r="L326" s="31">
        <v>2245</v>
      </c>
      <c r="M326" s="31">
        <v>1.8408199999999999</v>
      </c>
      <c r="N326" s="1"/>
      <c r="O326" s="1"/>
    </row>
    <row r="327" spans="1:15" ht="12.75" customHeight="1">
      <c r="A327" s="33">
        <v>319</v>
      </c>
      <c r="B327" s="53" t="s">
        <v>179</v>
      </c>
      <c r="C327" s="31">
        <v>2302.0500000000002</v>
      </c>
      <c r="D327" s="36">
        <v>2286.7333333333336</v>
      </c>
      <c r="E327" s="36">
        <v>2256.4666666666672</v>
      </c>
      <c r="F327" s="36">
        <v>2210.8833333333337</v>
      </c>
      <c r="G327" s="36">
        <v>2180.6166666666672</v>
      </c>
      <c r="H327" s="36">
        <v>2332.3166666666671</v>
      </c>
      <c r="I327" s="36">
        <v>2362.5833333333335</v>
      </c>
      <c r="J327" s="36">
        <v>2408.166666666667</v>
      </c>
      <c r="K327" s="31">
        <v>2317</v>
      </c>
      <c r="L327" s="31">
        <v>2241.15</v>
      </c>
      <c r="M327" s="31">
        <v>2.9356200000000001</v>
      </c>
      <c r="N327" s="1"/>
      <c r="O327" s="1"/>
    </row>
    <row r="328" spans="1:15" ht="12.75" customHeight="1">
      <c r="A328" s="33">
        <v>320</v>
      </c>
      <c r="B328" s="53" t="s">
        <v>174</v>
      </c>
      <c r="C328" s="31">
        <v>3863.55</v>
      </c>
      <c r="D328" s="36">
        <v>3856.7333333333336</v>
      </c>
      <c r="E328" s="36">
        <v>3832.5166666666673</v>
      </c>
      <c r="F328" s="36">
        <v>3801.4833333333336</v>
      </c>
      <c r="G328" s="36">
        <v>3777.2666666666673</v>
      </c>
      <c r="H328" s="36">
        <v>3887.7666666666673</v>
      </c>
      <c r="I328" s="36">
        <v>3911.9833333333336</v>
      </c>
      <c r="J328" s="36">
        <v>3943.0166666666673</v>
      </c>
      <c r="K328" s="31">
        <v>3880.95</v>
      </c>
      <c r="L328" s="31">
        <v>3825.7</v>
      </c>
      <c r="M328" s="31">
        <v>1.73908</v>
      </c>
      <c r="N328" s="1"/>
      <c r="O328" s="1"/>
    </row>
    <row r="329" spans="1:15" ht="12.75" customHeight="1">
      <c r="A329" s="33">
        <v>321</v>
      </c>
      <c r="B329" s="53" t="s">
        <v>181</v>
      </c>
      <c r="C329" s="31">
        <v>1677.3</v>
      </c>
      <c r="D329" s="36">
        <v>1681.1333333333332</v>
      </c>
      <c r="E329" s="36">
        <v>1662.2666666666664</v>
      </c>
      <c r="F329" s="36">
        <v>1647.2333333333331</v>
      </c>
      <c r="G329" s="36">
        <v>1628.3666666666663</v>
      </c>
      <c r="H329" s="36">
        <v>1696.1666666666665</v>
      </c>
      <c r="I329" s="36">
        <v>1715.0333333333333</v>
      </c>
      <c r="J329" s="36">
        <v>1730.0666666666666</v>
      </c>
      <c r="K329" s="31">
        <v>1700</v>
      </c>
      <c r="L329" s="31">
        <v>1666.1</v>
      </c>
      <c r="M329" s="31">
        <v>3.0076900000000002</v>
      </c>
      <c r="N329" s="1"/>
      <c r="O329" s="1"/>
    </row>
    <row r="330" spans="1:15" ht="12.75" customHeight="1">
      <c r="A330" s="33">
        <v>322</v>
      </c>
      <c r="B330" s="53" t="s">
        <v>451</v>
      </c>
      <c r="C330" s="31">
        <v>989.95</v>
      </c>
      <c r="D330" s="36">
        <v>988.5333333333333</v>
      </c>
      <c r="E330" s="36">
        <v>980.56666666666661</v>
      </c>
      <c r="F330" s="36">
        <v>971.18333333333328</v>
      </c>
      <c r="G330" s="36">
        <v>963.21666666666658</v>
      </c>
      <c r="H330" s="36">
        <v>997.91666666666663</v>
      </c>
      <c r="I330" s="36">
        <v>1005.8833333333333</v>
      </c>
      <c r="J330" s="36">
        <v>1015.2666666666667</v>
      </c>
      <c r="K330" s="31">
        <v>996.5</v>
      </c>
      <c r="L330" s="31">
        <v>979.15</v>
      </c>
      <c r="M330" s="31">
        <v>3.29548</v>
      </c>
      <c r="N330" s="1"/>
      <c r="O330" s="1"/>
    </row>
    <row r="331" spans="1:15" ht="12.75" customHeight="1">
      <c r="A331" s="33">
        <v>323</v>
      </c>
      <c r="B331" s="53" t="s">
        <v>452</v>
      </c>
      <c r="C331" s="31">
        <v>136.94999999999999</v>
      </c>
      <c r="D331" s="36">
        <v>135.14999999999998</v>
      </c>
      <c r="E331" s="36">
        <v>132.44999999999996</v>
      </c>
      <c r="F331" s="36">
        <v>127.94999999999999</v>
      </c>
      <c r="G331" s="36">
        <v>125.24999999999997</v>
      </c>
      <c r="H331" s="36">
        <v>139.64999999999995</v>
      </c>
      <c r="I331" s="36">
        <v>142.35</v>
      </c>
      <c r="J331" s="36">
        <v>146.84999999999994</v>
      </c>
      <c r="K331" s="31">
        <v>137.85</v>
      </c>
      <c r="L331" s="31">
        <v>130.65</v>
      </c>
      <c r="M331" s="31">
        <v>118.64698</v>
      </c>
      <c r="N331" s="1"/>
      <c r="O331" s="1"/>
    </row>
    <row r="332" spans="1:15" ht="12.75" customHeight="1">
      <c r="A332" s="33">
        <v>324</v>
      </c>
      <c r="B332" s="53" t="s">
        <v>453</v>
      </c>
      <c r="C332" s="31">
        <v>253.2</v>
      </c>
      <c r="D332" s="36">
        <v>249.56666666666669</v>
      </c>
      <c r="E332" s="36">
        <v>244.93333333333339</v>
      </c>
      <c r="F332" s="36">
        <v>236.66666666666671</v>
      </c>
      <c r="G332" s="36">
        <v>232.03333333333342</v>
      </c>
      <c r="H332" s="36">
        <v>257.83333333333337</v>
      </c>
      <c r="I332" s="36">
        <v>262.46666666666664</v>
      </c>
      <c r="J332" s="36">
        <v>270.73333333333335</v>
      </c>
      <c r="K332" s="31">
        <v>254.2</v>
      </c>
      <c r="L332" s="31">
        <v>241.3</v>
      </c>
      <c r="M332" s="31">
        <v>75.809290000000004</v>
      </c>
      <c r="N332" s="1"/>
      <c r="O332" s="1"/>
    </row>
    <row r="333" spans="1:15" ht="12.75" customHeight="1">
      <c r="A333" s="33">
        <v>325</v>
      </c>
      <c r="B333" s="53" t="s">
        <v>454</v>
      </c>
      <c r="C333" s="31">
        <v>98.95</v>
      </c>
      <c r="D333" s="36">
        <v>97.40000000000002</v>
      </c>
      <c r="E333" s="36">
        <v>95.400000000000034</v>
      </c>
      <c r="F333" s="36">
        <v>91.850000000000009</v>
      </c>
      <c r="G333" s="36">
        <v>89.850000000000023</v>
      </c>
      <c r="H333" s="36">
        <v>100.95000000000005</v>
      </c>
      <c r="I333" s="36">
        <v>102.95000000000002</v>
      </c>
      <c r="J333" s="36">
        <v>106.50000000000006</v>
      </c>
      <c r="K333" s="31">
        <v>99.4</v>
      </c>
      <c r="L333" s="31">
        <v>93.85</v>
      </c>
      <c r="M333" s="31">
        <v>1052.2235599999999</v>
      </c>
      <c r="N333" s="1"/>
      <c r="O333" s="1"/>
    </row>
    <row r="334" spans="1:15" ht="12.75" customHeight="1">
      <c r="A334" s="33">
        <v>326</v>
      </c>
      <c r="B334" s="53" t="s">
        <v>455</v>
      </c>
      <c r="C334" s="31">
        <v>224</v>
      </c>
      <c r="D334" s="36">
        <v>222.20000000000002</v>
      </c>
      <c r="E334" s="36">
        <v>219.60000000000002</v>
      </c>
      <c r="F334" s="36">
        <v>215.20000000000002</v>
      </c>
      <c r="G334" s="36">
        <v>212.60000000000002</v>
      </c>
      <c r="H334" s="36">
        <v>226.60000000000002</v>
      </c>
      <c r="I334" s="36">
        <v>229.2</v>
      </c>
      <c r="J334" s="36">
        <v>233.60000000000002</v>
      </c>
      <c r="K334" s="31">
        <v>224.8</v>
      </c>
      <c r="L334" s="31">
        <v>217.8</v>
      </c>
      <c r="M334" s="31">
        <v>30.75216</v>
      </c>
      <c r="N334" s="1"/>
      <c r="O334" s="1"/>
    </row>
    <row r="335" spans="1:15" ht="12.75" customHeight="1">
      <c r="A335" s="33">
        <v>327</v>
      </c>
      <c r="B335" s="53" t="s">
        <v>186</v>
      </c>
      <c r="C335" s="31">
        <v>265.05</v>
      </c>
      <c r="D335" s="36">
        <v>262.63333333333338</v>
      </c>
      <c r="E335" s="36">
        <v>258.96666666666675</v>
      </c>
      <c r="F335" s="36">
        <v>252.88333333333338</v>
      </c>
      <c r="G335" s="36">
        <v>249.21666666666675</v>
      </c>
      <c r="H335" s="36">
        <v>268.71666666666675</v>
      </c>
      <c r="I335" s="36">
        <v>272.38333333333338</v>
      </c>
      <c r="J335" s="36">
        <v>278.46666666666675</v>
      </c>
      <c r="K335" s="31">
        <v>266.3</v>
      </c>
      <c r="L335" s="31">
        <v>256.55</v>
      </c>
      <c r="M335" s="31">
        <v>111.15912</v>
      </c>
      <c r="N335" s="1"/>
      <c r="O335" s="1"/>
    </row>
    <row r="336" spans="1:15" ht="12.75" customHeight="1">
      <c r="A336" s="33">
        <v>328</v>
      </c>
      <c r="B336" s="53" t="s">
        <v>831</v>
      </c>
      <c r="C336" s="31">
        <v>62.55</v>
      </c>
      <c r="D336" s="36">
        <v>62.316666666666663</v>
      </c>
      <c r="E336" s="36">
        <v>61.433333333333323</v>
      </c>
      <c r="F336" s="36">
        <v>60.316666666666663</v>
      </c>
      <c r="G336" s="36">
        <v>59.433333333333323</v>
      </c>
      <c r="H336" s="36">
        <v>63.433333333333323</v>
      </c>
      <c r="I336" s="36">
        <v>64.316666666666663</v>
      </c>
      <c r="J336" s="36">
        <v>65.433333333333323</v>
      </c>
      <c r="K336" s="31">
        <v>63.2</v>
      </c>
      <c r="L336" s="31">
        <v>61.2</v>
      </c>
      <c r="M336" s="31">
        <v>90.249200000000002</v>
      </c>
      <c r="N336" s="1"/>
      <c r="O336" s="1"/>
    </row>
    <row r="337" spans="1:15" ht="12.75" customHeight="1">
      <c r="A337" s="33">
        <v>329</v>
      </c>
      <c r="B337" s="53" t="s">
        <v>188</v>
      </c>
      <c r="C337" s="31">
        <v>355.8</v>
      </c>
      <c r="D337" s="36">
        <v>354.45</v>
      </c>
      <c r="E337" s="36">
        <v>351.65</v>
      </c>
      <c r="F337" s="36">
        <v>347.5</v>
      </c>
      <c r="G337" s="36">
        <v>344.7</v>
      </c>
      <c r="H337" s="36">
        <v>358.59999999999997</v>
      </c>
      <c r="I337" s="36">
        <v>361.40000000000003</v>
      </c>
      <c r="J337" s="36">
        <v>365.54999999999995</v>
      </c>
      <c r="K337" s="31">
        <v>357.25</v>
      </c>
      <c r="L337" s="31">
        <v>350.3</v>
      </c>
      <c r="M337" s="31">
        <v>108.91985</v>
      </c>
      <c r="N337" s="1"/>
      <c r="O337" s="1"/>
    </row>
    <row r="338" spans="1:15" ht="12.75" customHeight="1">
      <c r="A338" s="33">
        <v>330</v>
      </c>
      <c r="B338" s="53" t="s">
        <v>457</v>
      </c>
      <c r="C338" s="31">
        <v>1249.0999999999999</v>
      </c>
      <c r="D338" s="36">
        <v>1254.1166666666666</v>
      </c>
      <c r="E338" s="36">
        <v>1241.3833333333332</v>
      </c>
      <c r="F338" s="36">
        <v>1233.6666666666667</v>
      </c>
      <c r="G338" s="36">
        <v>1220.9333333333334</v>
      </c>
      <c r="H338" s="36">
        <v>1261.833333333333</v>
      </c>
      <c r="I338" s="36">
        <v>1274.5666666666662</v>
      </c>
      <c r="J338" s="36">
        <v>1282.2833333333328</v>
      </c>
      <c r="K338" s="31">
        <v>1266.8499999999999</v>
      </c>
      <c r="L338" s="31">
        <v>1246.4000000000001</v>
      </c>
      <c r="M338" s="31">
        <v>1.0574699999999999</v>
      </c>
      <c r="N338" s="1"/>
      <c r="O338" s="1"/>
    </row>
    <row r="339" spans="1:15" ht="12.75" customHeight="1">
      <c r="A339" s="33">
        <v>331</v>
      </c>
      <c r="B339" s="53" t="s">
        <v>182</v>
      </c>
      <c r="C339" s="31">
        <v>189.85</v>
      </c>
      <c r="D339" s="36">
        <v>186.01666666666665</v>
      </c>
      <c r="E339" s="36">
        <v>181.23333333333329</v>
      </c>
      <c r="F339" s="36">
        <v>172.61666666666665</v>
      </c>
      <c r="G339" s="36">
        <v>167.83333333333329</v>
      </c>
      <c r="H339" s="36">
        <v>194.6333333333333</v>
      </c>
      <c r="I339" s="36">
        <v>199.41666666666666</v>
      </c>
      <c r="J339" s="36">
        <v>208.0333333333333</v>
      </c>
      <c r="K339" s="31">
        <v>190.8</v>
      </c>
      <c r="L339" s="31">
        <v>177.4</v>
      </c>
      <c r="M339" s="31">
        <v>312.79138999999998</v>
      </c>
      <c r="N339" s="1"/>
      <c r="O339" s="1"/>
    </row>
    <row r="340" spans="1:15" ht="12.75" customHeight="1">
      <c r="A340" s="33">
        <v>332</v>
      </c>
      <c r="B340" s="53" t="s">
        <v>184</v>
      </c>
      <c r="C340" s="31">
        <v>3336.25</v>
      </c>
      <c r="D340" s="36">
        <v>3304.1833333333329</v>
      </c>
      <c r="E340" s="36">
        <v>3256.266666666666</v>
      </c>
      <c r="F340" s="36">
        <v>3176.2833333333328</v>
      </c>
      <c r="G340" s="36">
        <v>3128.3666666666659</v>
      </c>
      <c r="H340" s="36">
        <v>3384.1666666666661</v>
      </c>
      <c r="I340" s="36">
        <v>3432.083333333333</v>
      </c>
      <c r="J340" s="36">
        <v>3512.0666666666662</v>
      </c>
      <c r="K340" s="31">
        <v>3352.1</v>
      </c>
      <c r="L340" s="31">
        <v>3224.2</v>
      </c>
      <c r="M340" s="31">
        <v>1.6499600000000001</v>
      </c>
      <c r="N340" s="1"/>
      <c r="O340" s="1"/>
    </row>
    <row r="341" spans="1:15" ht="12.75" customHeight="1">
      <c r="A341" s="33">
        <v>333</v>
      </c>
      <c r="B341" s="53" t="s">
        <v>458</v>
      </c>
      <c r="C341" s="31">
        <v>613.1</v>
      </c>
      <c r="D341" s="36">
        <v>611.54999999999995</v>
      </c>
      <c r="E341" s="36">
        <v>608.09999999999991</v>
      </c>
      <c r="F341" s="36">
        <v>603.09999999999991</v>
      </c>
      <c r="G341" s="36">
        <v>599.64999999999986</v>
      </c>
      <c r="H341" s="36">
        <v>616.54999999999995</v>
      </c>
      <c r="I341" s="36">
        <v>620</v>
      </c>
      <c r="J341" s="36">
        <v>625</v>
      </c>
      <c r="K341" s="31">
        <v>615</v>
      </c>
      <c r="L341" s="31">
        <v>606.54999999999995</v>
      </c>
      <c r="M341" s="31">
        <v>1.16442</v>
      </c>
      <c r="N341" s="1"/>
      <c r="O341" s="1"/>
    </row>
    <row r="342" spans="1:15" ht="12.75" customHeight="1">
      <c r="A342" s="33">
        <v>334</v>
      </c>
      <c r="B342" s="53" t="s">
        <v>185</v>
      </c>
      <c r="C342" s="31">
        <v>2487.35</v>
      </c>
      <c r="D342" s="36">
        <v>2496.1</v>
      </c>
      <c r="E342" s="36">
        <v>2473.25</v>
      </c>
      <c r="F342" s="36">
        <v>2459.15</v>
      </c>
      <c r="G342" s="36">
        <v>2436.3000000000002</v>
      </c>
      <c r="H342" s="36">
        <v>2510.1999999999998</v>
      </c>
      <c r="I342" s="36">
        <v>2533.0499999999993</v>
      </c>
      <c r="J342" s="36">
        <v>2547.1499999999996</v>
      </c>
      <c r="K342" s="31">
        <v>2518.9499999999998</v>
      </c>
      <c r="L342" s="31">
        <v>2482</v>
      </c>
      <c r="M342" s="31">
        <v>5.5674700000000001</v>
      </c>
      <c r="N342" s="1"/>
      <c r="O342" s="1"/>
    </row>
    <row r="343" spans="1:15" ht="12.75" customHeight="1">
      <c r="A343" s="33">
        <v>335</v>
      </c>
      <c r="B343" s="53" t="s">
        <v>459</v>
      </c>
      <c r="C343" s="31">
        <v>80.25</v>
      </c>
      <c r="D343" s="36">
        <v>79.016666666666666</v>
      </c>
      <c r="E343" s="36">
        <v>77.783333333333331</v>
      </c>
      <c r="F343" s="36">
        <v>75.316666666666663</v>
      </c>
      <c r="G343" s="36">
        <v>74.083333333333329</v>
      </c>
      <c r="H343" s="36">
        <v>81.483333333333334</v>
      </c>
      <c r="I343" s="36">
        <v>82.716666666666654</v>
      </c>
      <c r="J343" s="36">
        <v>85.183333333333337</v>
      </c>
      <c r="K343" s="31">
        <v>80.25</v>
      </c>
      <c r="L343" s="31">
        <v>76.55</v>
      </c>
      <c r="M343" s="31">
        <v>6.9170499999999997</v>
      </c>
      <c r="N343" s="1"/>
      <c r="O343" s="1"/>
    </row>
    <row r="344" spans="1:15" ht="12.75" customHeight="1">
      <c r="A344" s="33">
        <v>336</v>
      </c>
      <c r="B344" s="53" t="s">
        <v>285</v>
      </c>
      <c r="C344" s="31">
        <v>560.85</v>
      </c>
      <c r="D344" s="36">
        <v>560.5333333333333</v>
      </c>
      <c r="E344" s="36">
        <v>554.71666666666658</v>
      </c>
      <c r="F344" s="36">
        <v>548.58333333333326</v>
      </c>
      <c r="G344" s="36">
        <v>542.76666666666654</v>
      </c>
      <c r="H344" s="36">
        <v>566.66666666666663</v>
      </c>
      <c r="I344" s="36">
        <v>572.48333333333323</v>
      </c>
      <c r="J344" s="36">
        <v>578.61666666666667</v>
      </c>
      <c r="K344" s="31">
        <v>566.35</v>
      </c>
      <c r="L344" s="31">
        <v>554.4</v>
      </c>
      <c r="M344" s="31">
        <v>2.92143</v>
      </c>
      <c r="N344" s="1"/>
      <c r="O344" s="1"/>
    </row>
    <row r="345" spans="1:15" ht="12.75" customHeight="1">
      <c r="A345" s="33">
        <v>337</v>
      </c>
      <c r="B345" s="53" t="s">
        <v>460</v>
      </c>
      <c r="C345" s="31">
        <v>318.39999999999998</v>
      </c>
      <c r="D345" s="36">
        <v>316.08333333333331</v>
      </c>
      <c r="E345" s="36">
        <v>312.26666666666665</v>
      </c>
      <c r="F345" s="36">
        <v>306.13333333333333</v>
      </c>
      <c r="G345" s="36">
        <v>302.31666666666666</v>
      </c>
      <c r="H345" s="36">
        <v>322.21666666666664</v>
      </c>
      <c r="I345" s="36">
        <v>326.03333333333336</v>
      </c>
      <c r="J345" s="36">
        <v>332.16666666666663</v>
      </c>
      <c r="K345" s="31">
        <v>319.89999999999998</v>
      </c>
      <c r="L345" s="31">
        <v>309.95</v>
      </c>
      <c r="M345" s="31">
        <v>2.3827500000000001</v>
      </c>
      <c r="N345" s="1"/>
      <c r="O345" s="1"/>
    </row>
    <row r="346" spans="1:15" ht="12.75" customHeight="1">
      <c r="A346" s="33">
        <v>338</v>
      </c>
      <c r="B346" s="53" t="s">
        <v>189</v>
      </c>
      <c r="C346" s="31">
        <v>1519.25</v>
      </c>
      <c r="D346" s="36">
        <v>1512.1499999999999</v>
      </c>
      <c r="E346" s="36">
        <v>1487.2999999999997</v>
      </c>
      <c r="F346" s="36">
        <v>1455.35</v>
      </c>
      <c r="G346" s="36">
        <v>1430.4999999999998</v>
      </c>
      <c r="H346" s="36">
        <v>1544.0999999999997</v>
      </c>
      <c r="I346" s="36">
        <v>1568.9499999999996</v>
      </c>
      <c r="J346" s="36">
        <v>1600.8999999999996</v>
      </c>
      <c r="K346" s="31">
        <v>1537</v>
      </c>
      <c r="L346" s="31">
        <v>1480.2</v>
      </c>
      <c r="M346" s="31">
        <v>4.6944999999999997</v>
      </c>
      <c r="N346" s="1"/>
      <c r="O346" s="1"/>
    </row>
    <row r="347" spans="1:15" ht="12.75" customHeight="1">
      <c r="A347" s="33">
        <v>339</v>
      </c>
      <c r="B347" s="53" t="s">
        <v>191</v>
      </c>
      <c r="C347" s="31">
        <v>272.89999999999998</v>
      </c>
      <c r="D347" s="36">
        <v>271.33333333333331</v>
      </c>
      <c r="E347" s="36">
        <v>268.01666666666665</v>
      </c>
      <c r="F347" s="36">
        <v>263.13333333333333</v>
      </c>
      <c r="G347" s="36">
        <v>259.81666666666666</v>
      </c>
      <c r="H347" s="36">
        <v>276.21666666666664</v>
      </c>
      <c r="I347" s="36">
        <v>279.53333333333336</v>
      </c>
      <c r="J347" s="36">
        <v>284.41666666666663</v>
      </c>
      <c r="K347" s="31">
        <v>274.64999999999998</v>
      </c>
      <c r="L347" s="31">
        <v>266.45</v>
      </c>
      <c r="M347" s="31">
        <v>91.238489999999999</v>
      </c>
      <c r="N347" s="1"/>
      <c r="O347" s="1"/>
    </row>
    <row r="348" spans="1:15" ht="12.75" customHeight="1">
      <c r="A348" s="33">
        <v>340</v>
      </c>
      <c r="B348" s="53" t="s">
        <v>286</v>
      </c>
      <c r="C348" s="31">
        <v>619.6</v>
      </c>
      <c r="D348" s="36">
        <v>617.81666666666661</v>
      </c>
      <c r="E348" s="36">
        <v>608.63333333333321</v>
      </c>
      <c r="F348" s="36">
        <v>597.66666666666663</v>
      </c>
      <c r="G348" s="36">
        <v>588.48333333333323</v>
      </c>
      <c r="H348" s="36">
        <v>628.78333333333319</v>
      </c>
      <c r="I348" s="36">
        <v>637.96666666666658</v>
      </c>
      <c r="J348" s="36">
        <v>648.93333333333317</v>
      </c>
      <c r="K348" s="31">
        <v>627</v>
      </c>
      <c r="L348" s="31">
        <v>606.85</v>
      </c>
      <c r="M348" s="31">
        <v>26.086819999999999</v>
      </c>
      <c r="N348" s="1"/>
      <c r="O348" s="1"/>
    </row>
    <row r="349" spans="1:15" ht="12.75" customHeight="1">
      <c r="A349" s="33">
        <v>341</v>
      </c>
      <c r="B349" s="53" t="s">
        <v>461</v>
      </c>
      <c r="C349" s="31">
        <v>1629.2</v>
      </c>
      <c r="D349" s="36">
        <v>1639.05</v>
      </c>
      <c r="E349" s="36">
        <v>1611.25</v>
      </c>
      <c r="F349" s="36">
        <v>1593.3</v>
      </c>
      <c r="G349" s="36">
        <v>1565.5</v>
      </c>
      <c r="H349" s="36">
        <v>1657</v>
      </c>
      <c r="I349" s="36">
        <v>1684.7999999999997</v>
      </c>
      <c r="J349" s="36">
        <v>1702.75</v>
      </c>
      <c r="K349" s="31">
        <v>1666.85</v>
      </c>
      <c r="L349" s="31">
        <v>1621.1</v>
      </c>
      <c r="M349" s="31">
        <v>5.25481</v>
      </c>
      <c r="N349" s="1"/>
      <c r="O349" s="1"/>
    </row>
    <row r="350" spans="1:15" ht="12.75" customHeight="1">
      <c r="A350" s="33">
        <v>342</v>
      </c>
      <c r="B350" s="53" t="s">
        <v>287</v>
      </c>
      <c r="C350" s="31">
        <v>340.05</v>
      </c>
      <c r="D350" s="36">
        <v>338.9666666666667</v>
      </c>
      <c r="E350" s="36">
        <v>334.13333333333338</v>
      </c>
      <c r="F350" s="36">
        <v>328.2166666666667</v>
      </c>
      <c r="G350" s="36">
        <v>323.38333333333338</v>
      </c>
      <c r="H350" s="36">
        <v>344.88333333333338</v>
      </c>
      <c r="I350" s="36">
        <v>349.71666666666664</v>
      </c>
      <c r="J350" s="36">
        <v>355.63333333333338</v>
      </c>
      <c r="K350" s="31">
        <v>343.8</v>
      </c>
      <c r="L350" s="31">
        <v>333.05</v>
      </c>
      <c r="M350" s="31">
        <v>14.719939999999999</v>
      </c>
      <c r="N350" s="1"/>
      <c r="O350" s="1"/>
    </row>
    <row r="351" spans="1:15" ht="12.75" customHeight="1">
      <c r="A351" s="33">
        <v>343</v>
      </c>
      <c r="B351" s="53" t="s">
        <v>190</v>
      </c>
      <c r="C351" s="31">
        <v>7829.65</v>
      </c>
      <c r="D351" s="36">
        <v>7788.5666666666666</v>
      </c>
      <c r="E351" s="36">
        <v>7707.1333333333332</v>
      </c>
      <c r="F351" s="36">
        <v>7584.6166666666668</v>
      </c>
      <c r="G351" s="36">
        <v>7503.1833333333334</v>
      </c>
      <c r="H351" s="36">
        <v>7911.083333333333</v>
      </c>
      <c r="I351" s="36">
        <v>7992.5166666666655</v>
      </c>
      <c r="J351" s="36">
        <v>8115.0333333333328</v>
      </c>
      <c r="K351" s="31">
        <v>7870</v>
      </c>
      <c r="L351" s="31">
        <v>7666.05</v>
      </c>
      <c r="M351" s="31">
        <v>1.3632599999999999</v>
      </c>
      <c r="N351" s="1"/>
      <c r="O351" s="1"/>
    </row>
    <row r="352" spans="1:15" ht="12.75" customHeight="1">
      <c r="A352" s="33">
        <v>344</v>
      </c>
      <c r="B352" s="53" t="s">
        <v>462</v>
      </c>
      <c r="C352" s="31">
        <v>211.65</v>
      </c>
      <c r="D352" s="36">
        <v>211.16666666666666</v>
      </c>
      <c r="E352" s="36">
        <v>209.13333333333333</v>
      </c>
      <c r="F352" s="36">
        <v>206.61666666666667</v>
      </c>
      <c r="G352" s="36">
        <v>204.58333333333334</v>
      </c>
      <c r="H352" s="36">
        <v>213.68333333333331</v>
      </c>
      <c r="I352" s="36">
        <v>215.71666666666667</v>
      </c>
      <c r="J352" s="36">
        <v>218.23333333333329</v>
      </c>
      <c r="K352" s="31">
        <v>213.2</v>
      </c>
      <c r="L352" s="31">
        <v>208.65</v>
      </c>
      <c r="M352" s="31">
        <v>2.13436</v>
      </c>
      <c r="N352" s="1"/>
      <c r="O352" s="1"/>
    </row>
    <row r="353" spans="1:15" ht="12.75" customHeight="1">
      <c r="A353" s="33">
        <v>345</v>
      </c>
      <c r="B353" s="53" t="s">
        <v>288</v>
      </c>
      <c r="C353" s="31">
        <v>1229.4000000000001</v>
      </c>
      <c r="D353" s="36">
        <v>1252.0500000000002</v>
      </c>
      <c r="E353" s="36">
        <v>1202.4000000000003</v>
      </c>
      <c r="F353" s="36">
        <v>1175.4000000000001</v>
      </c>
      <c r="G353" s="36">
        <v>1125.7500000000002</v>
      </c>
      <c r="H353" s="36">
        <v>1279.0500000000004</v>
      </c>
      <c r="I353" s="36">
        <v>1328.7</v>
      </c>
      <c r="J353" s="36">
        <v>1355.7000000000005</v>
      </c>
      <c r="K353" s="31">
        <v>1301.7</v>
      </c>
      <c r="L353" s="31">
        <v>1225.05</v>
      </c>
      <c r="M353" s="31">
        <v>11.887779999999999</v>
      </c>
      <c r="N353" s="1"/>
      <c r="O353" s="1"/>
    </row>
    <row r="354" spans="1:15" ht="12.75" customHeight="1">
      <c r="A354" s="33">
        <v>346</v>
      </c>
      <c r="B354" s="53" t="s">
        <v>463</v>
      </c>
      <c r="C354" s="31">
        <v>255.9</v>
      </c>
      <c r="D354" s="36">
        <v>253.71666666666667</v>
      </c>
      <c r="E354" s="36">
        <v>249.58333333333331</v>
      </c>
      <c r="F354" s="36">
        <v>243.26666666666665</v>
      </c>
      <c r="G354" s="36">
        <v>239.1333333333333</v>
      </c>
      <c r="H354" s="36">
        <v>260.0333333333333</v>
      </c>
      <c r="I354" s="36">
        <v>264.16666666666674</v>
      </c>
      <c r="J354" s="36">
        <v>270.48333333333335</v>
      </c>
      <c r="K354" s="31">
        <v>257.85000000000002</v>
      </c>
      <c r="L354" s="31">
        <v>247.4</v>
      </c>
      <c r="M354" s="31">
        <v>14.842560000000001</v>
      </c>
      <c r="N354" s="1"/>
      <c r="O354" s="1"/>
    </row>
    <row r="355" spans="1:15" ht="12.75" customHeight="1">
      <c r="A355" s="33">
        <v>347</v>
      </c>
      <c r="B355" s="53" t="s">
        <v>198</v>
      </c>
      <c r="C355" s="31">
        <v>3667.6</v>
      </c>
      <c r="D355" s="36">
        <v>3646.2666666666664</v>
      </c>
      <c r="E355" s="36">
        <v>3607.5333333333328</v>
      </c>
      <c r="F355" s="36">
        <v>3547.4666666666662</v>
      </c>
      <c r="G355" s="36">
        <v>3508.7333333333327</v>
      </c>
      <c r="H355" s="36">
        <v>3706.333333333333</v>
      </c>
      <c r="I355" s="36">
        <v>3745.0666666666666</v>
      </c>
      <c r="J355" s="36">
        <v>3805.1333333333332</v>
      </c>
      <c r="K355" s="31">
        <v>3685</v>
      </c>
      <c r="L355" s="31">
        <v>3586.2</v>
      </c>
      <c r="M355" s="31">
        <v>1.5010699999999999</v>
      </c>
      <c r="N355" s="1"/>
      <c r="O355" s="1"/>
    </row>
    <row r="356" spans="1:15" ht="12.75" customHeight="1">
      <c r="A356" s="33">
        <v>348</v>
      </c>
      <c r="B356" s="53" t="s">
        <v>464</v>
      </c>
      <c r="C356" s="31">
        <v>732.3</v>
      </c>
      <c r="D356" s="36">
        <v>730.85</v>
      </c>
      <c r="E356" s="36">
        <v>723.7</v>
      </c>
      <c r="F356" s="36">
        <v>715.1</v>
      </c>
      <c r="G356" s="36">
        <v>707.95</v>
      </c>
      <c r="H356" s="36">
        <v>739.45</v>
      </c>
      <c r="I356" s="36">
        <v>746.59999999999991</v>
      </c>
      <c r="J356" s="36">
        <v>755.2</v>
      </c>
      <c r="K356" s="31">
        <v>738</v>
      </c>
      <c r="L356" s="31">
        <v>722.25</v>
      </c>
      <c r="M356" s="31">
        <v>2.9307500000000002</v>
      </c>
      <c r="N356" s="1"/>
      <c r="O356" s="1"/>
    </row>
    <row r="357" spans="1:15" ht="12.75" customHeight="1">
      <c r="A357" s="33">
        <v>349</v>
      </c>
      <c r="B357" s="53" t="s">
        <v>465</v>
      </c>
      <c r="C357" s="31">
        <v>424.7</v>
      </c>
      <c r="D357" s="36">
        <v>427.83333333333331</v>
      </c>
      <c r="E357" s="36">
        <v>420.91666666666663</v>
      </c>
      <c r="F357" s="36">
        <v>417.13333333333333</v>
      </c>
      <c r="G357" s="36">
        <v>410.21666666666664</v>
      </c>
      <c r="H357" s="36">
        <v>431.61666666666662</v>
      </c>
      <c r="I357" s="36">
        <v>438.53333333333325</v>
      </c>
      <c r="J357" s="36">
        <v>442.31666666666661</v>
      </c>
      <c r="K357" s="31">
        <v>434.75</v>
      </c>
      <c r="L357" s="31">
        <v>424.05</v>
      </c>
      <c r="M357" s="31">
        <v>2.1936499999999999</v>
      </c>
      <c r="N357" s="1"/>
      <c r="O357" s="1"/>
    </row>
    <row r="358" spans="1:15" ht="12.75" customHeight="1">
      <c r="A358" s="33">
        <v>350</v>
      </c>
      <c r="B358" s="53" t="s">
        <v>203</v>
      </c>
      <c r="C358" s="31">
        <v>1297.45</v>
      </c>
      <c r="D358" s="36">
        <v>1305.1666666666667</v>
      </c>
      <c r="E358" s="36">
        <v>1274.3333333333335</v>
      </c>
      <c r="F358" s="36">
        <v>1251.2166666666667</v>
      </c>
      <c r="G358" s="36">
        <v>1220.3833333333334</v>
      </c>
      <c r="H358" s="36">
        <v>1328.2833333333335</v>
      </c>
      <c r="I358" s="36">
        <v>1359.116666666667</v>
      </c>
      <c r="J358" s="36">
        <v>1382.2333333333336</v>
      </c>
      <c r="K358" s="31">
        <v>1336</v>
      </c>
      <c r="L358" s="31">
        <v>1282.05</v>
      </c>
      <c r="M358" s="31">
        <v>19.19509</v>
      </c>
      <c r="N358" s="1"/>
      <c r="O358" s="1"/>
    </row>
    <row r="359" spans="1:15" ht="12.75" customHeight="1">
      <c r="A359" s="33">
        <v>351</v>
      </c>
      <c r="B359" s="53" t="s">
        <v>192</v>
      </c>
      <c r="C359" s="31">
        <v>35231.599999999999</v>
      </c>
      <c r="D359" s="36">
        <v>35155.533333333333</v>
      </c>
      <c r="E359" s="36">
        <v>34926.066666666666</v>
      </c>
      <c r="F359" s="36">
        <v>34620.533333333333</v>
      </c>
      <c r="G359" s="36">
        <v>34391.066666666666</v>
      </c>
      <c r="H359" s="36">
        <v>35461.066666666666</v>
      </c>
      <c r="I359" s="36">
        <v>35690.533333333326</v>
      </c>
      <c r="J359" s="36">
        <v>35996.066666666666</v>
      </c>
      <c r="K359" s="31">
        <v>35385</v>
      </c>
      <c r="L359" s="31">
        <v>34850</v>
      </c>
      <c r="M359" s="31">
        <v>7.4880000000000002E-2</v>
      </c>
      <c r="N359" s="1"/>
      <c r="O359" s="1"/>
    </row>
    <row r="360" spans="1:15" ht="12.75" customHeight="1">
      <c r="A360" s="33">
        <v>352</v>
      </c>
      <c r="B360" s="53" t="s">
        <v>289</v>
      </c>
      <c r="C360" s="31">
        <v>1335</v>
      </c>
      <c r="D360" s="36">
        <v>1334.05</v>
      </c>
      <c r="E360" s="36">
        <v>1321.9499999999998</v>
      </c>
      <c r="F360" s="36">
        <v>1308.8999999999999</v>
      </c>
      <c r="G360" s="36">
        <v>1296.7999999999997</v>
      </c>
      <c r="H360" s="36">
        <v>1347.1</v>
      </c>
      <c r="I360" s="36">
        <v>1359.1999999999998</v>
      </c>
      <c r="J360" s="36">
        <v>1372.25</v>
      </c>
      <c r="K360" s="31">
        <v>1346.15</v>
      </c>
      <c r="L360" s="31">
        <v>1321</v>
      </c>
      <c r="M360" s="31">
        <v>2.2641399999999998</v>
      </c>
      <c r="N360" s="1"/>
      <c r="O360" s="1"/>
    </row>
    <row r="361" spans="1:15" ht="12.75" customHeight="1">
      <c r="A361" s="33">
        <v>353</v>
      </c>
      <c r="B361" s="53" t="s">
        <v>194</v>
      </c>
      <c r="C361" s="31">
        <v>3424</v>
      </c>
      <c r="D361" s="36">
        <v>3404.9666666666667</v>
      </c>
      <c r="E361" s="36">
        <v>3380.0333333333333</v>
      </c>
      <c r="F361" s="36">
        <v>3336.0666666666666</v>
      </c>
      <c r="G361" s="36">
        <v>3311.1333333333332</v>
      </c>
      <c r="H361" s="36">
        <v>3448.9333333333334</v>
      </c>
      <c r="I361" s="36">
        <v>3473.8666666666668</v>
      </c>
      <c r="J361" s="36">
        <v>3517.8333333333335</v>
      </c>
      <c r="K361" s="31">
        <v>3429.9</v>
      </c>
      <c r="L361" s="31">
        <v>3361</v>
      </c>
      <c r="M361" s="31">
        <v>3.28633</v>
      </c>
      <c r="N361" s="1"/>
      <c r="O361" s="1"/>
    </row>
    <row r="362" spans="1:15" ht="12.75" customHeight="1">
      <c r="A362" s="33">
        <v>354</v>
      </c>
      <c r="B362" s="53" t="s">
        <v>195</v>
      </c>
      <c r="C362" s="31">
        <v>304.2</v>
      </c>
      <c r="D362" s="36">
        <v>302.54999999999995</v>
      </c>
      <c r="E362" s="36">
        <v>299.19999999999993</v>
      </c>
      <c r="F362" s="36">
        <v>294.2</v>
      </c>
      <c r="G362" s="36">
        <v>290.84999999999997</v>
      </c>
      <c r="H362" s="36">
        <v>307.5499999999999</v>
      </c>
      <c r="I362" s="36">
        <v>310.89999999999992</v>
      </c>
      <c r="J362" s="36">
        <v>315.89999999999986</v>
      </c>
      <c r="K362" s="31">
        <v>305.89999999999998</v>
      </c>
      <c r="L362" s="31">
        <v>297.55</v>
      </c>
      <c r="M362" s="31">
        <v>44.042000000000002</v>
      </c>
      <c r="N362" s="1"/>
      <c r="O362" s="1"/>
    </row>
    <row r="363" spans="1:15" ht="12.75" customHeight="1">
      <c r="A363" s="33">
        <v>355</v>
      </c>
      <c r="B363" s="53" t="s">
        <v>466</v>
      </c>
      <c r="C363" s="31">
        <v>4327.45</v>
      </c>
      <c r="D363" s="36">
        <v>4348.3833333333323</v>
      </c>
      <c r="E363" s="36">
        <v>4280.866666666665</v>
      </c>
      <c r="F363" s="36">
        <v>4234.2833333333328</v>
      </c>
      <c r="G363" s="36">
        <v>4166.7666666666655</v>
      </c>
      <c r="H363" s="36">
        <v>4394.9666666666644</v>
      </c>
      <c r="I363" s="36">
        <v>4462.4833333333327</v>
      </c>
      <c r="J363" s="36">
        <v>4509.0666666666639</v>
      </c>
      <c r="K363" s="31">
        <v>4415.8999999999996</v>
      </c>
      <c r="L363" s="31">
        <v>4301.8</v>
      </c>
      <c r="M363" s="31">
        <v>0.22763</v>
      </c>
      <c r="N363" s="1"/>
      <c r="O363" s="1"/>
    </row>
    <row r="364" spans="1:15" ht="12.75" customHeight="1">
      <c r="A364" s="33">
        <v>356</v>
      </c>
      <c r="B364" s="53" t="s">
        <v>467</v>
      </c>
      <c r="C364" s="31">
        <v>2987.15</v>
      </c>
      <c r="D364" s="36">
        <v>3002.5833333333335</v>
      </c>
      <c r="E364" s="36">
        <v>2934.416666666667</v>
      </c>
      <c r="F364" s="36">
        <v>2881.6833333333334</v>
      </c>
      <c r="G364" s="36">
        <v>2813.5166666666669</v>
      </c>
      <c r="H364" s="36">
        <v>3055.3166666666671</v>
      </c>
      <c r="I364" s="36">
        <v>3123.483333333334</v>
      </c>
      <c r="J364" s="36">
        <v>3176.2166666666672</v>
      </c>
      <c r="K364" s="31">
        <v>3070.75</v>
      </c>
      <c r="L364" s="31">
        <v>2949.85</v>
      </c>
      <c r="M364" s="31">
        <v>3.5631900000000001</v>
      </c>
      <c r="N364" s="1"/>
      <c r="O364" s="1"/>
    </row>
    <row r="365" spans="1:15" ht="12.75" customHeight="1">
      <c r="A365" s="33">
        <v>357</v>
      </c>
      <c r="B365" s="53" t="s">
        <v>197</v>
      </c>
      <c r="C365" s="31">
        <v>2983.75</v>
      </c>
      <c r="D365" s="36">
        <v>2979.9333333333329</v>
      </c>
      <c r="E365" s="36">
        <v>2964.8666666666659</v>
      </c>
      <c r="F365" s="36">
        <v>2945.9833333333331</v>
      </c>
      <c r="G365" s="36">
        <v>2930.9166666666661</v>
      </c>
      <c r="H365" s="36">
        <v>2998.8166666666657</v>
      </c>
      <c r="I365" s="36">
        <v>3013.8833333333323</v>
      </c>
      <c r="J365" s="36">
        <v>3032.7666666666655</v>
      </c>
      <c r="K365" s="31">
        <v>2995</v>
      </c>
      <c r="L365" s="31">
        <v>2961.05</v>
      </c>
      <c r="M365" s="31">
        <v>2.7511399999999999</v>
      </c>
      <c r="N365" s="1"/>
      <c r="O365" s="1"/>
    </row>
    <row r="366" spans="1:15" ht="12.75" customHeight="1">
      <c r="A366" s="33">
        <v>358</v>
      </c>
      <c r="B366" s="53" t="s">
        <v>193</v>
      </c>
      <c r="C366" s="31">
        <v>830.25</v>
      </c>
      <c r="D366" s="36">
        <v>830.80000000000007</v>
      </c>
      <c r="E366" s="36">
        <v>824.95000000000016</v>
      </c>
      <c r="F366" s="36">
        <v>819.65000000000009</v>
      </c>
      <c r="G366" s="36">
        <v>813.80000000000018</v>
      </c>
      <c r="H366" s="36">
        <v>836.10000000000014</v>
      </c>
      <c r="I366" s="36">
        <v>841.95</v>
      </c>
      <c r="J366" s="36">
        <v>847.25000000000011</v>
      </c>
      <c r="K366" s="31">
        <v>836.65</v>
      </c>
      <c r="L366" s="31">
        <v>825.5</v>
      </c>
      <c r="M366" s="31">
        <v>7.47607</v>
      </c>
      <c r="N366" s="1"/>
      <c r="O366" s="1"/>
    </row>
    <row r="367" spans="1:15" ht="12.75" customHeight="1">
      <c r="A367" s="33">
        <v>359</v>
      </c>
      <c r="B367" s="53" t="s">
        <v>468</v>
      </c>
      <c r="C367" s="31">
        <v>148.9</v>
      </c>
      <c r="D367" s="36">
        <v>150.80000000000001</v>
      </c>
      <c r="E367" s="36">
        <v>145.90000000000003</v>
      </c>
      <c r="F367" s="36">
        <v>142.90000000000003</v>
      </c>
      <c r="G367" s="36">
        <v>138.00000000000006</v>
      </c>
      <c r="H367" s="36">
        <v>153.80000000000001</v>
      </c>
      <c r="I367" s="36">
        <v>158.69999999999999</v>
      </c>
      <c r="J367" s="36">
        <v>161.69999999999999</v>
      </c>
      <c r="K367" s="31">
        <v>155.69999999999999</v>
      </c>
      <c r="L367" s="31">
        <v>147.80000000000001</v>
      </c>
      <c r="M367" s="31">
        <v>108.03194000000001</v>
      </c>
      <c r="N367" s="1"/>
      <c r="O367" s="1"/>
    </row>
    <row r="368" spans="1:15" ht="12.75" customHeight="1">
      <c r="A368" s="33">
        <v>360</v>
      </c>
      <c r="B368" s="53" t="s">
        <v>469</v>
      </c>
      <c r="C368" s="31">
        <v>1680.45</v>
      </c>
      <c r="D368" s="36">
        <v>1675.2</v>
      </c>
      <c r="E368" s="36">
        <v>1653.0500000000002</v>
      </c>
      <c r="F368" s="36">
        <v>1625.65</v>
      </c>
      <c r="G368" s="36">
        <v>1603.5000000000002</v>
      </c>
      <c r="H368" s="36">
        <v>1702.6000000000001</v>
      </c>
      <c r="I368" s="36">
        <v>1724.7500000000002</v>
      </c>
      <c r="J368" s="36">
        <v>1752.15</v>
      </c>
      <c r="K368" s="31">
        <v>1697.35</v>
      </c>
      <c r="L368" s="31">
        <v>1647.8</v>
      </c>
      <c r="M368" s="31">
        <v>0.61899000000000004</v>
      </c>
      <c r="N368" s="1"/>
      <c r="O368" s="1"/>
    </row>
    <row r="369" spans="1:15" ht="12.75" customHeight="1">
      <c r="A369" s="33">
        <v>361</v>
      </c>
      <c r="B369" s="53" t="s">
        <v>200</v>
      </c>
      <c r="C369" s="31">
        <v>6323.55</v>
      </c>
      <c r="D369" s="36">
        <v>6351.4833333333327</v>
      </c>
      <c r="E369" s="36">
        <v>6222.9666666666653</v>
      </c>
      <c r="F369" s="36">
        <v>6122.3833333333323</v>
      </c>
      <c r="G369" s="36">
        <v>5993.866666666665</v>
      </c>
      <c r="H369" s="36">
        <v>6452.0666666666657</v>
      </c>
      <c r="I369" s="36">
        <v>6580.5833333333339</v>
      </c>
      <c r="J369" s="36">
        <v>6681.1666666666661</v>
      </c>
      <c r="K369" s="31">
        <v>6480</v>
      </c>
      <c r="L369" s="31">
        <v>6250.9</v>
      </c>
      <c r="M369" s="31">
        <v>5.07179</v>
      </c>
      <c r="N369" s="1"/>
      <c r="O369" s="1"/>
    </row>
    <row r="370" spans="1:15" ht="12.75" customHeight="1">
      <c r="A370" s="33">
        <v>362</v>
      </c>
      <c r="B370" s="53" t="s">
        <v>470</v>
      </c>
      <c r="C370" s="31">
        <v>842.85</v>
      </c>
      <c r="D370" s="36">
        <v>842.5</v>
      </c>
      <c r="E370" s="36">
        <v>837.15</v>
      </c>
      <c r="F370" s="36">
        <v>831.44999999999993</v>
      </c>
      <c r="G370" s="36">
        <v>826.09999999999991</v>
      </c>
      <c r="H370" s="36">
        <v>848.2</v>
      </c>
      <c r="I370" s="36">
        <v>853.55</v>
      </c>
      <c r="J370" s="36">
        <v>859.25000000000011</v>
      </c>
      <c r="K370" s="31">
        <v>847.85</v>
      </c>
      <c r="L370" s="31">
        <v>836.8</v>
      </c>
      <c r="M370" s="31">
        <v>0.34871000000000002</v>
      </c>
      <c r="N370" s="1"/>
      <c r="O370" s="1"/>
    </row>
    <row r="371" spans="1:15" ht="12.75" customHeight="1">
      <c r="A371" s="33">
        <v>363</v>
      </c>
      <c r="B371" s="53" t="s">
        <v>290</v>
      </c>
      <c r="C371" s="31">
        <v>468.65</v>
      </c>
      <c r="D371" s="36">
        <v>465.81666666666661</v>
      </c>
      <c r="E371" s="36">
        <v>461.98333333333323</v>
      </c>
      <c r="F371" s="36">
        <v>455.31666666666661</v>
      </c>
      <c r="G371" s="36">
        <v>451.48333333333323</v>
      </c>
      <c r="H371" s="36">
        <v>472.48333333333323</v>
      </c>
      <c r="I371" s="36">
        <v>476.31666666666661</v>
      </c>
      <c r="J371" s="36">
        <v>482.98333333333323</v>
      </c>
      <c r="K371" s="31">
        <v>469.65</v>
      </c>
      <c r="L371" s="31">
        <v>459.15</v>
      </c>
      <c r="M371" s="31">
        <v>7.6511800000000001</v>
      </c>
      <c r="N371" s="1"/>
      <c r="O371" s="1"/>
    </row>
    <row r="372" spans="1:15" ht="12.75" customHeight="1">
      <c r="A372" s="33">
        <v>364</v>
      </c>
      <c r="B372" s="53" t="s">
        <v>196</v>
      </c>
      <c r="C372" s="31">
        <v>421.6</v>
      </c>
      <c r="D372" s="36">
        <v>421.4666666666667</v>
      </c>
      <c r="E372" s="36">
        <v>416.73333333333341</v>
      </c>
      <c r="F372" s="36">
        <v>411.86666666666673</v>
      </c>
      <c r="G372" s="36">
        <v>407.13333333333344</v>
      </c>
      <c r="H372" s="36">
        <v>426.33333333333337</v>
      </c>
      <c r="I372" s="36">
        <v>431.06666666666672</v>
      </c>
      <c r="J372" s="36">
        <v>435.93333333333334</v>
      </c>
      <c r="K372" s="31">
        <v>426.2</v>
      </c>
      <c r="L372" s="31">
        <v>416.6</v>
      </c>
      <c r="M372" s="31">
        <v>120.97891</v>
      </c>
      <c r="N372" s="1"/>
      <c r="O372" s="1"/>
    </row>
    <row r="373" spans="1:15" ht="12.75" customHeight="1">
      <c r="A373" s="33">
        <v>365</v>
      </c>
      <c r="B373" s="53" t="s">
        <v>201</v>
      </c>
      <c r="C373" s="31">
        <v>309.25</v>
      </c>
      <c r="D373" s="36">
        <v>310</v>
      </c>
      <c r="E373" s="36">
        <v>307</v>
      </c>
      <c r="F373" s="36">
        <v>304.75</v>
      </c>
      <c r="G373" s="36">
        <v>301.75</v>
      </c>
      <c r="H373" s="36">
        <v>312.25</v>
      </c>
      <c r="I373" s="36">
        <v>315.25</v>
      </c>
      <c r="J373" s="36">
        <v>317.5</v>
      </c>
      <c r="K373" s="31">
        <v>313</v>
      </c>
      <c r="L373" s="31">
        <v>307.75</v>
      </c>
      <c r="M373" s="31">
        <v>99.578749999999999</v>
      </c>
      <c r="N373" s="1"/>
      <c r="O373" s="1"/>
    </row>
    <row r="374" spans="1:15" ht="12.75" customHeight="1">
      <c r="A374" s="33">
        <v>366</v>
      </c>
      <c r="B374" s="53" t="s">
        <v>471</v>
      </c>
      <c r="C374" s="31">
        <v>504.15</v>
      </c>
      <c r="D374" s="36">
        <v>502.89999999999992</v>
      </c>
      <c r="E374" s="36">
        <v>498.59999999999985</v>
      </c>
      <c r="F374" s="36">
        <v>493.04999999999995</v>
      </c>
      <c r="G374" s="36">
        <v>488.74999999999989</v>
      </c>
      <c r="H374" s="36">
        <v>508.44999999999982</v>
      </c>
      <c r="I374" s="36">
        <v>512.74999999999989</v>
      </c>
      <c r="J374" s="36">
        <v>518.29999999999973</v>
      </c>
      <c r="K374" s="31">
        <v>507.2</v>
      </c>
      <c r="L374" s="31">
        <v>497.35</v>
      </c>
      <c r="M374" s="31">
        <v>5.7573499999999997</v>
      </c>
      <c r="N374" s="1"/>
      <c r="O374" s="1"/>
    </row>
    <row r="375" spans="1:15" ht="12.75" customHeight="1">
      <c r="A375" s="33">
        <v>367</v>
      </c>
      <c r="B375" s="53" t="s">
        <v>291</v>
      </c>
      <c r="C375" s="31">
        <v>1490.3</v>
      </c>
      <c r="D375" s="36">
        <v>1502.1333333333332</v>
      </c>
      <c r="E375" s="36">
        <v>1465.2666666666664</v>
      </c>
      <c r="F375" s="36">
        <v>1440.2333333333331</v>
      </c>
      <c r="G375" s="36">
        <v>1403.3666666666663</v>
      </c>
      <c r="H375" s="36">
        <v>1527.1666666666665</v>
      </c>
      <c r="I375" s="36">
        <v>1564.0333333333333</v>
      </c>
      <c r="J375" s="36">
        <v>1589.0666666666666</v>
      </c>
      <c r="K375" s="31">
        <v>1539</v>
      </c>
      <c r="L375" s="31">
        <v>1477.1</v>
      </c>
      <c r="M375" s="31">
        <v>8.6466899999999995</v>
      </c>
      <c r="N375" s="1"/>
      <c r="O375" s="1"/>
    </row>
    <row r="376" spans="1:15" ht="12.75" customHeight="1">
      <c r="A376" s="33">
        <v>368</v>
      </c>
      <c r="B376" s="53" t="s">
        <v>472</v>
      </c>
      <c r="C376" s="31">
        <v>644</v>
      </c>
      <c r="D376" s="36">
        <v>642.30000000000007</v>
      </c>
      <c r="E376" s="36">
        <v>635.60000000000014</v>
      </c>
      <c r="F376" s="36">
        <v>627.20000000000005</v>
      </c>
      <c r="G376" s="36">
        <v>620.50000000000011</v>
      </c>
      <c r="H376" s="36">
        <v>650.70000000000016</v>
      </c>
      <c r="I376" s="36">
        <v>657.4000000000002</v>
      </c>
      <c r="J376" s="36">
        <v>665.80000000000018</v>
      </c>
      <c r="K376" s="31">
        <v>649</v>
      </c>
      <c r="L376" s="31">
        <v>633.9</v>
      </c>
      <c r="M376" s="31">
        <v>1.07294</v>
      </c>
      <c r="N376" s="1"/>
      <c r="O376" s="1"/>
    </row>
    <row r="377" spans="1:15" ht="12.75" customHeight="1">
      <c r="A377" s="33">
        <v>369</v>
      </c>
      <c r="B377" s="53" t="s">
        <v>473</v>
      </c>
      <c r="C377" s="31">
        <v>151.05000000000001</v>
      </c>
      <c r="D377" s="36">
        <v>151.06666666666666</v>
      </c>
      <c r="E377" s="36">
        <v>148.53333333333333</v>
      </c>
      <c r="F377" s="36">
        <v>146.01666666666668</v>
      </c>
      <c r="G377" s="36">
        <v>143.48333333333335</v>
      </c>
      <c r="H377" s="36">
        <v>153.58333333333331</v>
      </c>
      <c r="I377" s="36">
        <v>156.11666666666662</v>
      </c>
      <c r="J377" s="36">
        <v>158.6333333333333</v>
      </c>
      <c r="K377" s="31">
        <v>153.6</v>
      </c>
      <c r="L377" s="31">
        <v>148.55000000000001</v>
      </c>
      <c r="M377" s="31">
        <v>1.91187</v>
      </c>
      <c r="N377" s="1"/>
      <c r="O377" s="1"/>
    </row>
    <row r="378" spans="1:15" ht="12.75" customHeight="1">
      <c r="A378" s="33">
        <v>370</v>
      </c>
      <c r="B378" s="53" t="s">
        <v>865</v>
      </c>
      <c r="C378" s="31">
        <v>4751.7</v>
      </c>
      <c r="D378" s="36">
        <v>4741.4666666666672</v>
      </c>
      <c r="E378" s="36">
        <v>4713.1833333333343</v>
      </c>
      <c r="F378" s="36">
        <v>4674.666666666667</v>
      </c>
      <c r="G378" s="36">
        <v>4646.3833333333341</v>
      </c>
      <c r="H378" s="36">
        <v>4779.9833333333345</v>
      </c>
      <c r="I378" s="36">
        <v>4808.2666666666673</v>
      </c>
      <c r="J378" s="36">
        <v>4846.7833333333347</v>
      </c>
      <c r="K378" s="31">
        <v>4769.75</v>
      </c>
      <c r="L378" s="31">
        <v>4702.95</v>
      </c>
      <c r="M378" s="31">
        <v>6.497E-2</v>
      </c>
      <c r="N378" s="1"/>
      <c r="O378" s="1"/>
    </row>
    <row r="379" spans="1:15" ht="12.75" customHeight="1">
      <c r="A379" s="33">
        <v>371</v>
      </c>
      <c r="B379" s="53" t="s">
        <v>292</v>
      </c>
      <c r="C379" s="31">
        <v>15695</v>
      </c>
      <c r="D379" s="36">
        <v>15650.75</v>
      </c>
      <c r="E379" s="36">
        <v>15545.15</v>
      </c>
      <c r="F379" s="36">
        <v>15395.3</v>
      </c>
      <c r="G379" s="36">
        <v>15289.699999999999</v>
      </c>
      <c r="H379" s="36">
        <v>15800.6</v>
      </c>
      <c r="I379" s="36">
        <v>15906.199999999999</v>
      </c>
      <c r="J379" s="36">
        <v>16056.050000000001</v>
      </c>
      <c r="K379" s="31">
        <v>15756.35</v>
      </c>
      <c r="L379" s="31">
        <v>15500.9</v>
      </c>
      <c r="M379" s="31">
        <v>0.12413</v>
      </c>
      <c r="N379" s="1"/>
      <c r="O379" s="1"/>
    </row>
    <row r="380" spans="1:15" ht="12.75" customHeight="1">
      <c r="A380" s="33">
        <v>372</v>
      </c>
      <c r="B380" s="53" t="s">
        <v>199</v>
      </c>
      <c r="C380" s="31">
        <v>125.75</v>
      </c>
      <c r="D380" s="36">
        <v>125.13333333333333</v>
      </c>
      <c r="E380" s="36">
        <v>123.66666666666666</v>
      </c>
      <c r="F380" s="36">
        <v>121.58333333333333</v>
      </c>
      <c r="G380" s="36">
        <v>120.11666666666666</v>
      </c>
      <c r="H380" s="36">
        <v>127.21666666666665</v>
      </c>
      <c r="I380" s="36">
        <v>128.68333333333334</v>
      </c>
      <c r="J380" s="36">
        <v>130.76666666666665</v>
      </c>
      <c r="K380" s="31">
        <v>126.6</v>
      </c>
      <c r="L380" s="31">
        <v>123.05</v>
      </c>
      <c r="M380" s="31">
        <v>320.83064000000002</v>
      </c>
      <c r="N380" s="1"/>
      <c r="O380" s="1"/>
    </row>
    <row r="381" spans="1:15" ht="12.75" customHeight="1">
      <c r="A381" s="33">
        <v>373</v>
      </c>
      <c r="B381" s="53" t="s">
        <v>474</v>
      </c>
      <c r="C381" s="31">
        <v>636.6</v>
      </c>
      <c r="D381" s="36">
        <v>641.38333333333333</v>
      </c>
      <c r="E381" s="36">
        <v>625.81666666666661</v>
      </c>
      <c r="F381" s="36">
        <v>615.0333333333333</v>
      </c>
      <c r="G381" s="36">
        <v>599.46666666666658</v>
      </c>
      <c r="H381" s="36">
        <v>652.16666666666663</v>
      </c>
      <c r="I381" s="36">
        <v>667.73333333333346</v>
      </c>
      <c r="J381" s="36">
        <v>678.51666666666665</v>
      </c>
      <c r="K381" s="31">
        <v>656.95</v>
      </c>
      <c r="L381" s="31">
        <v>630.6</v>
      </c>
      <c r="M381" s="31">
        <v>4.4220899999999999</v>
      </c>
      <c r="N381" s="1"/>
      <c r="O381" s="1"/>
    </row>
    <row r="382" spans="1:15" ht="12.75" customHeight="1">
      <c r="A382" s="33">
        <v>374</v>
      </c>
      <c r="B382" s="53" t="s">
        <v>206</v>
      </c>
      <c r="C382" s="31">
        <v>249.05</v>
      </c>
      <c r="D382" s="36">
        <v>248.4</v>
      </c>
      <c r="E382" s="36">
        <v>245.15</v>
      </c>
      <c r="F382" s="36">
        <v>241.25</v>
      </c>
      <c r="G382" s="36">
        <v>238</v>
      </c>
      <c r="H382" s="36">
        <v>252.3</v>
      </c>
      <c r="I382" s="36">
        <v>255.55</v>
      </c>
      <c r="J382" s="36">
        <v>259.45000000000005</v>
      </c>
      <c r="K382" s="31">
        <v>251.65</v>
      </c>
      <c r="L382" s="31">
        <v>244.5</v>
      </c>
      <c r="M382" s="31">
        <v>41.813160000000003</v>
      </c>
      <c r="N382" s="1"/>
      <c r="O382" s="1"/>
    </row>
    <row r="383" spans="1:15" ht="12.75" customHeight="1">
      <c r="A383" s="33">
        <v>375</v>
      </c>
      <c r="B383" s="53" t="s">
        <v>207</v>
      </c>
      <c r="C383" s="31">
        <v>522.04999999999995</v>
      </c>
      <c r="D383" s="36">
        <v>521.0333333333333</v>
      </c>
      <c r="E383" s="36">
        <v>514.61666666666656</v>
      </c>
      <c r="F383" s="36">
        <v>507.18333333333328</v>
      </c>
      <c r="G383" s="36">
        <v>500.76666666666654</v>
      </c>
      <c r="H383" s="36">
        <v>528.46666666666658</v>
      </c>
      <c r="I383" s="36">
        <v>534.88333333333333</v>
      </c>
      <c r="J383" s="36">
        <v>542.31666666666661</v>
      </c>
      <c r="K383" s="31">
        <v>527.45000000000005</v>
      </c>
      <c r="L383" s="31">
        <v>513.6</v>
      </c>
      <c r="M383" s="31">
        <v>119.63864</v>
      </c>
      <c r="N383" s="1"/>
      <c r="O383" s="1"/>
    </row>
    <row r="384" spans="1:15" ht="12.75" customHeight="1">
      <c r="A384" s="33">
        <v>376</v>
      </c>
      <c r="B384" s="53" t="s">
        <v>475</v>
      </c>
      <c r="C384" s="31">
        <v>640.29999999999995</v>
      </c>
      <c r="D384" s="36">
        <v>633.9666666666667</v>
      </c>
      <c r="E384" s="36">
        <v>624.98333333333335</v>
      </c>
      <c r="F384" s="36">
        <v>609.66666666666663</v>
      </c>
      <c r="G384" s="36">
        <v>600.68333333333328</v>
      </c>
      <c r="H384" s="36">
        <v>649.28333333333342</v>
      </c>
      <c r="I384" s="36">
        <v>658.26666666666677</v>
      </c>
      <c r="J384" s="36">
        <v>673.58333333333348</v>
      </c>
      <c r="K384" s="31">
        <v>642.95000000000005</v>
      </c>
      <c r="L384" s="31">
        <v>618.65</v>
      </c>
      <c r="M384" s="31">
        <v>1.16587</v>
      </c>
      <c r="N384" s="1"/>
      <c r="O384" s="1"/>
    </row>
    <row r="385" spans="1:15" ht="12.75" customHeight="1">
      <c r="A385" s="33">
        <v>377</v>
      </c>
      <c r="B385" s="53" t="s">
        <v>476</v>
      </c>
      <c r="C385" s="31">
        <v>671.85</v>
      </c>
      <c r="D385" s="36">
        <v>662.41666666666663</v>
      </c>
      <c r="E385" s="36">
        <v>649.83333333333326</v>
      </c>
      <c r="F385" s="36">
        <v>627.81666666666661</v>
      </c>
      <c r="G385" s="36">
        <v>615.23333333333323</v>
      </c>
      <c r="H385" s="36">
        <v>684.43333333333328</v>
      </c>
      <c r="I385" s="36">
        <v>697.01666666666654</v>
      </c>
      <c r="J385" s="36">
        <v>719.0333333333333</v>
      </c>
      <c r="K385" s="31">
        <v>675</v>
      </c>
      <c r="L385" s="31">
        <v>640.4</v>
      </c>
      <c r="M385" s="31">
        <v>11.601900000000001</v>
      </c>
      <c r="N385" s="1"/>
      <c r="O385" s="1"/>
    </row>
    <row r="386" spans="1:15" ht="12.75" customHeight="1">
      <c r="A386" s="33">
        <v>378</v>
      </c>
      <c r="B386" s="53" t="s">
        <v>477</v>
      </c>
      <c r="C386" s="31">
        <v>1610.5</v>
      </c>
      <c r="D386" s="36">
        <v>1611.8666666666668</v>
      </c>
      <c r="E386" s="36">
        <v>1591.7333333333336</v>
      </c>
      <c r="F386" s="36">
        <v>1572.9666666666667</v>
      </c>
      <c r="G386" s="36">
        <v>1552.8333333333335</v>
      </c>
      <c r="H386" s="36">
        <v>1630.6333333333337</v>
      </c>
      <c r="I386" s="36">
        <v>1650.7666666666669</v>
      </c>
      <c r="J386" s="36">
        <v>1669.5333333333338</v>
      </c>
      <c r="K386" s="31">
        <v>1632</v>
      </c>
      <c r="L386" s="31">
        <v>1593.1</v>
      </c>
      <c r="M386" s="31">
        <v>4.7857000000000003</v>
      </c>
      <c r="N386" s="1"/>
      <c r="O386" s="1"/>
    </row>
    <row r="387" spans="1:15" ht="12.75" customHeight="1">
      <c r="A387" s="33">
        <v>379</v>
      </c>
      <c r="B387" s="53" t="s">
        <v>478</v>
      </c>
      <c r="C387" s="31">
        <v>273.95</v>
      </c>
      <c r="D387" s="36">
        <v>269.98333333333335</v>
      </c>
      <c r="E387" s="36">
        <v>263.9666666666667</v>
      </c>
      <c r="F387" s="36">
        <v>253.98333333333335</v>
      </c>
      <c r="G387" s="36">
        <v>247.9666666666667</v>
      </c>
      <c r="H387" s="36">
        <v>279.9666666666667</v>
      </c>
      <c r="I387" s="36">
        <v>285.98333333333335</v>
      </c>
      <c r="J387" s="36">
        <v>295.9666666666667</v>
      </c>
      <c r="K387" s="31">
        <v>276</v>
      </c>
      <c r="L387" s="31">
        <v>260</v>
      </c>
      <c r="M387" s="31">
        <v>207.89906999999999</v>
      </c>
      <c r="N387" s="1"/>
      <c r="O387" s="1"/>
    </row>
    <row r="388" spans="1:15" ht="12.75" customHeight="1">
      <c r="A388" s="33">
        <v>380</v>
      </c>
      <c r="B388" s="53" t="s">
        <v>204</v>
      </c>
      <c r="C388" s="31">
        <v>163.85</v>
      </c>
      <c r="D388" s="36">
        <v>163.44999999999999</v>
      </c>
      <c r="E388" s="36">
        <v>161.19999999999999</v>
      </c>
      <c r="F388" s="36">
        <v>158.55000000000001</v>
      </c>
      <c r="G388" s="36">
        <v>156.30000000000001</v>
      </c>
      <c r="H388" s="36">
        <v>166.09999999999997</v>
      </c>
      <c r="I388" s="36">
        <v>168.34999999999997</v>
      </c>
      <c r="J388" s="36">
        <v>170.99999999999994</v>
      </c>
      <c r="K388" s="31">
        <v>165.7</v>
      </c>
      <c r="L388" s="31">
        <v>160.80000000000001</v>
      </c>
      <c r="M388" s="31">
        <v>10.84604</v>
      </c>
      <c r="N388" s="1"/>
      <c r="O388" s="1"/>
    </row>
    <row r="389" spans="1:15" ht="12.75" customHeight="1">
      <c r="A389" s="33">
        <v>381</v>
      </c>
      <c r="B389" s="53" t="s">
        <v>479</v>
      </c>
      <c r="C389" s="31">
        <v>1355.15</v>
      </c>
      <c r="D389" s="36">
        <v>1356.9666666666667</v>
      </c>
      <c r="E389" s="36">
        <v>1338.1833333333334</v>
      </c>
      <c r="F389" s="36">
        <v>1321.2166666666667</v>
      </c>
      <c r="G389" s="36">
        <v>1302.4333333333334</v>
      </c>
      <c r="H389" s="36">
        <v>1373.9333333333334</v>
      </c>
      <c r="I389" s="36">
        <v>1392.7166666666667</v>
      </c>
      <c r="J389" s="36">
        <v>1409.6833333333334</v>
      </c>
      <c r="K389" s="31">
        <v>1375.75</v>
      </c>
      <c r="L389" s="31">
        <v>1340</v>
      </c>
      <c r="M389" s="31">
        <v>0.60292000000000001</v>
      </c>
      <c r="N389" s="1"/>
      <c r="O389" s="1"/>
    </row>
    <row r="390" spans="1:15" ht="12.75" customHeight="1">
      <c r="A390" s="33">
        <v>382</v>
      </c>
      <c r="B390" s="53" t="s">
        <v>480</v>
      </c>
      <c r="C390" s="31">
        <v>299.2</v>
      </c>
      <c r="D390" s="36">
        <v>299.90000000000003</v>
      </c>
      <c r="E390" s="36">
        <v>295.80000000000007</v>
      </c>
      <c r="F390" s="36">
        <v>292.40000000000003</v>
      </c>
      <c r="G390" s="36">
        <v>288.30000000000007</v>
      </c>
      <c r="H390" s="36">
        <v>303.30000000000007</v>
      </c>
      <c r="I390" s="36">
        <v>307.40000000000009</v>
      </c>
      <c r="J390" s="36">
        <v>310.80000000000007</v>
      </c>
      <c r="K390" s="31">
        <v>304</v>
      </c>
      <c r="L390" s="31">
        <v>296.5</v>
      </c>
      <c r="M390" s="31">
        <v>2.3853200000000001</v>
      </c>
      <c r="N390" s="1"/>
      <c r="O390" s="1"/>
    </row>
    <row r="391" spans="1:15" ht="12.75" customHeight="1">
      <c r="A391" s="33">
        <v>383</v>
      </c>
      <c r="B391" s="53" t="s">
        <v>481</v>
      </c>
      <c r="C391" s="31">
        <v>265.2</v>
      </c>
      <c r="D391" s="36">
        <v>263.76666666666665</v>
      </c>
      <c r="E391" s="36">
        <v>260.73333333333329</v>
      </c>
      <c r="F391" s="36">
        <v>256.26666666666665</v>
      </c>
      <c r="G391" s="36">
        <v>253.23333333333329</v>
      </c>
      <c r="H391" s="36">
        <v>268.23333333333329</v>
      </c>
      <c r="I391" s="36">
        <v>271.26666666666659</v>
      </c>
      <c r="J391" s="36">
        <v>275.73333333333329</v>
      </c>
      <c r="K391" s="31">
        <v>266.8</v>
      </c>
      <c r="L391" s="31">
        <v>259.3</v>
      </c>
      <c r="M391" s="31">
        <v>3.6381000000000001</v>
      </c>
      <c r="N391" s="1"/>
      <c r="O391" s="1"/>
    </row>
    <row r="392" spans="1:15" ht="12.75" customHeight="1">
      <c r="A392" s="33">
        <v>384</v>
      </c>
      <c r="B392" s="53" t="s">
        <v>482</v>
      </c>
      <c r="C392" s="31">
        <v>143.80000000000001</v>
      </c>
      <c r="D392" s="36">
        <v>142.19999999999999</v>
      </c>
      <c r="E392" s="36">
        <v>140.29999999999998</v>
      </c>
      <c r="F392" s="36">
        <v>136.79999999999998</v>
      </c>
      <c r="G392" s="36">
        <v>134.89999999999998</v>
      </c>
      <c r="H392" s="36">
        <v>145.69999999999999</v>
      </c>
      <c r="I392" s="36">
        <v>147.59999999999997</v>
      </c>
      <c r="J392" s="36">
        <v>151.1</v>
      </c>
      <c r="K392" s="31">
        <v>144.1</v>
      </c>
      <c r="L392" s="31">
        <v>138.69999999999999</v>
      </c>
      <c r="M392" s="31">
        <v>17.621780000000001</v>
      </c>
      <c r="N392" s="1"/>
      <c r="O392" s="1"/>
    </row>
    <row r="393" spans="1:15" ht="12.75" customHeight="1">
      <c r="A393" s="33">
        <v>385</v>
      </c>
      <c r="B393" s="53" t="s">
        <v>483</v>
      </c>
      <c r="C393" s="31">
        <v>3154.9</v>
      </c>
      <c r="D393" s="36">
        <v>3145.2833333333328</v>
      </c>
      <c r="E393" s="36">
        <v>3114.5666666666657</v>
      </c>
      <c r="F393" s="36">
        <v>3074.2333333333327</v>
      </c>
      <c r="G393" s="36">
        <v>3043.5166666666655</v>
      </c>
      <c r="H393" s="36">
        <v>3185.6166666666659</v>
      </c>
      <c r="I393" s="36">
        <v>3216.333333333333</v>
      </c>
      <c r="J393" s="36">
        <v>3256.6666666666661</v>
      </c>
      <c r="K393" s="31">
        <v>3176</v>
      </c>
      <c r="L393" s="31">
        <v>3104.95</v>
      </c>
      <c r="M393" s="31">
        <v>0.20071</v>
      </c>
      <c r="N393" s="1"/>
      <c r="O393" s="1"/>
    </row>
    <row r="394" spans="1:15" ht="12.75" customHeight="1">
      <c r="A394" s="33">
        <v>386</v>
      </c>
      <c r="B394" s="53" t="s">
        <v>484</v>
      </c>
      <c r="C394" s="31">
        <v>70.3</v>
      </c>
      <c r="D394" s="36">
        <v>70.11666666666666</v>
      </c>
      <c r="E394" s="36">
        <v>69.583333333333314</v>
      </c>
      <c r="F394" s="36">
        <v>68.86666666666666</v>
      </c>
      <c r="G394" s="36">
        <v>68.333333333333314</v>
      </c>
      <c r="H394" s="36">
        <v>70.833333333333314</v>
      </c>
      <c r="I394" s="36">
        <v>71.366666666666646</v>
      </c>
      <c r="J394" s="36">
        <v>72.083333333333314</v>
      </c>
      <c r="K394" s="31">
        <v>70.650000000000006</v>
      </c>
      <c r="L394" s="31">
        <v>69.400000000000006</v>
      </c>
      <c r="M394" s="31">
        <v>14.946440000000001</v>
      </c>
      <c r="N394" s="1"/>
      <c r="O394" s="1"/>
    </row>
    <row r="395" spans="1:15" ht="12.75" customHeight="1">
      <c r="A395" s="33">
        <v>387</v>
      </c>
      <c r="B395" s="53" t="s">
        <v>485</v>
      </c>
      <c r="C395" s="31">
        <v>2132.15</v>
      </c>
      <c r="D395" s="36">
        <v>2128.9666666666667</v>
      </c>
      <c r="E395" s="36">
        <v>2097.9333333333334</v>
      </c>
      <c r="F395" s="36">
        <v>2063.7166666666667</v>
      </c>
      <c r="G395" s="36">
        <v>2032.6833333333334</v>
      </c>
      <c r="H395" s="36">
        <v>2163.1833333333334</v>
      </c>
      <c r="I395" s="36">
        <v>2194.2166666666672</v>
      </c>
      <c r="J395" s="36">
        <v>2228.4333333333334</v>
      </c>
      <c r="K395" s="31">
        <v>2160</v>
      </c>
      <c r="L395" s="31">
        <v>2094.75</v>
      </c>
      <c r="M395" s="31">
        <v>1.23048</v>
      </c>
      <c r="N395" s="1"/>
      <c r="O395" s="1"/>
    </row>
    <row r="396" spans="1:15" ht="12.75" customHeight="1">
      <c r="A396" s="33">
        <v>388</v>
      </c>
      <c r="B396" s="53" t="s">
        <v>486</v>
      </c>
      <c r="C396" s="31">
        <v>212.45</v>
      </c>
      <c r="D396" s="36">
        <v>211.35</v>
      </c>
      <c r="E396" s="36">
        <v>209.25</v>
      </c>
      <c r="F396" s="36">
        <v>206.05</v>
      </c>
      <c r="G396" s="36">
        <v>203.95000000000002</v>
      </c>
      <c r="H396" s="36">
        <v>214.54999999999998</v>
      </c>
      <c r="I396" s="36">
        <v>216.64999999999995</v>
      </c>
      <c r="J396" s="36">
        <v>219.84999999999997</v>
      </c>
      <c r="K396" s="31">
        <v>213.45</v>
      </c>
      <c r="L396" s="31">
        <v>208.15</v>
      </c>
      <c r="M396" s="31">
        <v>9.2896000000000001</v>
      </c>
      <c r="N396" s="1"/>
      <c r="O396" s="1"/>
    </row>
    <row r="397" spans="1:15" ht="12.75" customHeight="1">
      <c r="A397" s="33">
        <v>389</v>
      </c>
      <c r="B397" s="53" t="s">
        <v>487</v>
      </c>
      <c r="C397" s="31">
        <v>830.55</v>
      </c>
      <c r="D397" s="36">
        <v>833.88333333333333</v>
      </c>
      <c r="E397" s="36">
        <v>826.66666666666663</v>
      </c>
      <c r="F397" s="36">
        <v>822.7833333333333</v>
      </c>
      <c r="G397" s="36">
        <v>815.56666666666661</v>
      </c>
      <c r="H397" s="36">
        <v>837.76666666666665</v>
      </c>
      <c r="I397" s="36">
        <v>844.98333333333335</v>
      </c>
      <c r="J397" s="36">
        <v>848.86666666666667</v>
      </c>
      <c r="K397" s="31">
        <v>841.1</v>
      </c>
      <c r="L397" s="31">
        <v>830</v>
      </c>
      <c r="M397" s="31">
        <v>0.37106</v>
      </c>
      <c r="N397" s="1"/>
      <c r="O397" s="1"/>
    </row>
    <row r="398" spans="1:15" ht="12.75" customHeight="1">
      <c r="A398" s="33">
        <v>390</v>
      </c>
      <c r="B398" s="53" t="s">
        <v>208</v>
      </c>
      <c r="C398" s="31">
        <v>2840.15</v>
      </c>
      <c r="D398" s="36">
        <v>2831.4500000000003</v>
      </c>
      <c r="E398" s="36">
        <v>2808.7500000000005</v>
      </c>
      <c r="F398" s="36">
        <v>2777.3500000000004</v>
      </c>
      <c r="G398" s="36">
        <v>2754.6500000000005</v>
      </c>
      <c r="H398" s="36">
        <v>2862.8500000000004</v>
      </c>
      <c r="I398" s="36">
        <v>2885.55</v>
      </c>
      <c r="J398" s="36">
        <v>2916.9500000000003</v>
      </c>
      <c r="K398" s="31">
        <v>2854.15</v>
      </c>
      <c r="L398" s="31">
        <v>2800.05</v>
      </c>
      <c r="M398" s="31">
        <v>35.941499999999998</v>
      </c>
      <c r="N398" s="1"/>
      <c r="O398" s="1"/>
    </row>
    <row r="399" spans="1:15" ht="12.75" customHeight="1">
      <c r="A399" s="33">
        <v>391</v>
      </c>
      <c r="B399" s="53" t="s">
        <v>488</v>
      </c>
      <c r="C399" s="31">
        <v>104</v>
      </c>
      <c r="D399" s="36">
        <v>103.36666666666667</v>
      </c>
      <c r="E399" s="36">
        <v>102.33333333333334</v>
      </c>
      <c r="F399" s="36">
        <v>100.66666666666667</v>
      </c>
      <c r="G399" s="36">
        <v>99.63333333333334</v>
      </c>
      <c r="H399" s="36">
        <v>105.03333333333335</v>
      </c>
      <c r="I399" s="36">
        <v>106.06666666666668</v>
      </c>
      <c r="J399" s="36">
        <v>107.73333333333335</v>
      </c>
      <c r="K399" s="31">
        <v>104.4</v>
      </c>
      <c r="L399" s="31">
        <v>101.7</v>
      </c>
      <c r="M399" s="31">
        <v>9.2377699999999994</v>
      </c>
      <c r="N399" s="1"/>
      <c r="O399" s="1"/>
    </row>
    <row r="400" spans="1:15" ht="12.75" customHeight="1">
      <c r="A400" s="33">
        <v>392</v>
      </c>
      <c r="B400" s="53" t="s">
        <v>489</v>
      </c>
      <c r="C400" s="31">
        <v>699.95</v>
      </c>
      <c r="D400" s="36">
        <v>700.05000000000007</v>
      </c>
      <c r="E400" s="36">
        <v>696.00000000000011</v>
      </c>
      <c r="F400" s="36">
        <v>692.05000000000007</v>
      </c>
      <c r="G400" s="36">
        <v>688.00000000000011</v>
      </c>
      <c r="H400" s="36">
        <v>704.00000000000011</v>
      </c>
      <c r="I400" s="36">
        <v>708.05000000000007</v>
      </c>
      <c r="J400" s="36">
        <v>712.00000000000011</v>
      </c>
      <c r="K400" s="31">
        <v>704.1</v>
      </c>
      <c r="L400" s="31">
        <v>696.1</v>
      </c>
      <c r="M400" s="31">
        <v>0.52181</v>
      </c>
      <c r="N400" s="1"/>
      <c r="O400" s="1"/>
    </row>
    <row r="401" spans="1:15" ht="12.75" customHeight="1">
      <c r="A401" s="33">
        <v>393</v>
      </c>
      <c r="B401" s="53" t="s">
        <v>490</v>
      </c>
      <c r="C401" s="31">
        <v>1418.2</v>
      </c>
      <c r="D401" s="36">
        <v>1418.6666666666667</v>
      </c>
      <c r="E401" s="36">
        <v>1411.4333333333334</v>
      </c>
      <c r="F401" s="36">
        <v>1404.6666666666667</v>
      </c>
      <c r="G401" s="36">
        <v>1397.4333333333334</v>
      </c>
      <c r="H401" s="36">
        <v>1425.4333333333334</v>
      </c>
      <c r="I401" s="36">
        <v>1432.6666666666665</v>
      </c>
      <c r="J401" s="36">
        <v>1439.4333333333334</v>
      </c>
      <c r="K401" s="31">
        <v>1425.9</v>
      </c>
      <c r="L401" s="31">
        <v>1411.9</v>
      </c>
      <c r="M401" s="31">
        <v>0.37147999999999998</v>
      </c>
      <c r="N401" s="1"/>
      <c r="O401" s="1"/>
    </row>
    <row r="402" spans="1:15" ht="12.75" customHeight="1">
      <c r="A402" s="33">
        <v>394</v>
      </c>
      <c r="B402" s="53" t="s">
        <v>210</v>
      </c>
      <c r="C402" s="31">
        <v>718.4</v>
      </c>
      <c r="D402" s="36">
        <v>718.54999999999984</v>
      </c>
      <c r="E402" s="36">
        <v>713.54999999999973</v>
      </c>
      <c r="F402" s="36">
        <v>708.69999999999993</v>
      </c>
      <c r="G402" s="36">
        <v>703.69999999999982</v>
      </c>
      <c r="H402" s="36">
        <v>723.39999999999964</v>
      </c>
      <c r="I402" s="36">
        <v>728.39999999999986</v>
      </c>
      <c r="J402" s="36">
        <v>733.24999999999955</v>
      </c>
      <c r="K402" s="31">
        <v>723.55</v>
      </c>
      <c r="L402" s="31">
        <v>713.7</v>
      </c>
      <c r="M402" s="31">
        <v>5.2874299999999996</v>
      </c>
      <c r="N402" s="1"/>
      <c r="O402" s="1"/>
    </row>
    <row r="403" spans="1:15" ht="12.75" customHeight="1">
      <c r="A403" s="33">
        <v>395</v>
      </c>
      <c r="B403" s="53" t="s">
        <v>211</v>
      </c>
      <c r="C403" s="31">
        <v>1432.85</v>
      </c>
      <c r="D403" s="36">
        <v>1430.55</v>
      </c>
      <c r="E403" s="36">
        <v>1424.35</v>
      </c>
      <c r="F403" s="36">
        <v>1415.85</v>
      </c>
      <c r="G403" s="36">
        <v>1409.6499999999999</v>
      </c>
      <c r="H403" s="36">
        <v>1439.05</v>
      </c>
      <c r="I403" s="36">
        <v>1445.2500000000002</v>
      </c>
      <c r="J403" s="36">
        <v>1453.75</v>
      </c>
      <c r="K403" s="31">
        <v>1436.75</v>
      </c>
      <c r="L403" s="31">
        <v>1422.05</v>
      </c>
      <c r="M403" s="31">
        <v>8.9665300000000006</v>
      </c>
      <c r="N403" s="1"/>
      <c r="O403" s="1"/>
    </row>
    <row r="404" spans="1:15" ht="12.75" customHeight="1">
      <c r="A404" s="33">
        <v>396</v>
      </c>
      <c r="B404" s="53" t="s">
        <v>491</v>
      </c>
      <c r="C404" s="31">
        <v>130.55000000000001</v>
      </c>
      <c r="D404" s="36">
        <v>128.65</v>
      </c>
      <c r="E404" s="36">
        <v>125.9</v>
      </c>
      <c r="F404" s="36">
        <v>121.25</v>
      </c>
      <c r="G404" s="36">
        <v>118.5</v>
      </c>
      <c r="H404" s="36">
        <v>133.30000000000001</v>
      </c>
      <c r="I404" s="36">
        <v>136.05000000000001</v>
      </c>
      <c r="J404" s="36">
        <v>140.70000000000002</v>
      </c>
      <c r="K404" s="31">
        <v>131.4</v>
      </c>
      <c r="L404" s="31">
        <v>124</v>
      </c>
      <c r="M404" s="31">
        <v>179.89336</v>
      </c>
      <c r="N404" s="1"/>
      <c r="O404" s="1"/>
    </row>
    <row r="405" spans="1:15" ht="12.75" customHeight="1">
      <c r="A405" s="33">
        <v>397</v>
      </c>
      <c r="B405" s="53" t="s">
        <v>492</v>
      </c>
      <c r="C405" s="31">
        <v>5003.55</v>
      </c>
      <c r="D405" s="36">
        <v>5029.3499999999995</v>
      </c>
      <c r="E405" s="36">
        <v>4955.6999999999989</v>
      </c>
      <c r="F405" s="36">
        <v>4907.8499999999995</v>
      </c>
      <c r="G405" s="36">
        <v>4834.1999999999989</v>
      </c>
      <c r="H405" s="36">
        <v>5077.1999999999989</v>
      </c>
      <c r="I405" s="36">
        <v>5150.8499999999985</v>
      </c>
      <c r="J405" s="36">
        <v>5198.6999999999989</v>
      </c>
      <c r="K405" s="31">
        <v>5103</v>
      </c>
      <c r="L405" s="31">
        <v>4981.5</v>
      </c>
      <c r="M405" s="31">
        <v>0.57403000000000004</v>
      </c>
      <c r="N405" s="1"/>
      <c r="O405" s="1"/>
    </row>
    <row r="406" spans="1:15" ht="12.75" customHeight="1">
      <c r="A406" s="33">
        <v>398</v>
      </c>
      <c r="B406" s="53" t="s">
        <v>215</v>
      </c>
      <c r="C406" s="31">
        <v>2286.75</v>
      </c>
      <c r="D406" s="36">
        <v>2264.3833333333332</v>
      </c>
      <c r="E406" s="36">
        <v>2229.7666666666664</v>
      </c>
      <c r="F406" s="36">
        <v>2172.7833333333333</v>
      </c>
      <c r="G406" s="36">
        <v>2138.1666666666665</v>
      </c>
      <c r="H406" s="36">
        <v>2321.3666666666663</v>
      </c>
      <c r="I406" s="36">
        <v>2355.9833333333331</v>
      </c>
      <c r="J406" s="36">
        <v>2412.9666666666662</v>
      </c>
      <c r="K406" s="31">
        <v>2299</v>
      </c>
      <c r="L406" s="31">
        <v>2207.4</v>
      </c>
      <c r="M406" s="31">
        <v>7.49824</v>
      </c>
      <c r="N406" s="1"/>
      <c r="O406" s="1"/>
    </row>
    <row r="407" spans="1:15" ht="12.75" customHeight="1">
      <c r="A407" s="33">
        <v>399</v>
      </c>
      <c r="B407" s="53" t="s">
        <v>866</v>
      </c>
      <c r="C407" s="31">
        <v>2019.3</v>
      </c>
      <c r="D407" s="36">
        <v>2018.4333333333334</v>
      </c>
      <c r="E407" s="36">
        <v>1980.8666666666668</v>
      </c>
      <c r="F407" s="36">
        <v>1942.4333333333334</v>
      </c>
      <c r="G407" s="36">
        <v>1904.8666666666668</v>
      </c>
      <c r="H407" s="36">
        <v>2056.8666666666668</v>
      </c>
      <c r="I407" s="36">
        <v>2094.4333333333334</v>
      </c>
      <c r="J407" s="36">
        <v>2132.8666666666668</v>
      </c>
      <c r="K407" s="31">
        <v>2056</v>
      </c>
      <c r="L407" s="31">
        <v>1980</v>
      </c>
      <c r="M407" s="31">
        <v>1.58633</v>
      </c>
      <c r="N407" s="1"/>
      <c r="O407" s="1"/>
    </row>
    <row r="408" spans="1:15" ht="12.75" customHeight="1">
      <c r="A408" s="33">
        <v>400</v>
      </c>
      <c r="B408" s="53" t="s">
        <v>178</v>
      </c>
      <c r="C408" s="31">
        <v>127.55</v>
      </c>
      <c r="D408" s="36">
        <v>126.86666666666667</v>
      </c>
      <c r="E408" s="36">
        <v>125.43333333333334</v>
      </c>
      <c r="F408" s="36">
        <v>123.31666666666666</v>
      </c>
      <c r="G408" s="36">
        <v>121.88333333333333</v>
      </c>
      <c r="H408" s="36">
        <v>128.98333333333335</v>
      </c>
      <c r="I408" s="36">
        <v>130.41666666666669</v>
      </c>
      <c r="J408" s="36">
        <v>132.53333333333336</v>
      </c>
      <c r="K408" s="31">
        <v>128.30000000000001</v>
      </c>
      <c r="L408" s="31">
        <v>124.75</v>
      </c>
      <c r="M408" s="31">
        <v>85.151510000000002</v>
      </c>
      <c r="N408" s="1"/>
      <c r="O408" s="1"/>
    </row>
    <row r="409" spans="1:15" ht="12.75" customHeight="1">
      <c r="A409" s="33">
        <v>401</v>
      </c>
      <c r="B409" s="53" t="s">
        <v>493</v>
      </c>
      <c r="C409" s="31">
        <v>7992.15</v>
      </c>
      <c r="D409" s="36">
        <v>7979.1500000000005</v>
      </c>
      <c r="E409" s="36">
        <v>7785.3000000000011</v>
      </c>
      <c r="F409" s="36">
        <v>7578.4500000000007</v>
      </c>
      <c r="G409" s="36">
        <v>7384.6000000000013</v>
      </c>
      <c r="H409" s="36">
        <v>8186.0000000000009</v>
      </c>
      <c r="I409" s="36">
        <v>8379.8500000000022</v>
      </c>
      <c r="J409" s="36">
        <v>8586.7000000000007</v>
      </c>
      <c r="K409" s="31">
        <v>8173</v>
      </c>
      <c r="L409" s="31">
        <v>7772.3</v>
      </c>
      <c r="M409" s="31">
        <v>0.47371000000000002</v>
      </c>
      <c r="N409" s="1"/>
      <c r="O409" s="1"/>
    </row>
    <row r="410" spans="1:15" ht="12.75" customHeight="1">
      <c r="A410" s="33">
        <v>402</v>
      </c>
      <c r="B410" t="s">
        <v>494</v>
      </c>
      <c r="C410" s="31">
        <v>1384.4</v>
      </c>
      <c r="D410" s="36">
        <v>1382.9666666666665</v>
      </c>
      <c r="E410" s="36">
        <v>1375.833333333333</v>
      </c>
      <c r="F410" s="36">
        <v>1367.2666666666667</v>
      </c>
      <c r="G410" s="36">
        <v>1360.1333333333332</v>
      </c>
      <c r="H410" s="36">
        <v>1391.5333333333328</v>
      </c>
      <c r="I410" s="36">
        <v>1398.6666666666665</v>
      </c>
      <c r="J410" s="36">
        <v>1407.2333333333327</v>
      </c>
      <c r="K410" s="31">
        <v>1390.1</v>
      </c>
      <c r="L410" s="31">
        <v>1374.4</v>
      </c>
      <c r="M410" s="31">
        <v>0.31616</v>
      </c>
      <c r="N410" s="1"/>
      <c r="O410" s="1"/>
    </row>
    <row r="411" spans="1:15" ht="12.75" customHeight="1">
      <c r="A411" s="33">
        <v>403</v>
      </c>
      <c r="B411" s="53" t="s">
        <v>867</v>
      </c>
      <c r="C411" s="31">
        <v>428.5</v>
      </c>
      <c r="D411" s="36">
        <v>429.81666666666666</v>
      </c>
      <c r="E411" s="36">
        <v>425.68333333333334</v>
      </c>
      <c r="F411" s="36">
        <v>422.86666666666667</v>
      </c>
      <c r="G411" s="36">
        <v>418.73333333333335</v>
      </c>
      <c r="H411" s="36">
        <v>432.63333333333333</v>
      </c>
      <c r="I411" s="36">
        <v>436.76666666666665</v>
      </c>
      <c r="J411" s="36">
        <v>439.58333333333331</v>
      </c>
      <c r="K411" s="31">
        <v>433.95</v>
      </c>
      <c r="L411" s="31">
        <v>427</v>
      </c>
      <c r="M411" s="31">
        <v>1.31595</v>
      </c>
      <c r="N411" s="1"/>
      <c r="O411" s="1"/>
    </row>
    <row r="412" spans="1:15" ht="12.75" customHeight="1">
      <c r="A412" s="33">
        <v>404</v>
      </c>
      <c r="B412" s="53" t="s">
        <v>495</v>
      </c>
      <c r="C412" s="31">
        <v>3828.4</v>
      </c>
      <c r="D412" s="36">
        <v>3844.0499999999997</v>
      </c>
      <c r="E412" s="36">
        <v>3773.3499999999995</v>
      </c>
      <c r="F412" s="36">
        <v>3718.2999999999997</v>
      </c>
      <c r="G412" s="36">
        <v>3647.5999999999995</v>
      </c>
      <c r="H412" s="36">
        <v>3899.0999999999995</v>
      </c>
      <c r="I412" s="36">
        <v>3969.7999999999993</v>
      </c>
      <c r="J412" s="36">
        <v>4024.8499999999995</v>
      </c>
      <c r="K412" s="31">
        <v>3914.75</v>
      </c>
      <c r="L412" s="31">
        <v>3789</v>
      </c>
      <c r="M412" s="31">
        <v>3.8846699999999998</v>
      </c>
      <c r="N412" s="1"/>
      <c r="O412" s="1"/>
    </row>
    <row r="413" spans="1:15" ht="12.75" customHeight="1">
      <c r="A413" s="33">
        <v>405</v>
      </c>
      <c r="B413" s="53" t="s">
        <v>496</v>
      </c>
      <c r="C413" s="31">
        <v>400.9</v>
      </c>
      <c r="D413" s="36">
        <v>399.26666666666665</v>
      </c>
      <c r="E413" s="36">
        <v>391.63333333333333</v>
      </c>
      <c r="F413" s="36">
        <v>382.36666666666667</v>
      </c>
      <c r="G413" s="36">
        <v>374.73333333333335</v>
      </c>
      <c r="H413" s="36">
        <v>408.5333333333333</v>
      </c>
      <c r="I413" s="36">
        <v>416.16666666666663</v>
      </c>
      <c r="J413" s="36">
        <v>425.43333333333328</v>
      </c>
      <c r="K413" s="31">
        <v>406.9</v>
      </c>
      <c r="L413" s="31">
        <v>390</v>
      </c>
      <c r="M413" s="31">
        <v>6.7947300000000004</v>
      </c>
      <c r="N413" s="1"/>
      <c r="O413" s="1"/>
    </row>
    <row r="414" spans="1:15" ht="12.75" customHeight="1">
      <c r="A414" s="33">
        <v>406</v>
      </c>
      <c r="B414" s="53" t="s">
        <v>868</v>
      </c>
      <c r="C414" s="31">
        <v>908.9</v>
      </c>
      <c r="D414" s="36">
        <v>915.11666666666679</v>
      </c>
      <c r="E414" s="36">
        <v>900.23333333333358</v>
      </c>
      <c r="F414" s="36">
        <v>891.56666666666683</v>
      </c>
      <c r="G414" s="36">
        <v>876.68333333333362</v>
      </c>
      <c r="H414" s="36">
        <v>923.78333333333353</v>
      </c>
      <c r="I414" s="36">
        <v>938.66666666666674</v>
      </c>
      <c r="J414" s="36">
        <v>947.33333333333348</v>
      </c>
      <c r="K414" s="31">
        <v>930</v>
      </c>
      <c r="L414" s="31">
        <v>906.45</v>
      </c>
      <c r="M414" s="31">
        <v>0.52820999999999996</v>
      </c>
      <c r="N414" s="1"/>
      <c r="O414" s="1"/>
    </row>
    <row r="415" spans="1:15" ht="12.75" customHeight="1">
      <c r="A415" s="33">
        <v>407</v>
      </c>
      <c r="B415" s="53" t="s">
        <v>497</v>
      </c>
      <c r="C415" s="31">
        <v>721.95</v>
      </c>
      <c r="D415" s="36">
        <v>722.31666666666661</v>
      </c>
      <c r="E415" s="36">
        <v>715.93333333333317</v>
      </c>
      <c r="F415" s="36">
        <v>709.91666666666652</v>
      </c>
      <c r="G415" s="36">
        <v>703.53333333333308</v>
      </c>
      <c r="H415" s="36">
        <v>728.33333333333326</v>
      </c>
      <c r="I415" s="36">
        <v>734.7166666666667</v>
      </c>
      <c r="J415" s="36">
        <v>740.73333333333335</v>
      </c>
      <c r="K415" s="31">
        <v>728.7</v>
      </c>
      <c r="L415" s="31">
        <v>716.3</v>
      </c>
      <c r="M415" s="31">
        <v>0.12855</v>
      </c>
      <c r="N415" s="1"/>
      <c r="O415" s="1"/>
    </row>
    <row r="416" spans="1:15" ht="12.75" customHeight="1">
      <c r="A416" s="33">
        <v>408</v>
      </c>
      <c r="B416" s="53" t="s">
        <v>213</v>
      </c>
      <c r="C416" s="31">
        <v>26024.9</v>
      </c>
      <c r="D416" s="36">
        <v>26030.616666666669</v>
      </c>
      <c r="E416" s="36">
        <v>25624.283333333336</v>
      </c>
      <c r="F416" s="36">
        <v>25223.666666666668</v>
      </c>
      <c r="G416" s="36">
        <v>24817.333333333336</v>
      </c>
      <c r="H416" s="36">
        <v>26431.233333333337</v>
      </c>
      <c r="I416" s="36">
        <v>26837.566666666666</v>
      </c>
      <c r="J416" s="36">
        <v>27238.183333333338</v>
      </c>
      <c r="K416" s="31">
        <v>26436.95</v>
      </c>
      <c r="L416" s="31">
        <v>25630</v>
      </c>
      <c r="M416" s="31">
        <v>0.84460999999999997</v>
      </c>
      <c r="N416" s="1"/>
      <c r="O416" s="1"/>
    </row>
    <row r="417" spans="1:15" ht="12.75" customHeight="1">
      <c r="A417" s="33">
        <v>409</v>
      </c>
      <c r="B417" s="53" t="s">
        <v>498</v>
      </c>
      <c r="C417" s="31">
        <v>42</v>
      </c>
      <c r="D417" s="36">
        <v>41.783333333333339</v>
      </c>
      <c r="E417" s="36">
        <v>41.416666666666679</v>
      </c>
      <c r="F417" s="36">
        <v>40.833333333333343</v>
      </c>
      <c r="G417" s="36">
        <v>40.466666666666683</v>
      </c>
      <c r="H417" s="36">
        <v>42.366666666666674</v>
      </c>
      <c r="I417" s="36">
        <v>42.733333333333334</v>
      </c>
      <c r="J417" s="36">
        <v>43.31666666666667</v>
      </c>
      <c r="K417" s="31">
        <v>42.15</v>
      </c>
      <c r="L417" s="31">
        <v>41.2</v>
      </c>
      <c r="M417" s="31">
        <v>35.42266</v>
      </c>
      <c r="N417" s="1"/>
      <c r="O417" s="1"/>
    </row>
    <row r="418" spans="1:15" ht="12.75" customHeight="1">
      <c r="A418" s="33">
        <v>410</v>
      </c>
      <c r="B418" s="53" t="s">
        <v>216</v>
      </c>
      <c r="C418" s="31">
        <v>2330.35</v>
      </c>
      <c r="D418" s="36">
        <v>2355</v>
      </c>
      <c r="E418" s="36">
        <v>2292.15</v>
      </c>
      <c r="F418" s="36">
        <v>2253.9500000000003</v>
      </c>
      <c r="G418" s="36">
        <v>2191.1000000000004</v>
      </c>
      <c r="H418" s="36">
        <v>2393.1999999999998</v>
      </c>
      <c r="I418" s="36">
        <v>2456.0500000000002</v>
      </c>
      <c r="J418" s="36">
        <v>2494.2499999999995</v>
      </c>
      <c r="K418" s="31">
        <v>2417.85</v>
      </c>
      <c r="L418" s="31">
        <v>2316.8000000000002</v>
      </c>
      <c r="M418" s="31">
        <v>24.75207</v>
      </c>
      <c r="N418" s="1"/>
      <c r="O418" s="1"/>
    </row>
    <row r="419" spans="1:15" ht="12.75" customHeight="1">
      <c r="A419" s="33">
        <v>411</v>
      </c>
      <c r="B419" s="53" t="s">
        <v>499</v>
      </c>
      <c r="C419" s="31">
        <v>603.95000000000005</v>
      </c>
      <c r="D419" s="36">
        <v>600.30000000000007</v>
      </c>
      <c r="E419" s="36">
        <v>588.30000000000018</v>
      </c>
      <c r="F419" s="36">
        <v>572.65000000000009</v>
      </c>
      <c r="G419" s="36">
        <v>560.6500000000002</v>
      </c>
      <c r="H419" s="36">
        <v>615.95000000000016</v>
      </c>
      <c r="I419" s="36">
        <v>627.94999999999993</v>
      </c>
      <c r="J419" s="36">
        <v>643.60000000000014</v>
      </c>
      <c r="K419" s="31">
        <v>612.29999999999995</v>
      </c>
      <c r="L419" s="31">
        <v>584.65</v>
      </c>
      <c r="M419" s="31">
        <v>6.5555199999999996</v>
      </c>
      <c r="N419" s="1"/>
      <c r="O419" s="1"/>
    </row>
    <row r="420" spans="1:15" ht="12.75" customHeight="1">
      <c r="A420" s="33">
        <v>412</v>
      </c>
      <c r="B420" s="53" t="s">
        <v>214</v>
      </c>
      <c r="C420" s="31">
        <v>6660.45</v>
      </c>
      <c r="D420" s="36">
        <v>6614.9000000000005</v>
      </c>
      <c r="E420" s="36">
        <v>6528.0500000000011</v>
      </c>
      <c r="F420" s="36">
        <v>6395.6500000000005</v>
      </c>
      <c r="G420" s="36">
        <v>6308.8000000000011</v>
      </c>
      <c r="H420" s="36">
        <v>6747.3000000000011</v>
      </c>
      <c r="I420" s="36">
        <v>6834.1500000000015</v>
      </c>
      <c r="J420" s="36">
        <v>6966.5500000000011</v>
      </c>
      <c r="K420" s="31">
        <v>6701.75</v>
      </c>
      <c r="L420" s="31">
        <v>6482.5</v>
      </c>
      <c r="M420" s="31">
        <v>6.7214999999999998</v>
      </c>
      <c r="N420" s="1"/>
      <c r="O420" s="1"/>
    </row>
    <row r="421" spans="1:15" ht="12.75" customHeight="1">
      <c r="A421" s="33">
        <v>413</v>
      </c>
      <c r="B421" s="53" t="s">
        <v>500</v>
      </c>
      <c r="C421" s="31">
        <v>1704.1</v>
      </c>
      <c r="D421" s="36">
        <v>1695.3666666666668</v>
      </c>
      <c r="E421" s="36">
        <v>1640.7333333333336</v>
      </c>
      <c r="F421" s="36">
        <v>1577.3666666666668</v>
      </c>
      <c r="G421" s="36">
        <v>1522.7333333333336</v>
      </c>
      <c r="H421" s="36">
        <v>1758.7333333333336</v>
      </c>
      <c r="I421" s="36">
        <v>1813.3666666666668</v>
      </c>
      <c r="J421" s="36">
        <v>1876.7333333333336</v>
      </c>
      <c r="K421" s="31">
        <v>1750</v>
      </c>
      <c r="L421" s="31">
        <v>1632</v>
      </c>
      <c r="M421" s="31">
        <v>3.1002399999999999</v>
      </c>
      <c r="N421" s="1"/>
      <c r="O421" s="1"/>
    </row>
    <row r="422" spans="1:15" ht="12.75" customHeight="1">
      <c r="A422" s="33">
        <v>414</v>
      </c>
      <c r="B422" s="53" t="s">
        <v>501</v>
      </c>
      <c r="C422" s="31">
        <v>8597.7000000000007</v>
      </c>
      <c r="D422" s="36">
        <v>8634.9499999999989</v>
      </c>
      <c r="E422" s="36">
        <v>8494.3499999999985</v>
      </c>
      <c r="F422" s="36">
        <v>8391</v>
      </c>
      <c r="G422" s="36">
        <v>8250.4</v>
      </c>
      <c r="H422" s="36">
        <v>8738.2999999999975</v>
      </c>
      <c r="I422" s="36">
        <v>8878.9</v>
      </c>
      <c r="J422" s="36">
        <v>8982.2499999999964</v>
      </c>
      <c r="K422" s="31">
        <v>8775.5499999999993</v>
      </c>
      <c r="L422" s="31">
        <v>8531.6</v>
      </c>
      <c r="M422" s="31">
        <v>0.89280000000000004</v>
      </c>
      <c r="N422" s="1"/>
      <c r="O422" s="1"/>
    </row>
    <row r="423" spans="1:15" ht="12.75" customHeight="1">
      <c r="A423" s="33">
        <v>415</v>
      </c>
      <c r="B423" s="53" t="s">
        <v>293</v>
      </c>
      <c r="C423" s="31">
        <v>579.70000000000005</v>
      </c>
      <c r="D423" s="36">
        <v>576.7833333333333</v>
      </c>
      <c r="E423" s="36">
        <v>570.81666666666661</v>
      </c>
      <c r="F423" s="36">
        <v>561.93333333333328</v>
      </c>
      <c r="G423" s="36">
        <v>555.96666666666658</v>
      </c>
      <c r="H423" s="36">
        <v>585.66666666666663</v>
      </c>
      <c r="I423" s="36">
        <v>591.63333333333333</v>
      </c>
      <c r="J423" s="36">
        <v>600.51666666666665</v>
      </c>
      <c r="K423" s="31">
        <v>582.75</v>
      </c>
      <c r="L423" s="31">
        <v>567.9</v>
      </c>
      <c r="M423" s="31">
        <v>16.469719999999999</v>
      </c>
      <c r="N423" s="1"/>
      <c r="O423" s="1"/>
    </row>
    <row r="424" spans="1:15" ht="12.75" customHeight="1">
      <c r="A424" s="33">
        <v>416</v>
      </c>
      <c r="B424" s="53" t="s">
        <v>502</v>
      </c>
      <c r="C424" s="31">
        <v>509.8</v>
      </c>
      <c r="D424" s="36">
        <v>506.66666666666669</v>
      </c>
      <c r="E424" s="36">
        <v>501.23333333333335</v>
      </c>
      <c r="F424" s="36">
        <v>492.66666666666669</v>
      </c>
      <c r="G424" s="36">
        <v>487.23333333333335</v>
      </c>
      <c r="H424" s="36">
        <v>515.23333333333335</v>
      </c>
      <c r="I424" s="36">
        <v>520.66666666666663</v>
      </c>
      <c r="J424" s="36">
        <v>529.23333333333335</v>
      </c>
      <c r="K424" s="31">
        <v>512.1</v>
      </c>
      <c r="L424" s="31">
        <v>498.1</v>
      </c>
      <c r="M424" s="31">
        <v>10.49037</v>
      </c>
      <c r="N424" s="1"/>
      <c r="O424" s="1"/>
    </row>
    <row r="425" spans="1:15" ht="12.75" customHeight="1">
      <c r="A425" s="33">
        <v>417</v>
      </c>
      <c r="B425" s="53" t="s">
        <v>503</v>
      </c>
      <c r="C425" s="31">
        <v>533.25</v>
      </c>
      <c r="D425" s="36">
        <v>533.1</v>
      </c>
      <c r="E425" s="36">
        <v>529.20000000000005</v>
      </c>
      <c r="F425" s="36">
        <v>525.15</v>
      </c>
      <c r="G425" s="36">
        <v>521.25</v>
      </c>
      <c r="H425" s="36">
        <v>537.15000000000009</v>
      </c>
      <c r="I425" s="36">
        <v>541.04999999999995</v>
      </c>
      <c r="J425" s="36">
        <v>545.10000000000014</v>
      </c>
      <c r="K425" s="31">
        <v>537</v>
      </c>
      <c r="L425" s="31">
        <v>529.04999999999995</v>
      </c>
      <c r="M425" s="31">
        <v>1.89571</v>
      </c>
      <c r="N425" s="1"/>
      <c r="O425" s="1"/>
    </row>
    <row r="426" spans="1:15" ht="12.75" customHeight="1">
      <c r="A426" s="33">
        <v>418</v>
      </c>
      <c r="B426" s="53" t="s">
        <v>212</v>
      </c>
      <c r="C426" s="31">
        <v>818.2</v>
      </c>
      <c r="D426" s="36">
        <v>816.16666666666663</v>
      </c>
      <c r="E426" s="36">
        <v>809.93333333333328</v>
      </c>
      <c r="F426" s="36">
        <v>801.66666666666663</v>
      </c>
      <c r="G426" s="36">
        <v>795.43333333333328</v>
      </c>
      <c r="H426" s="36">
        <v>824.43333333333328</v>
      </c>
      <c r="I426" s="36">
        <v>830.66666666666663</v>
      </c>
      <c r="J426" s="36">
        <v>838.93333333333328</v>
      </c>
      <c r="K426" s="31">
        <v>822.4</v>
      </c>
      <c r="L426" s="31">
        <v>807.9</v>
      </c>
      <c r="M426" s="31">
        <v>109.12461999999999</v>
      </c>
      <c r="N426" s="1"/>
      <c r="O426" s="1"/>
    </row>
    <row r="427" spans="1:15" ht="12.75" customHeight="1">
      <c r="A427" s="33">
        <v>419</v>
      </c>
      <c r="B427" s="53" t="s">
        <v>209</v>
      </c>
      <c r="C427" s="31">
        <v>164.65</v>
      </c>
      <c r="D427" s="36">
        <v>163.1</v>
      </c>
      <c r="E427" s="36">
        <v>159.54999999999998</v>
      </c>
      <c r="F427" s="36">
        <v>154.44999999999999</v>
      </c>
      <c r="G427" s="36">
        <v>150.89999999999998</v>
      </c>
      <c r="H427" s="36">
        <v>168.2</v>
      </c>
      <c r="I427" s="36">
        <v>171.75</v>
      </c>
      <c r="J427" s="36">
        <v>176.85</v>
      </c>
      <c r="K427" s="31">
        <v>166.65</v>
      </c>
      <c r="L427" s="31">
        <v>158</v>
      </c>
      <c r="M427" s="31">
        <v>390.72870999999998</v>
      </c>
      <c r="N427" s="1"/>
      <c r="O427" s="1"/>
    </row>
    <row r="428" spans="1:15" ht="12.75" customHeight="1">
      <c r="A428" s="33">
        <v>420</v>
      </c>
      <c r="B428" s="53" t="s">
        <v>504</v>
      </c>
      <c r="C428" s="31">
        <v>723.35</v>
      </c>
      <c r="D428" s="36">
        <v>712.7166666666667</v>
      </c>
      <c r="E428" s="36">
        <v>702.08333333333337</v>
      </c>
      <c r="F428" s="36">
        <v>680.81666666666672</v>
      </c>
      <c r="G428" s="36">
        <v>670.18333333333339</v>
      </c>
      <c r="H428" s="36">
        <v>733.98333333333335</v>
      </c>
      <c r="I428" s="36">
        <v>744.61666666666656</v>
      </c>
      <c r="J428" s="36">
        <v>765.88333333333333</v>
      </c>
      <c r="K428" s="31">
        <v>723.35</v>
      </c>
      <c r="L428" s="31">
        <v>691.45</v>
      </c>
      <c r="M428" s="31">
        <v>12.03041</v>
      </c>
      <c r="N428" s="1"/>
      <c r="O428" s="1"/>
    </row>
    <row r="429" spans="1:15" ht="12.75" customHeight="1">
      <c r="A429" s="33">
        <v>421</v>
      </c>
      <c r="B429" s="53" t="s">
        <v>505</v>
      </c>
      <c r="C429" s="31">
        <v>124.35</v>
      </c>
      <c r="D429" s="36">
        <v>124.09999999999998</v>
      </c>
      <c r="E429" s="36">
        <v>121.84999999999997</v>
      </c>
      <c r="F429" s="36">
        <v>119.34999999999998</v>
      </c>
      <c r="G429" s="36">
        <v>117.09999999999997</v>
      </c>
      <c r="H429" s="36">
        <v>126.59999999999997</v>
      </c>
      <c r="I429" s="36">
        <v>128.85</v>
      </c>
      <c r="J429" s="36">
        <v>131.34999999999997</v>
      </c>
      <c r="K429" s="31">
        <v>126.35</v>
      </c>
      <c r="L429" s="31">
        <v>121.6</v>
      </c>
      <c r="M429" s="31">
        <v>25.926089999999999</v>
      </c>
      <c r="N429" s="1"/>
      <c r="O429" s="1"/>
    </row>
    <row r="430" spans="1:15" ht="12.75" customHeight="1">
      <c r="A430" s="33">
        <v>422</v>
      </c>
      <c r="B430" s="53" t="s">
        <v>506</v>
      </c>
      <c r="C430" s="31">
        <v>399.5</v>
      </c>
      <c r="D430" s="36">
        <v>397.84999999999997</v>
      </c>
      <c r="E430" s="36">
        <v>389.69999999999993</v>
      </c>
      <c r="F430" s="36">
        <v>379.9</v>
      </c>
      <c r="G430" s="36">
        <v>371.74999999999994</v>
      </c>
      <c r="H430" s="36">
        <v>407.64999999999992</v>
      </c>
      <c r="I430" s="36">
        <v>415.7999999999999</v>
      </c>
      <c r="J430" s="36">
        <v>425.59999999999991</v>
      </c>
      <c r="K430" s="31">
        <v>406</v>
      </c>
      <c r="L430" s="31">
        <v>388.05</v>
      </c>
      <c r="M430" s="31">
        <v>2.8991799999999999</v>
      </c>
      <c r="N430" s="1"/>
      <c r="O430" s="1"/>
    </row>
    <row r="431" spans="1:15" ht="12.75" customHeight="1">
      <c r="A431" s="33">
        <v>423</v>
      </c>
      <c r="B431" s="53" t="s">
        <v>507</v>
      </c>
      <c r="C431" s="31">
        <v>219.4</v>
      </c>
      <c r="D431" s="36">
        <v>219.88333333333333</v>
      </c>
      <c r="E431" s="36">
        <v>214.51666666666665</v>
      </c>
      <c r="F431" s="36">
        <v>209.63333333333333</v>
      </c>
      <c r="G431" s="36">
        <v>204.26666666666665</v>
      </c>
      <c r="H431" s="36">
        <v>224.76666666666665</v>
      </c>
      <c r="I431" s="36">
        <v>230.13333333333333</v>
      </c>
      <c r="J431" s="36">
        <v>235.01666666666665</v>
      </c>
      <c r="K431" s="31">
        <v>225.25</v>
      </c>
      <c r="L431" s="31">
        <v>215</v>
      </c>
      <c r="M431" s="31">
        <v>12.95655</v>
      </c>
      <c r="N431" s="1"/>
      <c r="O431" s="1"/>
    </row>
    <row r="432" spans="1:15" ht="12.75" customHeight="1">
      <c r="A432" s="33">
        <v>424</v>
      </c>
      <c r="B432" s="53" t="s">
        <v>217</v>
      </c>
      <c r="C432" s="31">
        <v>1545.25</v>
      </c>
      <c r="D432" s="36">
        <v>1536.4166666666667</v>
      </c>
      <c r="E432" s="36">
        <v>1524.8833333333334</v>
      </c>
      <c r="F432" s="36">
        <v>1504.5166666666667</v>
      </c>
      <c r="G432" s="36">
        <v>1492.9833333333333</v>
      </c>
      <c r="H432" s="36">
        <v>1556.7833333333335</v>
      </c>
      <c r="I432" s="36">
        <v>1568.3166666666668</v>
      </c>
      <c r="J432" s="36">
        <v>1588.6833333333336</v>
      </c>
      <c r="K432" s="31">
        <v>1547.95</v>
      </c>
      <c r="L432" s="31">
        <v>1516.05</v>
      </c>
      <c r="M432" s="31">
        <v>22.062360000000002</v>
      </c>
      <c r="N432" s="1"/>
      <c r="O432" s="1"/>
    </row>
    <row r="433" spans="1:15" ht="12.75" customHeight="1">
      <c r="A433" s="33">
        <v>425</v>
      </c>
      <c r="B433" s="53" t="s">
        <v>218</v>
      </c>
      <c r="C433" s="31">
        <v>668.7</v>
      </c>
      <c r="D433" s="36">
        <v>671.81666666666672</v>
      </c>
      <c r="E433" s="36">
        <v>662.43333333333339</v>
      </c>
      <c r="F433" s="36">
        <v>656.16666666666663</v>
      </c>
      <c r="G433" s="36">
        <v>646.7833333333333</v>
      </c>
      <c r="H433" s="36">
        <v>678.08333333333348</v>
      </c>
      <c r="I433" s="36">
        <v>687.46666666666692</v>
      </c>
      <c r="J433" s="36">
        <v>693.73333333333358</v>
      </c>
      <c r="K433" s="31">
        <v>681.2</v>
      </c>
      <c r="L433" s="31">
        <v>665.55</v>
      </c>
      <c r="M433" s="31">
        <v>6.1967600000000003</v>
      </c>
      <c r="N433" s="1"/>
      <c r="O433" s="1"/>
    </row>
    <row r="434" spans="1:15" ht="12.75" customHeight="1">
      <c r="A434" s="33">
        <v>426</v>
      </c>
      <c r="B434" s="53" t="s">
        <v>508</v>
      </c>
      <c r="C434" s="31">
        <v>4643.3500000000004</v>
      </c>
      <c r="D434" s="36">
        <v>4675.7166666666662</v>
      </c>
      <c r="E434" s="36">
        <v>4550.9833333333327</v>
      </c>
      <c r="F434" s="36">
        <v>4458.6166666666668</v>
      </c>
      <c r="G434" s="36">
        <v>4333.8833333333332</v>
      </c>
      <c r="H434" s="36">
        <v>4768.0833333333321</v>
      </c>
      <c r="I434" s="36">
        <v>4892.8166666666657</v>
      </c>
      <c r="J434" s="36">
        <v>4985.1833333333316</v>
      </c>
      <c r="K434" s="31">
        <v>4800.45</v>
      </c>
      <c r="L434" s="31">
        <v>4583.3500000000004</v>
      </c>
      <c r="M434" s="31">
        <v>1.39642</v>
      </c>
      <c r="N434" s="1"/>
      <c r="O434" s="1"/>
    </row>
    <row r="435" spans="1:15" ht="12.75" customHeight="1">
      <c r="A435" s="33">
        <v>427</v>
      </c>
      <c r="B435" s="53" t="s">
        <v>509</v>
      </c>
      <c r="C435" s="31">
        <v>1143.5</v>
      </c>
      <c r="D435" s="36">
        <v>1140.7</v>
      </c>
      <c r="E435" s="36">
        <v>1127.8000000000002</v>
      </c>
      <c r="F435" s="36">
        <v>1112.1000000000001</v>
      </c>
      <c r="G435" s="36">
        <v>1099.2000000000003</v>
      </c>
      <c r="H435" s="36">
        <v>1156.4000000000001</v>
      </c>
      <c r="I435" s="36">
        <v>1169.3000000000002</v>
      </c>
      <c r="J435" s="36">
        <v>1185</v>
      </c>
      <c r="K435" s="31">
        <v>1153.5999999999999</v>
      </c>
      <c r="L435" s="31">
        <v>1125</v>
      </c>
      <c r="M435" s="31">
        <v>2.3897499999999998</v>
      </c>
      <c r="N435" s="1"/>
      <c r="O435" s="1"/>
    </row>
    <row r="436" spans="1:15" ht="12.75" customHeight="1">
      <c r="A436" s="33">
        <v>428</v>
      </c>
      <c r="B436" s="53" t="s">
        <v>510</v>
      </c>
      <c r="C436" s="31">
        <v>422.5</v>
      </c>
      <c r="D436" s="36">
        <v>420.33333333333331</v>
      </c>
      <c r="E436" s="36">
        <v>412.96666666666664</v>
      </c>
      <c r="F436" s="36">
        <v>403.43333333333334</v>
      </c>
      <c r="G436" s="36">
        <v>396.06666666666666</v>
      </c>
      <c r="H436" s="36">
        <v>429.86666666666662</v>
      </c>
      <c r="I436" s="36">
        <v>437.23333333333329</v>
      </c>
      <c r="J436" s="36">
        <v>446.76666666666659</v>
      </c>
      <c r="K436" s="31">
        <v>427.7</v>
      </c>
      <c r="L436" s="31">
        <v>410.8</v>
      </c>
      <c r="M436" s="31">
        <v>4.3662000000000001</v>
      </c>
      <c r="N436" s="1"/>
      <c r="O436" s="1"/>
    </row>
    <row r="437" spans="1:15" ht="12.75" customHeight="1">
      <c r="A437" s="33">
        <v>429</v>
      </c>
      <c r="B437" s="53" t="s">
        <v>511</v>
      </c>
      <c r="C437" s="31">
        <v>407.45</v>
      </c>
      <c r="D437" s="36">
        <v>408.18333333333339</v>
      </c>
      <c r="E437" s="36">
        <v>404.36666666666679</v>
      </c>
      <c r="F437" s="36">
        <v>401.28333333333342</v>
      </c>
      <c r="G437" s="36">
        <v>397.46666666666681</v>
      </c>
      <c r="H437" s="36">
        <v>411.26666666666677</v>
      </c>
      <c r="I437" s="36">
        <v>415.08333333333337</v>
      </c>
      <c r="J437" s="36">
        <v>418.16666666666674</v>
      </c>
      <c r="K437" s="31">
        <v>412</v>
      </c>
      <c r="L437" s="31">
        <v>405.1</v>
      </c>
      <c r="M437" s="31">
        <v>0.57633000000000001</v>
      </c>
      <c r="N437" s="1"/>
      <c r="O437" s="1"/>
    </row>
    <row r="438" spans="1:15" ht="12.75" customHeight="1">
      <c r="A438" s="33">
        <v>430</v>
      </c>
      <c r="B438" s="53" t="s">
        <v>512</v>
      </c>
      <c r="C438" s="31">
        <v>5187.3999999999996</v>
      </c>
      <c r="D438" s="36">
        <v>5208.75</v>
      </c>
      <c r="E438" s="36">
        <v>5134.6499999999996</v>
      </c>
      <c r="F438" s="36">
        <v>5081.8999999999996</v>
      </c>
      <c r="G438" s="36">
        <v>5007.7999999999993</v>
      </c>
      <c r="H438" s="36">
        <v>5261.5</v>
      </c>
      <c r="I438" s="36">
        <v>5335.6</v>
      </c>
      <c r="J438" s="36">
        <v>5388.35</v>
      </c>
      <c r="K438" s="31">
        <v>5282.85</v>
      </c>
      <c r="L438" s="31">
        <v>5156</v>
      </c>
      <c r="M438" s="31">
        <v>1.5375700000000001</v>
      </c>
      <c r="N438" s="1"/>
      <c r="O438" s="1"/>
    </row>
    <row r="439" spans="1:15" ht="12.75" customHeight="1">
      <c r="A439" s="33">
        <v>431</v>
      </c>
      <c r="B439" s="53" t="s">
        <v>513</v>
      </c>
      <c r="C439" s="31">
        <v>652.75</v>
      </c>
      <c r="D439" s="36">
        <v>656.85</v>
      </c>
      <c r="E439" s="36">
        <v>643.90000000000009</v>
      </c>
      <c r="F439" s="36">
        <v>635.05000000000007</v>
      </c>
      <c r="G439" s="36">
        <v>622.10000000000014</v>
      </c>
      <c r="H439" s="36">
        <v>665.7</v>
      </c>
      <c r="I439" s="36">
        <v>678.65000000000009</v>
      </c>
      <c r="J439" s="36">
        <v>687.5</v>
      </c>
      <c r="K439" s="31">
        <v>669.8</v>
      </c>
      <c r="L439" s="31">
        <v>648</v>
      </c>
      <c r="M439" s="31">
        <v>0.71043000000000001</v>
      </c>
      <c r="N439" s="1"/>
      <c r="O439" s="1"/>
    </row>
    <row r="440" spans="1:15" ht="12.75" customHeight="1">
      <c r="A440" s="33">
        <v>432</v>
      </c>
      <c r="B440" s="53" t="s">
        <v>514</v>
      </c>
      <c r="C440" s="31">
        <v>40.200000000000003</v>
      </c>
      <c r="D440" s="36">
        <v>40</v>
      </c>
      <c r="E440" s="36">
        <v>39.25</v>
      </c>
      <c r="F440" s="36">
        <v>38.299999999999997</v>
      </c>
      <c r="G440" s="36">
        <v>37.549999999999997</v>
      </c>
      <c r="H440" s="36">
        <v>40.950000000000003</v>
      </c>
      <c r="I440" s="36">
        <v>41.7</v>
      </c>
      <c r="J440" s="36">
        <v>42.650000000000006</v>
      </c>
      <c r="K440" s="31">
        <v>40.75</v>
      </c>
      <c r="L440" s="31">
        <v>39.049999999999997</v>
      </c>
      <c r="M440" s="31">
        <v>156.80137999999999</v>
      </c>
      <c r="N440" s="1"/>
      <c r="O440" s="1"/>
    </row>
    <row r="441" spans="1:15" ht="12.75" customHeight="1">
      <c r="A441" s="33">
        <v>433</v>
      </c>
      <c r="B441" s="53" t="s">
        <v>515</v>
      </c>
      <c r="C441" s="31">
        <v>562.1</v>
      </c>
      <c r="D441" s="36">
        <v>553.58333333333337</v>
      </c>
      <c r="E441" s="36">
        <v>545.06666666666672</v>
      </c>
      <c r="F441" s="36">
        <v>528.0333333333333</v>
      </c>
      <c r="G441" s="36">
        <v>519.51666666666665</v>
      </c>
      <c r="H441" s="36">
        <v>570.61666666666679</v>
      </c>
      <c r="I441" s="36">
        <v>579.13333333333344</v>
      </c>
      <c r="J441" s="36">
        <v>596.16666666666686</v>
      </c>
      <c r="K441" s="31">
        <v>562.1</v>
      </c>
      <c r="L441" s="31">
        <v>536.54999999999995</v>
      </c>
      <c r="M441" s="31">
        <v>7.0850299999999997</v>
      </c>
      <c r="N441" s="1"/>
      <c r="O441" s="1"/>
    </row>
    <row r="442" spans="1:15" ht="12.75" customHeight="1">
      <c r="A442" s="33">
        <v>434</v>
      </c>
      <c r="B442" s="53" t="s">
        <v>869</v>
      </c>
      <c r="C442" s="31">
        <v>994.85</v>
      </c>
      <c r="D442" s="36">
        <v>983.76666666666677</v>
      </c>
      <c r="E442" s="36">
        <v>970.13333333333355</v>
      </c>
      <c r="F442" s="36">
        <v>945.41666666666674</v>
      </c>
      <c r="G442" s="36">
        <v>931.78333333333353</v>
      </c>
      <c r="H442" s="36">
        <v>1008.4833333333336</v>
      </c>
      <c r="I442" s="36">
        <v>1022.1166666666668</v>
      </c>
      <c r="J442" s="36">
        <v>1046.8333333333335</v>
      </c>
      <c r="K442" s="31">
        <v>997.4</v>
      </c>
      <c r="L442" s="31">
        <v>959.05</v>
      </c>
      <c r="M442" s="31">
        <v>2.2300399999999998</v>
      </c>
      <c r="N442" s="1"/>
      <c r="O442" s="1"/>
    </row>
    <row r="443" spans="1:15" ht="12.75" customHeight="1">
      <c r="A443" s="33">
        <v>435</v>
      </c>
      <c r="B443" s="53" t="s">
        <v>219</v>
      </c>
      <c r="C443" s="31">
        <v>669.25</v>
      </c>
      <c r="D443" s="36">
        <v>671.18333333333328</v>
      </c>
      <c r="E443" s="36">
        <v>664.06666666666661</v>
      </c>
      <c r="F443" s="36">
        <v>658.88333333333333</v>
      </c>
      <c r="G443" s="36">
        <v>651.76666666666665</v>
      </c>
      <c r="H443" s="36">
        <v>676.36666666666656</v>
      </c>
      <c r="I443" s="36">
        <v>683.48333333333312</v>
      </c>
      <c r="J443" s="36">
        <v>688.66666666666652</v>
      </c>
      <c r="K443" s="31">
        <v>678.3</v>
      </c>
      <c r="L443" s="31">
        <v>666</v>
      </c>
      <c r="M443" s="31">
        <v>6.0212000000000003</v>
      </c>
      <c r="N443" s="1"/>
      <c r="O443" s="1"/>
    </row>
    <row r="444" spans="1:15" ht="12.75" customHeight="1">
      <c r="A444" s="33">
        <v>436</v>
      </c>
      <c r="B444" s="53" t="s">
        <v>870</v>
      </c>
      <c r="C444" s="31">
        <v>398.4</v>
      </c>
      <c r="D444" s="36">
        <v>402.3</v>
      </c>
      <c r="E444" s="36">
        <v>382.20000000000005</v>
      </c>
      <c r="F444" s="36">
        <v>366.00000000000006</v>
      </c>
      <c r="G444" s="36">
        <v>345.90000000000009</v>
      </c>
      <c r="H444" s="36">
        <v>418.5</v>
      </c>
      <c r="I444" s="36">
        <v>438.6</v>
      </c>
      <c r="J444" s="36">
        <v>454.79999999999995</v>
      </c>
      <c r="K444" s="31">
        <v>422.4</v>
      </c>
      <c r="L444" s="31">
        <v>386.1</v>
      </c>
      <c r="M444" s="31">
        <v>44.394930000000002</v>
      </c>
      <c r="N444" s="1"/>
      <c r="O444" s="1"/>
    </row>
    <row r="445" spans="1:15" ht="12.75" customHeight="1">
      <c r="A445" s="33">
        <v>437</v>
      </c>
      <c r="B445" s="53" t="s">
        <v>516</v>
      </c>
      <c r="C445" s="31">
        <v>714</v>
      </c>
      <c r="D445" s="36">
        <v>711.15</v>
      </c>
      <c r="E445" s="36">
        <v>697.84999999999991</v>
      </c>
      <c r="F445" s="36">
        <v>681.69999999999993</v>
      </c>
      <c r="G445" s="36">
        <v>668.39999999999986</v>
      </c>
      <c r="H445" s="36">
        <v>727.3</v>
      </c>
      <c r="I445" s="36">
        <v>740.59999999999991</v>
      </c>
      <c r="J445" s="36">
        <v>756.75</v>
      </c>
      <c r="K445" s="31">
        <v>724.45</v>
      </c>
      <c r="L445" s="31">
        <v>695</v>
      </c>
      <c r="M445" s="31">
        <v>0.86912</v>
      </c>
      <c r="N445" s="1"/>
      <c r="O445" s="1"/>
    </row>
    <row r="446" spans="1:15" ht="12.75" customHeight="1">
      <c r="A446" s="33">
        <v>438</v>
      </c>
      <c r="B446" s="53" t="s">
        <v>517</v>
      </c>
      <c r="C446" s="31">
        <v>42.45</v>
      </c>
      <c r="D446" s="36">
        <v>42.65</v>
      </c>
      <c r="E446" s="36">
        <v>41.849999999999994</v>
      </c>
      <c r="F446" s="36">
        <v>41.249999999999993</v>
      </c>
      <c r="G446" s="36">
        <v>40.449999999999989</v>
      </c>
      <c r="H446" s="36">
        <v>43.25</v>
      </c>
      <c r="I446" s="36">
        <v>44.05</v>
      </c>
      <c r="J446" s="36">
        <v>44.650000000000006</v>
      </c>
      <c r="K446" s="31">
        <v>43.45</v>
      </c>
      <c r="L446" s="31">
        <v>42.05</v>
      </c>
      <c r="M446" s="31">
        <v>58.411630000000002</v>
      </c>
      <c r="N446" s="1"/>
      <c r="O446" s="1"/>
    </row>
    <row r="447" spans="1:15" ht="12.75" customHeight="1">
      <c r="A447" s="33">
        <v>439</v>
      </c>
      <c r="B447" s="53" t="s">
        <v>231</v>
      </c>
      <c r="C447" s="31">
        <v>2134.8000000000002</v>
      </c>
      <c r="D447" s="36">
        <v>2113.25</v>
      </c>
      <c r="E447" s="36">
        <v>2086.5500000000002</v>
      </c>
      <c r="F447" s="36">
        <v>2038.3000000000002</v>
      </c>
      <c r="G447" s="36">
        <v>2011.6000000000004</v>
      </c>
      <c r="H447" s="36">
        <v>2161.5</v>
      </c>
      <c r="I447" s="36">
        <v>2188.1999999999998</v>
      </c>
      <c r="J447" s="36">
        <v>2236.4499999999998</v>
      </c>
      <c r="K447" s="31">
        <v>2139.9499999999998</v>
      </c>
      <c r="L447" s="31">
        <v>2065</v>
      </c>
      <c r="M447" s="31">
        <v>13.878410000000001</v>
      </c>
      <c r="N447" s="1"/>
      <c r="O447" s="1"/>
    </row>
    <row r="448" spans="1:15" ht="12.75" customHeight="1">
      <c r="A448" s="33">
        <v>440</v>
      </c>
      <c r="B448" s="53" t="s">
        <v>518</v>
      </c>
      <c r="C448" s="31">
        <v>880.8</v>
      </c>
      <c r="D448" s="36">
        <v>876.71666666666658</v>
      </c>
      <c r="E448" s="36">
        <v>855.88333333333321</v>
      </c>
      <c r="F448" s="36">
        <v>830.96666666666658</v>
      </c>
      <c r="G448" s="36">
        <v>810.13333333333321</v>
      </c>
      <c r="H448" s="36">
        <v>901.63333333333321</v>
      </c>
      <c r="I448" s="36">
        <v>922.46666666666647</v>
      </c>
      <c r="J448" s="36">
        <v>947.38333333333321</v>
      </c>
      <c r="K448" s="31">
        <v>897.55</v>
      </c>
      <c r="L448" s="31">
        <v>851.8</v>
      </c>
      <c r="M448" s="31">
        <v>4.2647399999999998</v>
      </c>
      <c r="N448" s="1"/>
      <c r="O448" s="1"/>
    </row>
    <row r="449" spans="1:15" ht="12.75" customHeight="1">
      <c r="A449" s="33">
        <v>441</v>
      </c>
      <c r="B449" s="53" t="s">
        <v>220</v>
      </c>
      <c r="C449" s="31">
        <v>1065.75</v>
      </c>
      <c r="D449" s="36">
        <v>1060.7</v>
      </c>
      <c r="E449" s="36">
        <v>1053.0500000000002</v>
      </c>
      <c r="F449" s="36">
        <v>1040.3500000000001</v>
      </c>
      <c r="G449" s="36">
        <v>1032.7000000000003</v>
      </c>
      <c r="H449" s="36">
        <v>1073.4000000000001</v>
      </c>
      <c r="I449" s="36">
        <v>1081.0500000000002</v>
      </c>
      <c r="J449" s="36">
        <v>1093.75</v>
      </c>
      <c r="K449" s="31">
        <v>1068.3499999999999</v>
      </c>
      <c r="L449" s="31">
        <v>1048</v>
      </c>
      <c r="M449" s="31">
        <v>5.6746400000000001</v>
      </c>
      <c r="N449" s="1"/>
      <c r="O449" s="1"/>
    </row>
    <row r="450" spans="1:15" ht="12.75" customHeight="1">
      <c r="A450" s="33">
        <v>442</v>
      </c>
      <c r="B450" s="53" t="s">
        <v>221</v>
      </c>
      <c r="C450" s="31">
        <v>1770.2</v>
      </c>
      <c r="D450" s="36">
        <v>1759.95</v>
      </c>
      <c r="E450" s="36">
        <v>1742.7</v>
      </c>
      <c r="F450" s="36">
        <v>1715.2</v>
      </c>
      <c r="G450" s="36">
        <v>1697.95</v>
      </c>
      <c r="H450" s="36">
        <v>1787.45</v>
      </c>
      <c r="I450" s="36">
        <v>1804.7</v>
      </c>
      <c r="J450" s="36">
        <v>1832.2</v>
      </c>
      <c r="K450" s="31">
        <v>1777.2</v>
      </c>
      <c r="L450" s="31">
        <v>1732.45</v>
      </c>
      <c r="M450" s="31">
        <v>3.6012300000000002</v>
      </c>
      <c r="N450" s="1"/>
      <c r="O450" s="1"/>
    </row>
    <row r="451" spans="1:15" ht="12.75" customHeight="1">
      <c r="A451" s="33">
        <v>443</v>
      </c>
      <c r="B451" s="53" t="s">
        <v>226</v>
      </c>
      <c r="C451" s="31">
        <v>3901.2</v>
      </c>
      <c r="D451" s="36">
        <v>3913.2999999999997</v>
      </c>
      <c r="E451" s="36">
        <v>3880.7999999999993</v>
      </c>
      <c r="F451" s="36">
        <v>3860.3999999999996</v>
      </c>
      <c r="G451" s="36">
        <v>3827.8999999999992</v>
      </c>
      <c r="H451" s="36">
        <v>3933.6999999999994</v>
      </c>
      <c r="I451" s="36">
        <v>3966.2000000000003</v>
      </c>
      <c r="J451" s="36">
        <v>3986.5999999999995</v>
      </c>
      <c r="K451" s="31">
        <v>3945.8</v>
      </c>
      <c r="L451" s="31">
        <v>3892.9</v>
      </c>
      <c r="M451" s="31">
        <v>10.583170000000001</v>
      </c>
      <c r="N451" s="1"/>
      <c r="O451" s="1"/>
    </row>
    <row r="452" spans="1:15" ht="12.75" customHeight="1">
      <c r="A452" s="33">
        <v>444</v>
      </c>
      <c r="B452" s="53" t="s">
        <v>222</v>
      </c>
      <c r="C452" s="31">
        <v>1085.45</v>
      </c>
      <c r="D452" s="36">
        <v>1088.6833333333334</v>
      </c>
      <c r="E452" s="36">
        <v>1078.9666666666667</v>
      </c>
      <c r="F452" s="36">
        <v>1072.4833333333333</v>
      </c>
      <c r="G452" s="36">
        <v>1062.7666666666667</v>
      </c>
      <c r="H452" s="36">
        <v>1095.1666666666667</v>
      </c>
      <c r="I452" s="36">
        <v>1104.8833333333334</v>
      </c>
      <c r="J452" s="36">
        <v>1111.3666666666668</v>
      </c>
      <c r="K452" s="31">
        <v>1098.4000000000001</v>
      </c>
      <c r="L452" s="31">
        <v>1082.2</v>
      </c>
      <c r="M452" s="31">
        <v>11.9496</v>
      </c>
      <c r="N452" s="1"/>
      <c r="O452" s="1"/>
    </row>
    <row r="453" spans="1:15" ht="12.75" customHeight="1">
      <c r="A453" s="33">
        <v>445</v>
      </c>
      <c r="B453" s="53" t="s">
        <v>294</v>
      </c>
      <c r="C453" s="31">
        <v>7088.15</v>
      </c>
      <c r="D453" s="36">
        <v>7091.5333333333328</v>
      </c>
      <c r="E453" s="36">
        <v>7052.0666666666657</v>
      </c>
      <c r="F453" s="36">
        <v>7015.9833333333327</v>
      </c>
      <c r="G453" s="36">
        <v>6976.5166666666655</v>
      </c>
      <c r="H453" s="36">
        <v>7127.6166666666659</v>
      </c>
      <c r="I453" s="36">
        <v>7167.083333333333</v>
      </c>
      <c r="J453" s="36">
        <v>7203.1666666666661</v>
      </c>
      <c r="K453" s="31">
        <v>7131</v>
      </c>
      <c r="L453" s="31">
        <v>7055.45</v>
      </c>
      <c r="M453" s="31">
        <v>0.50731000000000004</v>
      </c>
      <c r="N453" s="1"/>
      <c r="O453" s="1"/>
    </row>
    <row r="454" spans="1:15" ht="12.75" customHeight="1">
      <c r="A454" s="33">
        <v>446</v>
      </c>
      <c r="B454" s="53" t="s">
        <v>519</v>
      </c>
      <c r="C454" s="31">
        <v>6626.45</v>
      </c>
      <c r="D454" s="36">
        <v>6604.8166666666666</v>
      </c>
      <c r="E454" s="36">
        <v>6521.6333333333332</v>
      </c>
      <c r="F454" s="36">
        <v>6416.8166666666666</v>
      </c>
      <c r="G454" s="36">
        <v>6333.6333333333332</v>
      </c>
      <c r="H454" s="36">
        <v>6709.6333333333332</v>
      </c>
      <c r="I454" s="36">
        <v>6792.8166666666657</v>
      </c>
      <c r="J454" s="36">
        <v>6897.6333333333332</v>
      </c>
      <c r="K454" s="31">
        <v>6688</v>
      </c>
      <c r="L454" s="31">
        <v>6500</v>
      </c>
      <c r="M454" s="31">
        <v>0.15651999999999999</v>
      </c>
      <c r="N454" s="1"/>
      <c r="O454" s="1"/>
    </row>
    <row r="455" spans="1:15" ht="12.75" customHeight="1">
      <c r="A455" s="33">
        <v>447</v>
      </c>
      <c r="B455" s="53" t="s">
        <v>520</v>
      </c>
      <c r="C455" s="31">
        <v>646.35</v>
      </c>
      <c r="D455" s="36">
        <v>646.38333333333333</v>
      </c>
      <c r="E455" s="36">
        <v>641.36666666666667</v>
      </c>
      <c r="F455" s="36">
        <v>636.38333333333333</v>
      </c>
      <c r="G455" s="36">
        <v>631.36666666666667</v>
      </c>
      <c r="H455" s="36">
        <v>651.36666666666667</v>
      </c>
      <c r="I455" s="36">
        <v>656.38333333333333</v>
      </c>
      <c r="J455" s="36">
        <v>661.36666666666667</v>
      </c>
      <c r="K455" s="31">
        <v>651.4</v>
      </c>
      <c r="L455" s="31">
        <v>641.4</v>
      </c>
      <c r="M455" s="31">
        <v>17.303260000000002</v>
      </c>
      <c r="N455" s="1"/>
      <c r="O455" s="1"/>
    </row>
    <row r="456" spans="1:15" ht="12.75" customHeight="1">
      <c r="A456" s="33">
        <v>448</v>
      </c>
      <c r="B456" s="53" t="s">
        <v>223</v>
      </c>
      <c r="C456" s="31">
        <v>964.65</v>
      </c>
      <c r="D456" s="36">
        <v>961.9666666666667</v>
      </c>
      <c r="E456" s="36">
        <v>955.93333333333339</v>
      </c>
      <c r="F456" s="36">
        <v>947.2166666666667</v>
      </c>
      <c r="G456" s="36">
        <v>941.18333333333339</v>
      </c>
      <c r="H456" s="36">
        <v>970.68333333333339</v>
      </c>
      <c r="I456" s="36">
        <v>976.7166666666667</v>
      </c>
      <c r="J456" s="36">
        <v>985.43333333333339</v>
      </c>
      <c r="K456" s="31">
        <v>968</v>
      </c>
      <c r="L456" s="31">
        <v>953.25</v>
      </c>
      <c r="M456" s="31">
        <v>163.25689</v>
      </c>
      <c r="N456" s="1"/>
      <c r="O456" s="1"/>
    </row>
    <row r="457" spans="1:15" ht="12.75" customHeight="1">
      <c r="A457" s="33">
        <v>449</v>
      </c>
      <c r="B457" s="53" t="s">
        <v>224</v>
      </c>
      <c r="C457" s="31">
        <v>430.35</v>
      </c>
      <c r="D457" s="36">
        <v>425</v>
      </c>
      <c r="E457" s="36">
        <v>418</v>
      </c>
      <c r="F457" s="36">
        <v>405.65</v>
      </c>
      <c r="G457" s="36">
        <v>398.65</v>
      </c>
      <c r="H457" s="36">
        <v>437.35</v>
      </c>
      <c r="I457" s="36">
        <v>444.35</v>
      </c>
      <c r="J457" s="36">
        <v>456.70000000000005</v>
      </c>
      <c r="K457" s="31">
        <v>432</v>
      </c>
      <c r="L457" s="31">
        <v>412.65</v>
      </c>
      <c r="M457" s="31">
        <v>184.01249999999999</v>
      </c>
      <c r="N457" s="1"/>
      <c r="O457" s="1"/>
    </row>
    <row r="458" spans="1:15" ht="12.75" customHeight="1">
      <c r="A458" s="33">
        <v>450</v>
      </c>
      <c r="B458" s="53" t="s">
        <v>225</v>
      </c>
      <c r="C458" s="31">
        <v>164.95</v>
      </c>
      <c r="D458" s="36">
        <v>165</v>
      </c>
      <c r="E458" s="36">
        <v>163.44999999999999</v>
      </c>
      <c r="F458" s="36">
        <v>161.94999999999999</v>
      </c>
      <c r="G458" s="36">
        <v>160.39999999999998</v>
      </c>
      <c r="H458" s="36">
        <v>166.5</v>
      </c>
      <c r="I458" s="36">
        <v>168.05</v>
      </c>
      <c r="J458" s="36">
        <v>169.55</v>
      </c>
      <c r="K458" s="31">
        <v>166.55</v>
      </c>
      <c r="L458" s="31">
        <v>163.5</v>
      </c>
      <c r="M458" s="31">
        <v>462.61468000000002</v>
      </c>
      <c r="N458" s="1"/>
      <c r="O458" s="1"/>
    </row>
    <row r="459" spans="1:15" ht="12.75" customHeight="1">
      <c r="A459" s="33">
        <v>451</v>
      </c>
      <c r="B459" s="53" t="s">
        <v>295</v>
      </c>
      <c r="C459" s="31">
        <v>77.75</v>
      </c>
      <c r="D459" s="36">
        <v>77.083333333333329</v>
      </c>
      <c r="E459" s="36">
        <v>75.966666666666654</v>
      </c>
      <c r="F459" s="36">
        <v>74.183333333333323</v>
      </c>
      <c r="G459" s="36">
        <v>73.066666666666649</v>
      </c>
      <c r="H459" s="36">
        <v>78.86666666666666</v>
      </c>
      <c r="I459" s="36">
        <v>79.983333333333334</v>
      </c>
      <c r="J459" s="36">
        <v>81.766666666666666</v>
      </c>
      <c r="K459" s="31">
        <v>78.2</v>
      </c>
      <c r="L459" s="31">
        <v>75.3</v>
      </c>
      <c r="M459" s="31">
        <v>24.039439999999999</v>
      </c>
      <c r="N459" s="1"/>
      <c r="O459" s="1"/>
    </row>
    <row r="460" spans="1:15" ht="12.75" customHeight="1">
      <c r="A460" s="33">
        <v>452</v>
      </c>
      <c r="B460" s="53" t="s">
        <v>521</v>
      </c>
      <c r="C460" s="31">
        <v>3267.75</v>
      </c>
      <c r="D460" s="36">
        <v>3277.2833333333333</v>
      </c>
      <c r="E460" s="36">
        <v>3215.5666666666666</v>
      </c>
      <c r="F460" s="36">
        <v>3163.3833333333332</v>
      </c>
      <c r="G460" s="36">
        <v>3101.6666666666665</v>
      </c>
      <c r="H460" s="36">
        <v>3329.4666666666667</v>
      </c>
      <c r="I460" s="36">
        <v>3391.1833333333329</v>
      </c>
      <c r="J460" s="36">
        <v>3443.3666666666668</v>
      </c>
      <c r="K460" s="31">
        <v>3339</v>
      </c>
      <c r="L460" s="31">
        <v>3225.1</v>
      </c>
      <c r="M460" s="31">
        <v>7.0349999999999996E-2</v>
      </c>
      <c r="N460" s="1"/>
      <c r="O460" s="1"/>
    </row>
    <row r="461" spans="1:15" ht="12.75" customHeight="1">
      <c r="A461" s="33">
        <v>453</v>
      </c>
      <c r="B461" s="53" t="s">
        <v>227</v>
      </c>
      <c r="C461" s="31">
        <v>1275.5</v>
      </c>
      <c r="D461" s="36">
        <v>1271.2</v>
      </c>
      <c r="E461" s="36">
        <v>1258.4000000000001</v>
      </c>
      <c r="F461" s="36">
        <v>1241.3</v>
      </c>
      <c r="G461" s="36">
        <v>1228.5</v>
      </c>
      <c r="H461" s="36">
        <v>1288.3000000000002</v>
      </c>
      <c r="I461" s="36">
        <v>1301.0999999999999</v>
      </c>
      <c r="J461" s="36">
        <v>1318.2000000000003</v>
      </c>
      <c r="K461" s="31">
        <v>1284</v>
      </c>
      <c r="L461" s="31">
        <v>1254.0999999999999</v>
      </c>
      <c r="M461" s="31">
        <v>13.86032</v>
      </c>
      <c r="N461" s="1"/>
      <c r="O461" s="1"/>
    </row>
    <row r="462" spans="1:15" ht="12.75" customHeight="1">
      <c r="A462" s="33">
        <v>454</v>
      </c>
      <c r="B462" s="53" t="s">
        <v>522</v>
      </c>
      <c r="C462" s="31">
        <v>1195.5999999999999</v>
      </c>
      <c r="D462" s="36">
        <v>1199.6166666666666</v>
      </c>
      <c r="E462" s="36">
        <v>1179.2333333333331</v>
      </c>
      <c r="F462" s="36">
        <v>1162.8666666666666</v>
      </c>
      <c r="G462" s="36">
        <v>1142.4833333333331</v>
      </c>
      <c r="H462" s="36">
        <v>1215.9833333333331</v>
      </c>
      <c r="I462" s="36">
        <v>1236.3666666666668</v>
      </c>
      <c r="J462" s="36">
        <v>1252.7333333333331</v>
      </c>
      <c r="K462" s="31">
        <v>1220</v>
      </c>
      <c r="L462" s="31">
        <v>1183.25</v>
      </c>
      <c r="M462" s="31">
        <v>6.5023600000000004</v>
      </c>
      <c r="N462" s="1"/>
      <c r="O462" s="1"/>
    </row>
    <row r="463" spans="1:15" ht="12.75" customHeight="1">
      <c r="A463" s="33">
        <v>455</v>
      </c>
      <c r="B463" s="53" t="s">
        <v>523</v>
      </c>
      <c r="C463" s="31">
        <v>225.95</v>
      </c>
      <c r="D463" s="36">
        <v>224.66666666666666</v>
      </c>
      <c r="E463" s="36">
        <v>220.68333333333331</v>
      </c>
      <c r="F463" s="36">
        <v>215.41666666666666</v>
      </c>
      <c r="G463" s="36">
        <v>211.43333333333331</v>
      </c>
      <c r="H463" s="36">
        <v>229.93333333333331</v>
      </c>
      <c r="I463" s="36">
        <v>233.91666666666666</v>
      </c>
      <c r="J463" s="36">
        <v>239.18333333333331</v>
      </c>
      <c r="K463" s="31">
        <v>228.65</v>
      </c>
      <c r="L463" s="31">
        <v>219.4</v>
      </c>
      <c r="M463" s="31">
        <v>7.8013000000000003</v>
      </c>
      <c r="N463" s="1"/>
      <c r="O463" s="1"/>
    </row>
    <row r="464" spans="1:15" ht="12.75" customHeight="1">
      <c r="A464" s="33">
        <v>456</v>
      </c>
      <c r="B464" s="53" t="s">
        <v>205</v>
      </c>
      <c r="C464" s="31">
        <v>769.65</v>
      </c>
      <c r="D464" s="36">
        <v>767.30000000000007</v>
      </c>
      <c r="E464" s="36">
        <v>762.60000000000014</v>
      </c>
      <c r="F464" s="36">
        <v>755.55000000000007</v>
      </c>
      <c r="G464" s="36">
        <v>750.85000000000014</v>
      </c>
      <c r="H464" s="36">
        <v>774.35000000000014</v>
      </c>
      <c r="I464" s="36">
        <v>779.05000000000018</v>
      </c>
      <c r="J464" s="36">
        <v>786.10000000000014</v>
      </c>
      <c r="K464" s="31">
        <v>772</v>
      </c>
      <c r="L464" s="31">
        <v>760.25</v>
      </c>
      <c r="M464" s="31">
        <v>3.1327500000000001</v>
      </c>
      <c r="N464" s="1"/>
      <c r="O464" s="1"/>
    </row>
    <row r="465" spans="1:15" ht="12.75" customHeight="1">
      <c r="A465" s="33">
        <v>457</v>
      </c>
      <c r="B465" s="53" t="s">
        <v>524</v>
      </c>
      <c r="C465" s="31">
        <v>4695.55</v>
      </c>
      <c r="D465" s="36">
        <v>4724.7</v>
      </c>
      <c r="E465" s="36">
        <v>4609.7</v>
      </c>
      <c r="F465" s="36">
        <v>4523.8500000000004</v>
      </c>
      <c r="G465" s="36">
        <v>4408.8500000000004</v>
      </c>
      <c r="H465" s="36">
        <v>4810.5499999999993</v>
      </c>
      <c r="I465" s="36">
        <v>4925.5499999999993</v>
      </c>
      <c r="J465" s="36">
        <v>5011.3999999999987</v>
      </c>
      <c r="K465" s="31">
        <v>4839.7</v>
      </c>
      <c r="L465" s="31">
        <v>4638.8500000000004</v>
      </c>
      <c r="M465" s="31">
        <v>3.0383900000000001</v>
      </c>
      <c r="N465" s="1"/>
      <c r="O465" s="1"/>
    </row>
    <row r="466" spans="1:15" ht="12.75" customHeight="1">
      <c r="A466" s="33">
        <v>458</v>
      </c>
      <c r="B466" s="53" t="s">
        <v>525</v>
      </c>
      <c r="C466" s="31">
        <v>3732.7</v>
      </c>
      <c r="D466" s="36">
        <v>3667.5666666666671</v>
      </c>
      <c r="E466" s="36">
        <v>3575.1333333333341</v>
      </c>
      <c r="F466" s="36">
        <v>3417.5666666666671</v>
      </c>
      <c r="G466" s="36">
        <v>3325.1333333333341</v>
      </c>
      <c r="H466" s="36">
        <v>3825.1333333333341</v>
      </c>
      <c r="I466" s="36">
        <v>3917.5666666666675</v>
      </c>
      <c r="J466" s="36">
        <v>4075.1333333333341</v>
      </c>
      <c r="K466" s="31">
        <v>3760</v>
      </c>
      <c r="L466" s="31">
        <v>3510</v>
      </c>
      <c r="M466" s="31">
        <v>4.6005500000000001</v>
      </c>
      <c r="N466" s="1"/>
      <c r="O466" s="1"/>
    </row>
    <row r="467" spans="1:15" ht="12.75" customHeight="1">
      <c r="A467" s="33">
        <v>459</v>
      </c>
      <c r="B467" s="53" t="s">
        <v>228</v>
      </c>
      <c r="C467" s="31">
        <v>3288.9</v>
      </c>
      <c r="D467" s="36">
        <v>3282.2999999999997</v>
      </c>
      <c r="E467" s="36">
        <v>3256.5999999999995</v>
      </c>
      <c r="F467" s="36">
        <v>3224.2999999999997</v>
      </c>
      <c r="G467" s="36">
        <v>3198.5999999999995</v>
      </c>
      <c r="H467" s="36">
        <v>3314.5999999999995</v>
      </c>
      <c r="I467" s="36">
        <v>3340.2999999999993</v>
      </c>
      <c r="J467" s="36">
        <v>3372.5999999999995</v>
      </c>
      <c r="K467" s="31">
        <v>3308</v>
      </c>
      <c r="L467" s="31">
        <v>3250</v>
      </c>
      <c r="M467" s="31">
        <v>6.2016299999999998</v>
      </c>
      <c r="N467" s="1"/>
      <c r="O467" s="1"/>
    </row>
    <row r="468" spans="1:15" ht="12.75" customHeight="1">
      <c r="A468" s="33">
        <v>460</v>
      </c>
      <c r="B468" s="53" t="s">
        <v>229</v>
      </c>
      <c r="C468" s="31">
        <v>2630.65</v>
      </c>
      <c r="D468" s="36">
        <v>2617.9166666666665</v>
      </c>
      <c r="E468" s="36">
        <v>2597.8833333333332</v>
      </c>
      <c r="F468" s="36">
        <v>2565.1166666666668</v>
      </c>
      <c r="G468" s="36">
        <v>2545.0833333333335</v>
      </c>
      <c r="H468" s="36">
        <v>2650.6833333333329</v>
      </c>
      <c r="I468" s="36">
        <v>2670.7166666666667</v>
      </c>
      <c r="J468" s="36">
        <v>2703.4833333333327</v>
      </c>
      <c r="K468" s="31">
        <v>2637.95</v>
      </c>
      <c r="L468" s="31">
        <v>2585.15</v>
      </c>
      <c r="M468" s="31">
        <v>1.3028999999999999</v>
      </c>
      <c r="N468" s="1"/>
      <c r="O468" s="1"/>
    </row>
    <row r="469" spans="1:15" ht="12.75" customHeight="1">
      <c r="A469" s="33">
        <v>461</v>
      </c>
      <c r="B469" s="53" t="s">
        <v>296</v>
      </c>
      <c r="C469" s="31">
        <v>1359.8</v>
      </c>
      <c r="D469" s="36">
        <v>1350.9333333333334</v>
      </c>
      <c r="E469" s="36">
        <v>1324.8666666666668</v>
      </c>
      <c r="F469" s="36">
        <v>1289.9333333333334</v>
      </c>
      <c r="G469" s="36">
        <v>1263.8666666666668</v>
      </c>
      <c r="H469" s="36">
        <v>1385.8666666666668</v>
      </c>
      <c r="I469" s="36">
        <v>1411.9333333333334</v>
      </c>
      <c r="J469" s="36">
        <v>1446.8666666666668</v>
      </c>
      <c r="K469" s="31">
        <v>1377</v>
      </c>
      <c r="L469" s="31">
        <v>1316</v>
      </c>
      <c r="M469" s="31">
        <v>6.29983</v>
      </c>
      <c r="N469" s="1"/>
      <c r="O469" s="1"/>
    </row>
    <row r="470" spans="1:15" ht="12.75" customHeight="1">
      <c r="A470" s="33">
        <v>462</v>
      </c>
      <c r="B470" s="53" t="s">
        <v>230</v>
      </c>
      <c r="C470" s="31">
        <v>4540.3500000000004</v>
      </c>
      <c r="D470" s="36">
        <v>4512.55</v>
      </c>
      <c r="E470" s="36">
        <v>4476.1000000000004</v>
      </c>
      <c r="F470" s="36">
        <v>4411.8500000000004</v>
      </c>
      <c r="G470" s="36">
        <v>4375.4000000000005</v>
      </c>
      <c r="H470" s="36">
        <v>4576.8</v>
      </c>
      <c r="I470" s="36">
        <v>4613.2499999999991</v>
      </c>
      <c r="J470" s="36">
        <v>4677.5</v>
      </c>
      <c r="K470" s="31">
        <v>4549</v>
      </c>
      <c r="L470" s="31">
        <v>4448.3</v>
      </c>
      <c r="M470" s="31">
        <v>5.5957699999999999</v>
      </c>
      <c r="N470" s="1"/>
      <c r="O470" s="1"/>
    </row>
    <row r="471" spans="1:15" ht="12.75" customHeight="1">
      <c r="A471" s="33">
        <v>463</v>
      </c>
      <c r="B471" s="53" t="s">
        <v>297</v>
      </c>
      <c r="C471" s="31">
        <v>38.799999999999997</v>
      </c>
      <c r="D471" s="36">
        <v>38.550000000000004</v>
      </c>
      <c r="E471" s="36">
        <v>38.100000000000009</v>
      </c>
      <c r="F471" s="36">
        <v>37.400000000000006</v>
      </c>
      <c r="G471" s="36">
        <v>36.95000000000001</v>
      </c>
      <c r="H471" s="36">
        <v>39.250000000000007</v>
      </c>
      <c r="I471" s="36">
        <v>39.70000000000001</v>
      </c>
      <c r="J471" s="36">
        <v>40.400000000000006</v>
      </c>
      <c r="K471" s="31">
        <v>39</v>
      </c>
      <c r="L471" s="31">
        <v>37.85</v>
      </c>
      <c r="M471" s="31">
        <v>74.099540000000005</v>
      </c>
      <c r="N471" s="1"/>
      <c r="O471" s="1"/>
    </row>
    <row r="472" spans="1:15" ht="12.75" customHeight="1">
      <c r="A472" s="33">
        <v>464</v>
      </c>
      <c r="B472" s="53" t="s">
        <v>527</v>
      </c>
      <c r="C472" s="31">
        <v>355.9</v>
      </c>
      <c r="D472" s="36">
        <v>352.61666666666662</v>
      </c>
      <c r="E472" s="36">
        <v>347.63333333333321</v>
      </c>
      <c r="F472" s="36">
        <v>339.36666666666662</v>
      </c>
      <c r="G472" s="36">
        <v>334.38333333333321</v>
      </c>
      <c r="H472" s="36">
        <v>360.88333333333321</v>
      </c>
      <c r="I472" s="36">
        <v>365.86666666666667</v>
      </c>
      <c r="J472" s="36">
        <v>374.13333333333321</v>
      </c>
      <c r="K472" s="31">
        <v>357.6</v>
      </c>
      <c r="L472" s="31">
        <v>344.35</v>
      </c>
      <c r="M472" s="31">
        <v>3.3471199999999999</v>
      </c>
      <c r="N472" s="1"/>
      <c r="O472" s="1"/>
    </row>
    <row r="473" spans="1:15" ht="12.75" customHeight="1">
      <c r="A473" s="33">
        <v>465</v>
      </c>
      <c r="B473" s="53" t="s">
        <v>528</v>
      </c>
      <c r="C473" s="31">
        <v>556.54999999999995</v>
      </c>
      <c r="D473" s="36">
        <v>557.16666666666663</v>
      </c>
      <c r="E473" s="36">
        <v>548.38333333333321</v>
      </c>
      <c r="F473" s="36">
        <v>540.21666666666658</v>
      </c>
      <c r="G473" s="36">
        <v>531.43333333333317</v>
      </c>
      <c r="H473" s="36">
        <v>565.33333333333326</v>
      </c>
      <c r="I473" s="36">
        <v>574.11666666666679</v>
      </c>
      <c r="J473" s="36">
        <v>582.2833333333333</v>
      </c>
      <c r="K473" s="31">
        <v>565.95000000000005</v>
      </c>
      <c r="L473" s="31">
        <v>549</v>
      </c>
      <c r="M473" s="31">
        <v>7.5276100000000001</v>
      </c>
      <c r="N473" s="1"/>
      <c r="O473" s="1"/>
    </row>
    <row r="474" spans="1:15" ht="12.75" customHeight="1">
      <c r="A474" s="33">
        <v>466</v>
      </c>
      <c r="B474" s="53" t="s">
        <v>298</v>
      </c>
      <c r="C474" s="31">
        <v>3757.55</v>
      </c>
      <c r="D474" s="36">
        <v>3813.85</v>
      </c>
      <c r="E474" s="36">
        <v>3693.7</v>
      </c>
      <c r="F474" s="36">
        <v>3629.85</v>
      </c>
      <c r="G474" s="36">
        <v>3509.7</v>
      </c>
      <c r="H474" s="36">
        <v>3877.7</v>
      </c>
      <c r="I474" s="36">
        <v>3997.8500000000004</v>
      </c>
      <c r="J474" s="36">
        <v>4061.7</v>
      </c>
      <c r="K474" s="31">
        <v>3934</v>
      </c>
      <c r="L474" s="31">
        <v>3750</v>
      </c>
      <c r="M474" s="31">
        <v>3.1274899999999999</v>
      </c>
      <c r="N474" s="1"/>
      <c r="O474" s="1"/>
    </row>
    <row r="475" spans="1:15" ht="12.75" customHeight="1">
      <c r="A475" s="33">
        <v>467</v>
      </c>
      <c r="B475" s="53" t="s">
        <v>529</v>
      </c>
      <c r="C475" s="31">
        <v>52.1</v>
      </c>
      <c r="D475" s="36">
        <v>52.133333333333333</v>
      </c>
      <c r="E475" s="36">
        <v>51.566666666666663</v>
      </c>
      <c r="F475" s="36">
        <v>51.033333333333331</v>
      </c>
      <c r="G475" s="36">
        <v>50.466666666666661</v>
      </c>
      <c r="H475" s="36">
        <v>52.666666666666664</v>
      </c>
      <c r="I475" s="36">
        <v>53.233333333333341</v>
      </c>
      <c r="J475" s="36">
        <v>53.766666666666666</v>
      </c>
      <c r="K475" s="31">
        <v>52.7</v>
      </c>
      <c r="L475" s="31">
        <v>51.6</v>
      </c>
      <c r="M475" s="31">
        <v>66.958979999999997</v>
      </c>
      <c r="N475" s="1"/>
      <c r="O475" s="1"/>
    </row>
    <row r="476" spans="1:15" ht="12.75" customHeight="1">
      <c r="A476" s="33">
        <v>468</v>
      </c>
      <c r="B476" s="53" t="s">
        <v>530</v>
      </c>
      <c r="C476" s="31">
        <v>738.6</v>
      </c>
      <c r="D476" s="36">
        <v>735.51666666666677</v>
      </c>
      <c r="E476" s="36">
        <v>726.08333333333348</v>
      </c>
      <c r="F476" s="36">
        <v>713.56666666666672</v>
      </c>
      <c r="G476" s="36">
        <v>704.13333333333344</v>
      </c>
      <c r="H476" s="36">
        <v>748.03333333333353</v>
      </c>
      <c r="I476" s="36">
        <v>757.4666666666667</v>
      </c>
      <c r="J476" s="36">
        <v>769.98333333333358</v>
      </c>
      <c r="K476" s="31">
        <v>744.95</v>
      </c>
      <c r="L476" s="31">
        <v>723</v>
      </c>
      <c r="M476" s="31">
        <v>2.9044599999999998</v>
      </c>
      <c r="N476" s="1"/>
      <c r="O476" s="1"/>
    </row>
    <row r="477" spans="1:15" ht="12.75" customHeight="1">
      <c r="A477" s="33">
        <v>469</v>
      </c>
      <c r="B477" s="53" t="s">
        <v>234</v>
      </c>
      <c r="C477" s="31">
        <v>510.05</v>
      </c>
      <c r="D477" s="36">
        <v>514.5</v>
      </c>
      <c r="E477" s="36">
        <v>497.20000000000005</v>
      </c>
      <c r="F477" s="36">
        <v>484.35</v>
      </c>
      <c r="G477" s="36">
        <v>467.05000000000007</v>
      </c>
      <c r="H477" s="36">
        <v>527.35</v>
      </c>
      <c r="I477" s="36">
        <v>544.65</v>
      </c>
      <c r="J477" s="36">
        <v>557.5</v>
      </c>
      <c r="K477" s="31">
        <v>531.79999999999995</v>
      </c>
      <c r="L477" s="31">
        <v>501.65</v>
      </c>
      <c r="M477" s="31">
        <v>150.11895999999999</v>
      </c>
      <c r="N477" s="1"/>
      <c r="O477" s="1"/>
    </row>
    <row r="478" spans="1:15" ht="12.75" customHeight="1">
      <c r="A478" s="33">
        <v>470</v>
      </c>
      <c r="B478" s="53" t="s">
        <v>531</v>
      </c>
      <c r="C478" s="31">
        <v>916.7</v>
      </c>
      <c r="D478" s="36">
        <v>911.01666666666677</v>
      </c>
      <c r="E478" s="36">
        <v>903.53333333333353</v>
      </c>
      <c r="F478" s="36">
        <v>890.36666666666679</v>
      </c>
      <c r="G478" s="36">
        <v>882.88333333333355</v>
      </c>
      <c r="H478" s="36">
        <v>924.18333333333351</v>
      </c>
      <c r="I478" s="36">
        <v>931.66666666666686</v>
      </c>
      <c r="J478" s="36">
        <v>944.83333333333348</v>
      </c>
      <c r="K478" s="31">
        <v>918.5</v>
      </c>
      <c r="L478" s="31">
        <v>897.85</v>
      </c>
      <c r="M478" s="31">
        <v>0.52719000000000005</v>
      </c>
      <c r="N478" s="1"/>
      <c r="O478" s="1"/>
    </row>
    <row r="479" spans="1:15" ht="12.75" customHeight="1">
      <c r="A479" s="33">
        <v>471</v>
      </c>
      <c r="B479" s="31" t="s">
        <v>871</v>
      </c>
      <c r="C479" s="36">
        <v>52.75</v>
      </c>
      <c r="D479" s="36">
        <v>52.533333333333339</v>
      </c>
      <c r="E479" s="36">
        <v>52.166666666666679</v>
      </c>
      <c r="F479" s="36">
        <v>51.583333333333343</v>
      </c>
      <c r="G479" s="36">
        <v>51.216666666666683</v>
      </c>
      <c r="H479" s="36">
        <v>53.116666666666674</v>
      </c>
      <c r="I479" s="36">
        <v>53.483333333333334</v>
      </c>
      <c r="J479" s="31">
        <v>54.06666666666667</v>
      </c>
      <c r="K479" s="31">
        <v>52.9</v>
      </c>
      <c r="L479" s="31">
        <v>51.95</v>
      </c>
      <c r="M479" s="53">
        <v>35.976619999999997</v>
      </c>
      <c r="N479" s="1"/>
      <c r="O479" s="1"/>
    </row>
    <row r="480" spans="1:15" ht="12.75" customHeight="1">
      <c r="A480" s="33">
        <v>472</v>
      </c>
      <c r="B480" s="31" t="s">
        <v>233</v>
      </c>
      <c r="C480" s="36">
        <v>9660.65</v>
      </c>
      <c r="D480" s="36">
        <v>9630.0333333333347</v>
      </c>
      <c r="E480" s="36">
        <v>9560.5666666666693</v>
      </c>
      <c r="F480" s="36">
        <v>9460.4833333333354</v>
      </c>
      <c r="G480" s="36">
        <v>9391.0166666666701</v>
      </c>
      <c r="H480" s="36">
        <v>9730.1166666666686</v>
      </c>
      <c r="I480" s="36">
        <v>9799.5833333333321</v>
      </c>
      <c r="J480" s="31">
        <v>9899.6666666666679</v>
      </c>
      <c r="K480" s="31">
        <v>9699.5</v>
      </c>
      <c r="L480" s="31">
        <v>9529.9500000000007</v>
      </c>
      <c r="M480" s="53">
        <v>1.7193499999999999</v>
      </c>
      <c r="N480" s="1"/>
      <c r="O480" s="1"/>
    </row>
    <row r="481" spans="1:15" ht="12.75" customHeight="1">
      <c r="A481" s="33">
        <v>473</v>
      </c>
      <c r="B481" s="31" t="s">
        <v>299</v>
      </c>
      <c r="C481" s="31">
        <v>133.65</v>
      </c>
      <c r="D481" s="36">
        <v>135</v>
      </c>
      <c r="E481" s="36">
        <v>132.05000000000001</v>
      </c>
      <c r="F481" s="36">
        <v>130.45000000000002</v>
      </c>
      <c r="G481" s="36">
        <v>127.50000000000003</v>
      </c>
      <c r="H481" s="36">
        <v>136.6</v>
      </c>
      <c r="I481" s="36">
        <v>139.54999999999998</v>
      </c>
      <c r="J481" s="36">
        <v>141.14999999999998</v>
      </c>
      <c r="K481" s="31">
        <v>137.94999999999999</v>
      </c>
      <c r="L481" s="31">
        <v>133.4</v>
      </c>
      <c r="M481" s="31">
        <v>172.06316000000001</v>
      </c>
      <c r="N481" s="1"/>
      <c r="O481" s="1"/>
    </row>
    <row r="482" spans="1:15" ht="12.75" customHeight="1">
      <c r="A482" s="33">
        <v>474</v>
      </c>
      <c r="B482" s="31" t="s">
        <v>232</v>
      </c>
      <c r="C482" s="36">
        <v>1915.2</v>
      </c>
      <c r="D482" s="36">
        <v>1925.4833333333336</v>
      </c>
      <c r="E482" s="36">
        <v>1892.0666666666671</v>
      </c>
      <c r="F482" s="36">
        <v>1868.9333333333334</v>
      </c>
      <c r="G482" s="36">
        <v>1835.5166666666669</v>
      </c>
      <c r="H482" s="36">
        <v>1948.6166666666672</v>
      </c>
      <c r="I482" s="36">
        <v>1982.0333333333338</v>
      </c>
      <c r="J482" s="31">
        <v>2005.1666666666674</v>
      </c>
      <c r="K482" s="31">
        <v>1958.9</v>
      </c>
      <c r="L482" s="31">
        <v>1902.35</v>
      </c>
      <c r="M482" s="53">
        <v>1.8454299999999999</v>
      </c>
      <c r="N482" s="1"/>
      <c r="O482" s="1"/>
    </row>
    <row r="483" spans="1:15" ht="12.75" customHeight="1">
      <c r="A483" s="33">
        <v>475</v>
      </c>
      <c r="B483" s="31" t="s">
        <v>173</v>
      </c>
      <c r="C483" s="31">
        <v>1175.5999999999999</v>
      </c>
      <c r="D483" s="36">
        <v>1181.7833333333333</v>
      </c>
      <c r="E483" s="36">
        <v>1167.4166666666665</v>
      </c>
      <c r="F483" s="36">
        <v>1159.2333333333331</v>
      </c>
      <c r="G483" s="36">
        <v>1144.8666666666663</v>
      </c>
      <c r="H483" s="36">
        <v>1189.9666666666667</v>
      </c>
      <c r="I483" s="36">
        <v>1204.3333333333335</v>
      </c>
      <c r="J483" s="36">
        <v>1212.5166666666669</v>
      </c>
      <c r="K483" s="31">
        <v>1196.1500000000001</v>
      </c>
      <c r="L483" s="31">
        <v>1173.5999999999999</v>
      </c>
      <c r="M483" s="31">
        <v>5.24864</v>
      </c>
      <c r="N483" s="1"/>
      <c r="O483" s="1"/>
    </row>
    <row r="484" spans="1:15" ht="12.75" customHeight="1">
      <c r="A484" s="33">
        <v>476</v>
      </c>
      <c r="B484" s="31" t="s">
        <v>872</v>
      </c>
      <c r="C484" s="36">
        <v>344</v>
      </c>
      <c r="D484" s="36">
        <v>343.15000000000003</v>
      </c>
      <c r="E484" s="36">
        <v>337.30000000000007</v>
      </c>
      <c r="F484" s="36">
        <v>330.6</v>
      </c>
      <c r="G484" s="36">
        <v>324.75000000000006</v>
      </c>
      <c r="H484" s="36">
        <v>349.85000000000008</v>
      </c>
      <c r="I484" s="36">
        <v>355.7000000000001</v>
      </c>
      <c r="J484" s="36">
        <v>362.40000000000009</v>
      </c>
      <c r="K484" s="31">
        <v>349</v>
      </c>
      <c r="L484" s="31">
        <v>336.45</v>
      </c>
      <c r="M484" s="31">
        <v>5.2966300000000004</v>
      </c>
      <c r="N484" s="1"/>
      <c r="O484" s="1"/>
    </row>
    <row r="485" spans="1:15" ht="12.75" customHeight="1">
      <c r="A485" s="33">
        <v>477</v>
      </c>
      <c r="B485" s="31" t="s">
        <v>532</v>
      </c>
      <c r="C485" s="31">
        <v>354.55</v>
      </c>
      <c r="D485" s="36">
        <v>355.63333333333338</v>
      </c>
      <c r="E485" s="36">
        <v>352.01666666666677</v>
      </c>
      <c r="F485" s="36">
        <v>349.48333333333341</v>
      </c>
      <c r="G485" s="36">
        <v>345.86666666666679</v>
      </c>
      <c r="H485" s="36">
        <v>358.16666666666674</v>
      </c>
      <c r="I485" s="36">
        <v>361.78333333333342</v>
      </c>
      <c r="J485" s="36">
        <v>364.31666666666672</v>
      </c>
      <c r="K485" s="31">
        <v>359.25</v>
      </c>
      <c r="L485" s="31">
        <v>353.1</v>
      </c>
      <c r="M485" s="31">
        <v>3.1821000000000002</v>
      </c>
      <c r="N485" s="1"/>
      <c r="O485" s="1"/>
    </row>
    <row r="486" spans="1:15" ht="12.75" customHeight="1">
      <c r="A486" s="33">
        <v>478</v>
      </c>
      <c r="B486" s="31" t="s">
        <v>533</v>
      </c>
      <c r="C486" s="36">
        <v>2172.6999999999998</v>
      </c>
      <c r="D486" s="36">
        <v>2172.2166666666667</v>
      </c>
      <c r="E486" s="36">
        <v>2155.4833333333336</v>
      </c>
      <c r="F486" s="36">
        <v>2138.2666666666669</v>
      </c>
      <c r="G486" s="36">
        <v>2121.5333333333338</v>
      </c>
      <c r="H486" s="36">
        <v>2189.4333333333334</v>
      </c>
      <c r="I486" s="36">
        <v>2206.1666666666661</v>
      </c>
      <c r="J486" s="36">
        <v>2223.3833333333332</v>
      </c>
      <c r="K486" s="31">
        <v>2188.9499999999998</v>
      </c>
      <c r="L486" s="31">
        <v>2155</v>
      </c>
      <c r="M486" s="31">
        <v>0.16422999999999999</v>
      </c>
      <c r="N486" s="1"/>
      <c r="O486" s="1"/>
    </row>
    <row r="487" spans="1:15" ht="12.75" customHeight="1">
      <c r="A487" s="33">
        <v>479</v>
      </c>
      <c r="B487" s="53" t="s">
        <v>534</v>
      </c>
      <c r="C487" s="31">
        <v>501.9</v>
      </c>
      <c r="D487" s="36">
        <v>505.11666666666662</v>
      </c>
      <c r="E487" s="36">
        <v>496.78333333333319</v>
      </c>
      <c r="F487" s="36">
        <v>491.66666666666657</v>
      </c>
      <c r="G487" s="36">
        <v>483.33333333333314</v>
      </c>
      <c r="H487" s="36">
        <v>510.23333333333323</v>
      </c>
      <c r="I487" s="36">
        <v>518.56666666666661</v>
      </c>
      <c r="J487" s="36">
        <v>523.68333333333328</v>
      </c>
      <c r="K487" s="31">
        <v>513.45000000000005</v>
      </c>
      <c r="L487" s="31">
        <v>500</v>
      </c>
      <c r="M487" s="31">
        <v>2.9483100000000002</v>
      </c>
      <c r="N487" s="1"/>
      <c r="O487" s="1"/>
    </row>
    <row r="488" spans="1:15" ht="12.75" customHeight="1">
      <c r="A488" s="33">
        <v>480</v>
      </c>
      <c r="B488" s="53" t="s">
        <v>535</v>
      </c>
      <c r="C488" s="36">
        <v>371.1</v>
      </c>
      <c r="D488" s="36">
        <v>373.48333333333335</v>
      </c>
      <c r="E488" s="36">
        <v>367.31666666666672</v>
      </c>
      <c r="F488" s="36">
        <v>363.53333333333336</v>
      </c>
      <c r="G488" s="36">
        <v>357.36666666666673</v>
      </c>
      <c r="H488" s="36">
        <v>377.26666666666671</v>
      </c>
      <c r="I488" s="36">
        <v>383.43333333333334</v>
      </c>
      <c r="J488" s="36">
        <v>387.2166666666667</v>
      </c>
      <c r="K488" s="31">
        <v>379.65</v>
      </c>
      <c r="L488" s="31">
        <v>369.7</v>
      </c>
      <c r="M488" s="31">
        <v>2.19109</v>
      </c>
      <c r="N488" s="1"/>
      <c r="O488" s="1"/>
    </row>
    <row r="489" spans="1:15" ht="12.75" customHeight="1">
      <c r="A489" s="33">
        <v>481</v>
      </c>
      <c r="B489" s="53" t="s">
        <v>536</v>
      </c>
      <c r="C489" s="31">
        <v>449.9</v>
      </c>
      <c r="D489" s="36">
        <v>449.08333333333331</v>
      </c>
      <c r="E489" s="36">
        <v>445.16666666666663</v>
      </c>
      <c r="F489" s="36">
        <v>440.43333333333334</v>
      </c>
      <c r="G489" s="36">
        <v>436.51666666666665</v>
      </c>
      <c r="H489" s="36">
        <v>453.81666666666661</v>
      </c>
      <c r="I489" s="36">
        <v>457.73333333333323</v>
      </c>
      <c r="J489" s="36">
        <v>462.46666666666658</v>
      </c>
      <c r="K489" s="31">
        <v>453</v>
      </c>
      <c r="L489" s="31">
        <v>444.35</v>
      </c>
      <c r="M489" s="31">
        <v>1.6653899999999999</v>
      </c>
      <c r="N489" s="1"/>
      <c r="O489" s="1"/>
    </row>
    <row r="490" spans="1:15" ht="12.75" customHeight="1">
      <c r="A490" s="33">
        <v>482</v>
      </c>
      <c r="B490" s="53" t="s">
        <v>537</v>
      </c>
      <c r="C490" s="36">
        <v>519.45000000000005</v>
      </c>
      <c r="D490" s="36">
        <v>517.25</v>
      </c>
      <c r="E490" s="36">
        <v>509.5</v>
      </c>
      <c r="F490" s="36">
        <v>499.55</v>
      </c>
      <c r="G490" s="36">
        <v>491.8</v>
      </c>
      <c r="H490" s="36">
        <v>527.20000000000005</v>
      </c>
      <c r="I490" s="36">
        <v>534.95000000000005</v>
      </c>
      <c r="J490" s="36">
        <v>544.9</v>
      </c>
      <c r="K490" s="31">
        <v>525</v>
      </c>
      <c r="L490" s="31">
        <v>507.3</v>
      </c>
      <c r="M490" s="31">
        <v>1.9777800000000001</v>
      </c>
      <c r="N490" s="1"/>
      <c r="O490" s="1"/>
    </row>
    <row r="491" spans="1:15" ht="12.75" customHeight="1">
      <c r="A491" s="33">
        <v>483</v>
      </c>
      <c r="B491" s="53" t="s">
        <v>300</v>
      </c>
      <c r="C491" s="36">
        <v>1489.05</v>
      </c>
      <c r="D491" s="36">
        <v>1510.1666666666667</v>
      </c>
      <c r="E491" s="36">
        <v>1461.3333333333335</v>
      </c>
      <c r="F491" s="36">
        <v>1433.6166666666668</v>
      </c>
      <c r="G491" s="36">
        <v>1384.7833333333335</v>
      </c>
      <c r="H491" s="36">
        <v>1537.8833333333334</v>
      </c>
      <c r="I491" s="36">
        <v>1586.7166666666669</v>
      </c>
      <c r="J491" s="36">
        <v>1614.4333333333334</v>
      </c>
      <c r="K491" s="31">
        <v>1559</v>
      </c>
      <c r="L491" s="31">
        <v>1482.45</v>
      </c>
      <c r="M491" s="31">
        <v>68.605369999999994</v>
      </c>
      <c r="N491" s="1"/>
      <c r="O491" s="1"/>
    </row>
    <row r="492" spans="1:15" ht="12.75" customHeight="1">
      <c r="A492" s="33">
        <v>484</v>
      </c>
      <c r="B492" s="53" t="s">
        <v>538</v>
      </c>
      <c r="C492" s="36">
        <v>1010.45</v>
      </c>
      <c r="D492" s="36">
        <v>1003.1999999999999</v>
      </c>
      <c r="E492" s="36">
        <v>991.39999999999986</v>
      </c>
      <c r="F492" s="36">
        <v>972.34999999999991</v>
      </c>
      <c r="G492" s="36">
        <v>960.54999999999984</v>
      </c>
      <c r="H492" s="36">
        <v>1022.2499999999999</v>
      </c>
      <c r="I492" s="36">
        <v>1034.0499999999997</v>
      </c>
      <c r="J492" s="36">
        <v>1053.0999999999999</v>
      </c>
      <c r="K492" s="31">
        <v>1015</v>
      </c>
      <c r="L492" s="31">
        <v>984.15</v>
      </c>
      <c r="M492" s="31">
        <v>5.5872099999999998</v>
      </c>
      <c r="N492" s="1"/>
      <c r="O492" s="1"/>
    </row>
    <row r="493" spans="1:15" ht="12.75" customHeight="1">
      <c r="A493" s="33">
        <v>485</v>
      </c>
      <c r="B493" s="53" t="s">
        <v>235</v>
      </c>
      <c r="C493" s="36">
        <v>432.55</v>
      </c>
      <c r="D493" s="36">
        <v>428.7</v>
      </c>
      <c r="E493" s="36">
        <v>418.9</v>
      </c>
      <c r="F493" s="36">
        <v>405.25</v>
      </c>
      <c r="G493" s="36">
        <v>395.45</v>
      </c>
      <c r="H493" s="36">
        <v>442.34999999999997</v>
      </c>
      <c r="I493" s="36">
        <v>452.15000000000003</v>
      </c>
      <c r="J493" s="36">
        <v>465.79999999999995</v>
      </c>
      <c r="K493" s="31">
        <v>438.5</v>
      </c>
      <c r="L493" s="31">
        <v>415.05</v>
      </c>
      <c r="M493" s="31">
        <v>221.95946000000001</v>
      </c>
      <c r="N493" s="1"/>
      <c r="O493" s="1"/>
    </row>
    <row r="494" spans="1:15" ht="12.75" customHeight="1">
      <c r="A494" s="33">
        <v>486</v>
      </c>
      <c r="B494" s="53" t="s">
        <v>539</v>
      </c>
      <c r="C494" s="36">
        <v>760.35</v>
      </c>
      <c r="D494" s="36">
        <v>764.68333333333339</v>
      </c>
      <c r="E494" s="36">
        <v>746.26666666666677</v>
      </c>
      <c r="F494" s="36">
        <v>732.18333333333339</v>
      </c>
      <c r="G494" s="36">
        <v>713.76666666666677</v>
      </c>
      <c r="H494" s="36">
        <v>778.76666666666677</v>
      </c>
      <c r="I494" s="36">
        <v>797.18333333333328</v>
      </c>
      <c r="J494" s="36">
        <v>811.26666666666677</v>
      </c>
      <c r="K494" s="31">
        <v>783.1</v>
      </c>
      <c r="L494" s="31">
        <v>750.6</v>
      </c>
      <c r="M494" s="31">
        <v>4.0021599999999999</v>
      </c>
      <c r="N494" s="1"/>
      <c r="O494" s="1"/>
    </row>
    <row r="495" spans="1:15" ht="12.75" customHeight="1">
      <c r="A495" s="33">
        <v>487</v>
      </c>
      <c r="B495" s="53" t="s">
        <v>540</v>
      </c>
      <c r="C495" s="36">
        <v>1571.95</v>
      </c>
      <c r="D495" s="36">
        <v>1572.4666666666669</v>
      </c>
      <c r="E495" s="36">
        <v>1560.5333333333338</v>
      </c>
      <c r="F495" s="36">
        <v>1549.1166666666668</v>
      </c>
      <c r="G495" s="36">
        <v>1537.1833333333336</v>
      </c>
      <c r="H495" s="36">
        <v>1583.8833333333339</v>
      </c>
      <c r="I495" s="36">
        <v>1595.8166666666668</v>
      </c>
      <c r="J495" s="36">
        <v>1607.233333333334</v>
      </c>
      <c r="K495" s="31">
        <v>1584.4</v>
      </c>
      <c r="L495" s="31">
        <v>1561.05</v>
      </c>
      <c r="M495" s="31">
        <v>1.19089</v>
      </c>
      <c r="N495" s="1"/>
      <c r="O495" s="1"/>
    </row>
    <row r="496" spans="1:15" ht="12.75" customHeight="1">
      <c r="A496" s="33">
        <v>488</v>
      </c>
      <c r="B496" s="53" t="s">
        <v>139</v>
      </c>
      <c r="C496" s="36">
        <v>13.25</v>
      </c>
      <c r="D496" s="36">
        <v>13.066666666666668</v>
      </c>
      <c r="E496" s="36">
        <v>12.833333333333336</v>
      </c>
      <c r="F496" s="36">
        <v>12.416666666666668</v>
      </c>
      <c r="G496" s="36">
        <v>12.183333333333335</v>
      </c>
      <c r="H496" s="36">
        <v>13.483333333333336</v>
      </c>
      <c r="I496" s="36">
        <v>13.716666666666667</v>
      </c>
      <c r="J496" s="36">
        <v>14.133333333333336</v>
      </c>
      <c r="K496" s="31">
        <v>13.3</v>
      </c>
      <c r="L496" s="31">
        <v>12.65</v>
      </c>
      <c r="M496" s="31">
        <v>7450.5840099999996</v>
      </c>
      <c r="N496" s="1"/>
      <c r="O496" s="1"/>
    </row>
    <row r="497" spans="1:15" ht="12.75" customHeight="1">
      <c r="A497" s="33">
        <v>489</v>
      </c>
      <c r="B497" s="53" t="s">
        <v>236</v>
      </c>
      <c r="C497" s="53">
        <v>1304.2</v>
      </c>
      <c r="D497" s="36">
        <v>1308.4666666666665</v>
      </c>
      <c r="E497" s="36">
        <v>1288.4333333333329</v>
      </c>
      <c r="F497" s="36">
        <v>1272.6666666666665</v>
      </c>
      <c r="G497" s="36">
        <v>1252.633333333333</v>
      </c>
      <c r="H497" s="36">
        <v>1324.2333333333329</v>
      </c>
      <c r="I497" s="36">
        <v>1344.2666666666662</v>
      </c>
      <c r="J497" s="36">
        <v>1360.0333333333328</v>
      </c>
      <c r="K497" s="31">
        <v>1328.5</v>
      </c>
      <c r="L497" s="31">
        <v>1292.7</v>
      </c>
      <c r="M497" s="31">
        <v>19.435320000000001</v>
      </c>
      <c r="N497" s="1"/>
      <c r="O497" s="1"/>
    </row>
    <row r="498" spans="1:15" ht="12.75" customHeight="1">
      <c r="A498" s="33">
        <v>490</v>
      </c>
      <c r="B498" s="53" t="s">
        <v>541</v>
      </c>
      <c r="C498" s="53">
        <v>593.4</v>
      </c>
      <c r="D498" s="36">
        <v>590.4666666666667</v>
      </c>
      <c r="E498" s="36">
        <v>583.78333333333342</v>
      </c>
      <c r="F498" s="36">
        <v>574.16666666666674</v>
      </c>
      <c r="G498" s="36">
        <v>567.48333333333346</v>
      </c>
      <c r="H498" s="36">
        <v>600.08333333333337</v>
      </c>
      <c r="I498" s="36">
        <v>606.76666666666677</v>
      </c>
      <c r="J498" s="36">
        <v>616.38333333333333</v>
      </c>
      <c r="K498" s="31">
        <v>597.15</v>
      </c>
      <c r="L498" s="31">
        <v>580.85</v>
      </c>
      <c r="M498" s="31">
        <v>5.9533300000000002</v>
      </c>
      <c r="N498" s="1"/>
      <c r="O498" s="1"/>
    </row>
    <row r="499" spans="1:15" ht="12.75" customHeight="1">
      <c r="A499" s="33">
        <v>491</v>
      </c>
      <c r="B499" s="53" t="s">
        <v>873</v>
      </c>
      <c r="C499" s="53">
        <v>139.30000000000001</v>
      </c>
      <c r="D499" s="36">
        <v>139.95000000000002</v>
      </c>
      <c r="E499" s="36">
        <v>138.35000000000002</v>
      </c>
      <c r="F499" s="36">
        <v>137.4</v>
      </c>
      <c r="G499" s="36">
        <v>135.80000000000001</v>
      </c>
      <c r="H499" s="36">
        <v>140.90000000000003</v>
      </c>
      <c r="I499" s="36">
        <v>142.5</v>
      </c>
      <c r="J499" s="36">
        <v>143.45000000000005</v>
      </c>
      <c r="K499" s="31">
        <v>141.55000000000001</v>
      </c>
      <c r="L499" s="31">
        <v>139</v>
      </c>
      <c r="M499" s="31">
        <v>8.9900199999999995</v>
      </c>
      <c r="N499" s="1"/>
      <c r="O499" s="1"/>
    </row>
    <row r="500" spans="1:15" ht="12.75" customHeight="1">
      <c r="A500" s="33">
        <v>492</v>
      </c>
      <c r="B500" s="53" t="s">
        <v>542</v>
      </c>
      <c r="C500" s="53">
        <v>830.05</v>
      </c>
      <c r="D500" s="36">
        <v>833.05000000000007</v>
      </c>
      <c r="E500" s="36">
        <v>822.10000000000014</v>
      </c>
      <c r="F500" s="36">
        <v>814.15000000000009</v>
      </c>
      <c r="G500" s="36">
        <v>803.20000000000016</v>
      </c>
      <c r="H500" s="36">
        <v>841.00000000000011</v>
      </c>
      <c r="I500" s="36">
        <v>851.95000000000016</v>
      </c>
      <c r="J500" s="36">
        <v>859.90000000000009</v>
      </c>
      <c r="K500" s="31">
        <v>844</v>
      </c>
      <c r="L500" s="31">
        <v>825.1</v>
      </c>
      <c r="M500" s="31">
        <v>3.8057599999999998</v>
      </c>
      <c r="N500" s="1"/>
      <c r="O500" s="1"/>
    </row>
    <row r="501" spans="1:15" ht="12.75" customHeight="1">
      <c r="A501" s="33">
        <v>493</v>
      </c>
      <c r="B501" s="53" t="s">
        <v>301</v>
      </c>
      <c r="C501" s="36">
        <v>1450.65</v>
      </c>
      <c r="D501" s="36">
        <v>1441.75</v>
      </c>
      <c r="E501" s="36">
        <v>1423.4</v>
      </c>
      <c r="F501" s="36">
        <v>1396.15</v>
      </c>
      <c r="G501" s="36">
        <v>1377.8000000000002</v>
      </c>
      <c r="H501" s="36">
        <v>1469</v>
      </c>
      <c r="I501" s="36">
        <v>1487.35</v>
      </c>
      <c r="J501" s="31">
        <v>1514.6</v>
      </c>
      <c r="K501" s="31">
        <v>1460.1</v>
      </c>
      <c r="L501" s="31">
        <v>1414.5</v>
      </c>
      <c r="M501" s="53">
        <v>1.3101499999999999</v>
      </c>
      <c r="N501" s="1"/>
      <c r="O501" s="1"/>
    </row>
    <row r="502" spans="1:15" ht="12.75" customHeight="1">
      <c r="A502" s="33">
        <v>494</v>
      </c>
      <c r="B502" s="53" t="s">
        <v>237</v>
      </c>
      <c r="C502" s="36">
        <v>456.35</v>
      </c>
      <c r="D502" s="36">
        <v>456.15000000000003</v>
      </c>
      <c r="E502" s="36">
        <v>452.40000000000009</v>
      </c>
      <c r="F502" s="36">
        <v>448.45000000000005</v>
      </c>
      <c r="G502" s="36">
        <v>444.7000000000001</v>
      </c>
      <c r="H502" s="36">
        <v>460.10000000000008</v>
      </c>
      <c r="I502" s="36">
        <v>463.84999999999997</v>
      </c>
      <c r="J502" s="31">
        <v>467.80000000000007</v>
      </c>
      <c r="K502" s="31">
        <v>459.9</v>
      </c>
      <c r="L502" s="31">
        <v>452.2</v>
      </c>
      <c r="M502" s="53">
        <v>24.5471</v>
      </c>
      <c r="N502" s="1"/>
      <c r="O502" s="1"/>
    </row>
    <row r="503" spans="1:15" ht="12.75" customHeight="1">
      <c r="A503" s="33">
        <v>495</v>
      </c>
      <c r="B503" s="53" t="s">
        <v>302</v>
      </c>
      <c r="C503" s="53">
        <v>22.55</v>
      </c>
      <c r="D503" s="36">
        <v>22.666666666666668</v>
      </c>
      <c r="E503" s="36">
        <v>22.133333333333336</v>
      </c>
      <c r="F503" s="36">
        <v>21.716666666666669</v>
      </c>
      <c r="G503" s="36">
        <v>21.183333333333337</v>
      </c>
      <c r="H503" s="36">
        <v>23.083333333333336</v>
      </c>
      <c r="I503" s="36">
        <v>23.616666666666667</v>
      </c>
      <c r="J503" s="36">
        <v>24.033333333333335</v>
      </c>
      <c r="K503" s="31">
        <v>23.2</v>
      </c>
      <c r="L503" s="31">
        <v>22.25</v>
      </c>
      <c r="M503" s="31">
        <v>1815.51079</v>
      </c>
      <c r="N503" s="1"/>
      <c r="O503" s="1"/>
    </row>
    <row r="504" spans="1:15" ht="12.75" customHeight="1">
      <c r="A504" s="33">
        <v>496</v>
      </c>
      <c r="B504" s="53" t="s">
        <v>543</v>
      </c>
      <c r="C504" s="53">
        <v>13003.05</v>
      </c>
      <c r="D504" s="36">
        <v>13053.516666666668</v>
      </c>
      <c r="E504" s="36">
        <v>12929.583333333336</v>
      </c>
      <c r="F504" s="36">
        <v>12856.116666666667</v>
      </c>
      <c r="G504" s="36">
        <v>12732.183333333334</v>
      </c>
      <c r="H504" s="36">
        <v>13126.983333333337</v>
      </c>
      <c r="I504" s="36">
        <v>13250.916666666668</v>
      </c>
      <c r="J504" s="36">
        <v>13324.383333333339</v>
      </c>
      <c r="K504" s="31">
        <v>13177.45</v>
      </c>
      <c r="L504" s="31">
        <v>12980.05</v>
      </c>
      <c r="M504" s="31">
        <v>3.2230000000000002E-2</v>
      </c>
      <c r="N504" s="1"/>
      <c r="O504" s="1"/>
    </row>
    <row r="505" spans="1:15" ht="12.75" customHeight="1">
      <c r="A505" s="33">
        <v>497</v>
      </c>
      <c r="B505" s="53" t="s">
        <v>238</v>
      </c>
      <c r="C505" s="36">
        <v>131.69999999999999</v>
      </c>
      <c r="D505" s="36">
        <v>131.79999999999998</v>
      </c>
      <c r="E505" s="36">
        <v>129.89999999999998</v>
      </c>
      <c r="F505" s="36">
        <v>128.1</v>
      </c>
      <c r="G505" s="36">
        <v>126.19999999999999</v>
      </c>
      <c r="H505" s="36">
        <v>133.59999999999997</v>
      </c>
      <c r="I505" s="36">
        <v>135.5</v>
      </c>
      <c r="J505" s="31">
        <v>137.29999999999995</v>
      </c>
      <c r="K505" s="31">
        <v>133.69999999999999</v>
      </c>
      <c r="L505" s="31">
        <v>130</v>
      </c>
      <c r="M505" s="53">
        <v>83.137479999999996</v>
      </c>
      <c r="N505" s="1"/>
      <c r="O505" s="1"/>
    </row>
    <row r="506" spans="1:15" ht="12.75" customHeight="1">
      <c r="A506" s="33">
        <v>498</v>
      </c>
      <c r="B506" s="53" t="s">
        <v>544</v>
      </c>
      <c r="C506" s="53">
        <v>603.95000000000005</v>
      </c>
      <c r="D506" s="36">
        <v>603.98333333333323</v>
      </c>
      <c r="E506" s="36">
        <v>596.31666666666649</v>
      </c>
      <c r="F506" s="36">
        <v>588.68333333333328</v>
      </c>
      <c r="G506" s="36">
        <v>581.01666666666654</v>
      </c>
      <c r="H506" s="36">
        <v>611.61666666666645</v>
      </c>
      <c r="I506" s="36">
        <v>619.28333333333319</v>
      </c>
      <c r="J506" s="36">
        <v>626.9166666666664</v>
      </c>
      <c r="K506" s="31">
        <v>611.65</v>
      </c>
      <c r="L506" s="31">
        <v>596.35</v>
      </c>
      <c r="M506" s="31">
        <v>5.2986500000000003</v>
      </c>
      <c r="N506" s="1"/>
      <c r="O506" s="1"/>
    </row>
    <row r="507" spans="1:15" ht="12.75" customHeight="1">
      <c r="A507" s="199">
        <v>499</v>
      </c>
      <c r="B507" s="200" t="s">
        <v>303</v>
      </c>
      <c r="C507" s="200">
        <v>187.3</v>
      </c>
      <c r="D507" s="201">
        <v>187.61666666666667</v>
      </c>
      <c r="E507" s="201">
        <v>181.78333333333336</v>
      </c>
      <c r="F507" s="201">
        <v>176.26666666666668</v>
      </c>
      <c r="G507" s="201">
        <v>170.43333333333337</v>
      </c>
      <c r="H507" s="201">
        <v>193.13333333333335</v>
      </c>
      <c r="I507" s="201">
        <v>198.96666666666667</v>
      </c>
      <c r="J507" s="201">
        <v>204.48333333333335</v>
      </c>
      <c r="K507" s="202">
        <v>193.45</v>
      </c>
      <c r="L507" s="202">
        <v>182.1</v>
      </c>
      <c r="M507" s="202">
        <v>1100.7078100000001</v>
      </c>
      <c r="N507" s="1"/>
      <c r="O507" s="1"/>
    </row>
    <row r="508" spans="1:15" ht="12.75" customHeight="1">
      <c r="A508" s="214">
        <v>500</v>
      </c>
      <c r="B508" s="215" t="s">
        <v>239</v>
      </c>
      <c r="C508" s="215">
        <v>983.65</v>
      </c>
      <c r="D508" s="216">
        <v>992.93333333333339</v>
      </c>
      <c r="E508" s="216">
        <v>969.21666666666681</v>
      </c>
      <c r="F508" s="216">
        <v>954.78333333333342</v>
      </c>
      <c r="G508" s="216">
        <v>931.06666666666683</v>
      </c>
      <c r="H508" s="216">
        <v>1007.3666666666668</v>
      </c>
      <c r="I508" s="216">
        <v>1031.0833333333335</v>
      </c>
      <c r="J508" s="216">
        <v>1045.5166666666669</v>
      </c>
      <c r="K508" s="214">
        <v>1016.65</v>
      </c>
      <c r="L508" s="214">
        <v>978.5</v>
      </c>
      <c r="M508" s="214">
        <v>7.9984999999999999</v>
      </c>
      <c r="N508" s="1"/>
      <c r="O508" s="1"/>
    </row>
    <row r="509" spans="1:15" ht="15" customHeight="1">
      <c r="B509" t="s">
        <v>545</v>
      </c>
      <c r="C509">
        <v>1729.2</v>
      </c>
      <c r="D509">
        <v>1717.4166666666667</v>
      </c>
      <c r="E509">
        <v>1684.8333333333335</v>
      </c>
      <c r="F509">
        <v>1640.4666666666667</v>
      </c>
      <c r="G509">
        <v>1607.8833333333334</v>
      </c>
      <c r="H509">
        <v>1761.7833333333335</v>
      </c>
      <c r="I509">
        <v>1794.366666666667</v>
      </c>
      <c r="J509">
        <v>1838.7333333333336</v>
      </c>
      <c r="K509">
        <v>1750</v>
      </c>
      <c r="L509">
        <v>1673.05</v>
      </c>
      <c r="M509">
        <v>2.1682800000000002</v>
      </c>
    </row>
    <row r="510" spans="1:15" ht="12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2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60" t="s">
        <v>546</v>
      </c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44" t="s">
        <v>240</v>
      </c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44" t="s">
        <v>241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242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243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6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6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4" t="s">
        <v>248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4" t="s">
        <v>249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250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251</v>
      </c>
      <c r="N525" s="1"/>
      <c r="O525" s="1"/>
    </row>
    <row r="526" spans="1:15" ht="12.75" customHeight="1">
      <c r="A526" s="64" t="s">
        <v>252</v>
      </c>
      <c r="N526" s="1"/>
      <c r="O526" s="1"/>
    </row>
    <row r="527" spans="1:15" ht="12.75" customHeight="1">
      <c r="A527" s="64" t="s">
        <v>253</v>
      </c>
      <c r="N527" s="1"/>
      <c r="O527" s="1"/>
    </row>
    <row r="528" spans="1:15" ht="12.75" customHeight="1">
      <c r="A528" s="64" t="s">
        <v>254</v>
      </c>
      <c r="N528" s="1"/>
      <c r="O528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12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4140625" defaultRowHeight="15" customHeight="1"/>
  <cols>
    <col min="1" max="1" width="12.109375" style="83" customWidth="1"/>
    <col min="2" max="2" width="14.33203125" style="32" customWidth="1"/>
    <col min="3" max="3" width="28.33203125" style="31" customWidth="1"/>
    <col min="4" max="4" width="55.6640625" style="31" customWidth="1"/>
    <col min="5" max="5" width="12.44140625" style="31" customWidth="1"/>
    <col min="6" max="6" width="13.109375" style="84" customWidth="1"/>
    <col min="7" max="7" width="9.5546875" style="32" customWidth="1"/>
    <col min="8" max="8" width="10.33203125" style="32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68" t="s">
        <v>308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78"/>
      <c r="B5" s="379"/>
      <c r="C5" s="378"/>
      <c r="D5" s="379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307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547</v>
      </c>
      <c r="B7" s="380" t="s">
        <v>548</v>
      </c>
      <c r="C7" s="380"/>
      <c r="D7" s="7">
        <f>Main!B10</f>
        <v>45427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2.8">
      <c r="A9" s="81" t="s">
        <v>549</v>
      </c>
      <c r="B9" s="82" t="s">
        <v>550</v>
      </c>
      <c r="C9" s="82" t="s">
        <v>551</v>
      </c>
      <c r="D9" s="82" t="s">
        <v>552</v>
      </c>
      <c r="E9" s="82" t="s">
        <v>553</v>
      </c>
      <c r="F9" s="82" t="s">
        <v>554</v>
      </c>
      <c r="G9" s="82" t="s">
        <v>555</v>
      </c>
      <c r="H9" s="82" t="s">
        <v>556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45426</v>
      </c>
      <c r="B10" s="32">
        <v>511664</v>
      </c>
      <c r="C10" s="31" t="s">
        <v>1040</v>
      </c>
      <c r="D10" s="31" t="s">
        <v>1041</v>
      </c>
      <c r="E10" s="31" t="s">
        <v>558</v>
      </c>
      <c r="F10" s="84">
        <v>57068</v>
      </c>
      <c r="G10" s="32">
        <v>4</v>
      </c>
      <c r="H10" s="32" t="s">
        <v>329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45426</v>
      </c>
      <c r="B11" s="32">
        <v>531671</v>
      </c>
      <c r="C11" s="31" t="s">
        <v>1064</v>
      </c>
      <c r="D11" s="31" t="s">
        <v>1065</v>
      </c>
      <c r="E11" s="31" t="s">
        <v>558</v>
      </c>
      <c r="F11" s="84">
        <v>538068</v>
      </c>
      <c r="G11" s="32">
        <v>2.95</v>
      </c>
      <c r="H11" s="32" t="s">
        <v>329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45426</v>
      </c>
      <c r="B12" s="32">
        <v>537707</v>
      </c>
      <c r="C12" s="31" t="s">
        <v>1011</v>
      </c>
      <c r="D12" s="31" t="s">
        <v>1066</v>
      </c>
      <c r="E12" s="31" t="s">
        <v>557</v>
      </c>
      <c r="F12" s="84">
        <v>62522</v>
      </c>
      <c r="G12" s="32">
        <v>25.06</v>
      </c>
      <c r="H12" s="32" t="s">
        <v>329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45426</v>
      </c>
      <c r="B13" s="32">
        <v>537707</v>
      </c>
      <c r="C13" s="31" t="s">
        <v>1011</v>
      </c>
      <c r="D13" s="31" t="s">
        <v>1066</v>
      </c>
      <c r="E13" s="31" t="s">
        <v>558</v>
      </c>
      <c r="F13" s="84">
        <v>58405</v>
      </c>
      <c r="G13" s="32">
        <v>25.09</v>
      </c>
      <c r="H13" s="32" t="s">
        <v>329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45426</v>
      </c>
      <c r="B14" s="32">
        <v>537707</v>
      </c>
      <c r="C14" s="31" t="s">
        <v>1011</v>
      </c>
      <c r="D14" s="31" t="s">
        <v>1012</v>
      </c>
      <c r="E14" s="31" t="s">
        <v>557</v>
      </c>
      <c r="F14" s="84">
        <v>537152</v>
      </c>
      <c r="G14" s="32">
        <v>25.67</v>
      </c>
      <c r="H14" s="32" t="s">
        <v>329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45426</v>
      </c>
      <c r="B15" s="32">
        <v>537707</v>
      </c>
      <c r="C15" s="31" t="s">
        <v>1011</v>
      </c>
      <c r="D15" s="31" t="s">
        <v>1012</v>
      </c>
      <c r="E15" s="31" t="s">
        <v>558</v>
      </c>
      <c r="F15" s="84">
        <v>369144</v>
      </c>
      <c r="G15" s="32">
        <v>25.72</v>
      </c>
      <c r="H15" s="32" t="s">
        <v>329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45426</v>
      </c>
      <c r="B16" s="32">
        <v>537707</v>
      </c>
      <c r="C16" s="31" t="s">
        <v>1011</v>
      </c>
      <c r="D16" s="31" t="s">
        <v>1067</v>
      </c>
      <c r="E16" s="31" t="s">
        <v>558</v>
      </c>
      <c r="F16" s="84">
        <v>81638</v>
      </c>
      <c r="G16" s="32">
        <v>25.34</v>
      </c>
      <c r="H16" s="32" t="s">
        <v>329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45426</v>
      </c>
      <c r="B17" s="32">
        <v>537707</v>
      </c>
      <c r="C17" s="31" t="s">
        <v>1011</v>
      </c>
      <c r="D17" s="31" t="s">
        <v>1067</v>
      </c>
      <c r="E17" s="31" t="s">
        <v>557</v>
      </c>
      <c r="F17" s="84">
        <v>69038</v>
      </c>
      <c r="G17" s="32">
        <v>24.87</v>
      </c>
      <c r="H17" s="32" t="s">
        <v>329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45426</v>
      </c>
      <c r="B18" s="32">
        <v>537707</v>
      </c>
      <c r="C18" s="31" t="s">
        <v>1011</v>
      </c>
      <c r="D18" s="31" t="s">
        <v>1043</v>
      </c>
      <c r="E18" s="31" t="s">
        <v>558</v>
      </c>
      <c r="F18" s="84">
        <v>72633</v>
      </c>
      <c r="G18" s="32">
        <v>26.3</v>
      </c>
      <c r="H18" s="32" t="s">
        <v>329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45426</v>
      </c>
      <c r="B19" s="32">
        <v>537707</v>
      </c>
      <c r="C19" s="31" t="s">
        <v>1011</v>
      </c>
      <c r="D19" s="31" t="s">
        <v>1043</v>
      </c>
      <c r="E19" s="31" t="s">
        <v>557</v>
      </c>
      <c r="F19" s="84">
        <v>73268</v>
      </c>
      <c r="G19" s="32">
        <v>26.17</v>
      </c>
      <c r="H19" s="32" t="s">
        <v>329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45426</v>
      </c>
      <c r="B20" s="32">
        <v>544173</v>
      </c>
      <c r="C20" s="31" t="s">
        <v>1068</v>
      </c>
      <c r="D20" s="31" t="s">
        <v>1069</v>
      </c>
      <c r="E20" s="31" t="s">
        <v>558</v>
      </c>
      <c r="F20" s="84">
        <v>58000</v>
      </c>
      <c r="G20" s="32">
        <v>133.35</v>
      </c>
      <c r="H20" s="32" t="s">
        <v>329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45426</v>
      </c>
      <c r="B21" s="32">
        <v>544173</v>
      </c>
      <c r="C21" s="31" t="s">
        <v>1068</v>
      </c>
      <c r="D21" s="31" t="s">
        <v>1070</v>
      </c>
      <c r="E21" s="31" t="s">
        <v>557</v>
      </c>
      <c r="F21" s="84">
        <v>72000</v>
      </c>
      <c r="G21" s="32">
        <v>129.72999999999999</v>
      </c>
      <c r="H21" s="32" t="s">
        <v>329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45426</v>
      </c>
      <c r="B22" s="32">
        <v>544173</v>
      </c>
      <c r="C22" s="31" t="s">
        <v>1068</v>
      </c>
      <c r="D22" s="31" t="s">
        <v>1071</v>
      </c>
      <c r="E22" s="31" t="s">
        <v>557</v>
      </c>
      <c r="F22" s="84">
        <v>20000</v>
      </c>
      <c r="G22" s="32">
        <v>127</v>
      </c>
      <c r="H22" s="32" t="s">
        <v>329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45426</v>
      </c>
      <c r="B23" s="32">
        <v>544173</v>
      </c>
      <c r="C23" s="31" t="s">
        <v>1068</v>
      </c>
      <c r="D23" s="31" t="s">
        <v>1072</v>
      </c>
      <c r="E23" s="31" t="s">
        <v>557</v>
      </c>
      <c r="F23" s="84">
        <v>200000</v>
      </c>
      <c r="G23" s="32">
        <v>128.27000000000001</v>
      </c>
      <c r="H23" s="32" t="s">
        <v>329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45426</v>
      </c>
      <c r="B24" s="32">
        <v>544173</v>
      </c>
      <c r="C24" s="31" t="s">
        <v>1068</v>
      </c>
      <c r="D24" s="31" t="s">
        <v>1073</v>
      </c>
      <c r="E24" s="31" t="s">
        <v>557</v>
      </c>
      <c r="F24" s="84">
        <v>60000</v>
      </c>
      <c r="G24" s="32">
        <v>130.76</v>
      </c>
      <c r="H24" s="32" t="s">
        <v>329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45426</v>
      </c>
      <c r="B25" s="32">
        <v>544173</v>
      </c>
      <c r="C25" s="31" t="s">
        <v>1068</v>
      </c>
      <c r="D25" s="31" t="s">
        <v>1074</v>
      </c>
      <c r="E25" s="31" t="s">
        <v>558</v>
      </c>
      <c r="F25" s="84">
        <v>27000</v>
      </c>
      <c r="G25" s="32">
        <v>127</v>
      </c>
      <c r="H25" s="32" t="s">
        <v>329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45426</v>
      </c>
      <c r="B26" s="32">
        <v>544173</v>
      </c>
      <c r="C26" s="31" t="s">
        <v>1068</v>
      </c>
      <c r="D26" s="31" t="s">
        <v>1075</v>
      </c>
      <c r="E26" s="31" t="s">
        <v>557</v>
      </c>
      <c r="F26" s="84">
        <v>29000</v>
      </c>
      <c r="G26" s="32">
        <v>133.35</v>
      </c>
      <c r="H26" s="32" t="s">
        <v>329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45426</v>
      </c>
      <c r="B27" s="32">
        <v>513337</v>
      </c>
      <c r="C27" s="31" t="s">
        <v>948</v>
      </c>
      <c r="D27" s="31" t="s">
        <v>1045</v>
      </c>
      <c r="E27" s="31" t="s">
        <v>558</v>
      </c>
      <c r="F27" s="84">
        <v>711307</v>
      </c>
      <c r="G27" s="32">
        <v>26.29</v>
      </c>
      <c r="H27" s="32" t="s">
        <v>329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45426</v>
      </c>
      <c r="B28" s="32">
        <v>513337</v>
      </c>
      <c r="C28" s="31" t="s">
        <v>948</v>
      </c>
      <c r="D28" s="31" t="s">
        <v>1076</v>
      </c>
      <c r="E28" s="31" t="s">
        <v>558</v>
      </c>
      <c r="F28" s="84">
        <v>555014</v>
      </c>
      <c r="G28" s="32">
        <v>26.29</v>
      </c>
      <c r="H28" s="32" t="s">
        <v>329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45426</v>
      </c>
      <c r="B29" s="32">
        <v>513337</v>
      </c>
      <c r="C29" s="31" t="s">
        <v>948</v>
      </c>
      <c r="D29" s="31" t="s">
        <v>1077</v>
      </c>
      <c r="E29" s="31" t="s">
        <v>558</v>
      </c>
      <c r="F29" s="84">
        <v>359203</v>
      </c>
      <c r="G29" s="32">
        <v>26.29</v>
      </c>
      <c r="H29" s="32" t="s">
        <v>329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45426</v>
      </c>
      <c r="B30" s="32">
        <v>543546</v>
      </c>
      <c r="C30" s="31" t="s">
        <v>980</v>
      </c>
      <c r="D30" s="31" t="s">
        <v>1078</v>
      </c>
      <c r="E30" s="31" t="s">
        <v>557</v>
      </c>
      <c r="F30" s="84">
        <v>190000</v>
      </c>
      <c r="G30" s="32">
        <v>10.67</v>
      </c>
      <c r="H30" s="32" t="s">
        <v>329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45426</v>
      </c>
      <c r="B31" s="32">
        <v>542924</v>
      </c>
      <c r="C31" s="31" t="s">
        <v>1079</v>
      </c>
      <c r="D31" s="31" t="s">
        <v>1080</v>
      </c>
      <c r="E31" s="31" t="s">
        <v>557</v>
      </c>
      <c r="F31" s="84">
        <v>70000</v>
      </c>
      <c r="G31" s="32">
        <v>8.86</v>
      </c>
      <c r="H31" s="32" t="s">
        <v>329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45426</v>
      </c>
      <c r="B32" s="32">
        <v>543939</v>
      </c>
      <c r="C32" s="31" t="s">
        <v>1081</v>
      </c>
      <c r="D32" s="31" t="s">
        <v>1082</v>
      </c>
      <c r="E32" s="31" t="s">
        <v>558</v>
      </c>
      <c r="F32" s="84">
        <v>70000</v>
      </c>
      <c r="G32" s="32">
        <v>205.31</v>
      </c>
      <c r="H32" s="32" t="s">
        <v>329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45426</v>
      </c>
      <c r="B33" s="32">
        <v>530547</v>
      </c>
      <c r="C33" s="31" t="s">
        <v>1083</v>
      </c>
      <c r="D33" s="31" t="s">
        <v>1042</v>
      </c>
      <c r="E33" s="31" t="s">
        <v>558</v>
      </c>
      <c r="F33" s="84">
        <v>19230</v>
      </c>
      <c r="G33" s="32">
        <v>14.69</v>
      </c>
      <c r="H33" s="32" t="s">
        <v>329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45426</v>
      </c>
      <c r="B34" s="32">
        <v>530547</v>
      </c>
      <c r="C34" s="31" t="s">
        <v>1083</v>
      </c>
      <c r="D34" s="31" t="s">
        <v>1084</v>
      </c>
      <c r="E34" s="31" t="s">
        <v>557</v>
      </c>
      <c r="F34" s="84">
        <v>20241</v>
      </c>
      <c r="G34" s="32">
        <v>14.68</v>
      </c>
      <c r="H34" s="32" t="s">
        <v>329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45426</v>
      </c>
      <c r="B35" s="32">
        <v>539814</v>
      </c>
      <c r="C35" s="31" t="s">
        <v>1085</v>
      </c>
      <c r="D35" s="31" t="s">
        <v>1086</v>
      </c>
      <c r="E35" s="31" t="s">
        <v>558</v>
      </c>
      <c r="F35" s="84">
        <v>18000</v>
      </c>
      <c r="G35" s="32">
        <v>228.2</v>
      </c>
      <c r="H35" s="32" t="s">
        <v>329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45426</v>
      </c>
      <c r="B36" s="32">
        <v>543579</v>
      </c>
      <c r="C36" s="31" t="s">
        <v>1087</v>
      </c>
      <c r="D36" s="31" t="s">
        <v>1088</v>
      </c>
      <c r="E36" s="31" t="s">
        <v>557</v>
      </c>
      <c r="F36" s="84">
        <v>116000</v>
      </c>
      <c r="G36" s="32">
        <v>17.89</v>
      </c>
      <c r="H36" s="32" t="s">
        <v>329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45426</v>
      </c>
      <c r="B37" s="32">
        <v>531494</v>
      </c>
      <c r="C37" s="31" t="s">
        <v>1089</v>
      </c>
      <c r="D37" s="31" t="s">
        <v>1090</v>
      </c>
      <c r="E37" s="31" t="s">
        <v>557</v>
      </c>
      <c r="F37" s="84">
        <v>1200000</v>
      </c>
      <c r="G37" s="32">
        <v>13.89</v>
      </c>
      <c r="H37" s="32" t="s">
        <v>329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45426</v>
      </c>
      <c r="B38" s="32">
        <v>509040</v>
      </c>
      <c r="C38" s="31" t="s">
        <v>1091</v>
      </c>
      <c r="D38" s="31" t="s">
        <v>880</v>
      </c>
      <c r="E38" s="31" t="s">
        <v>558</v>
      </c>
      <c r="F38" s="84">
        <v>28000</v>
      </c>
      <c r="G38" s="32">
        <v>173.42</v>
      </c>
      <c r="H38" s="32" t="s">
        <v>329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45426</v>
      </c>
      <c r="B39" s="32">
        <v>540159</v>
      </c>
      <c r="C39" s="31" t="s">
        <v>1092</v>
      </c>
      <c r="D39" s="31" t="s">
        <v>1093</v>
      </c>
      <c r="E39" s="31" t="s">
        <v>558</v>
      </c>
      <c r="F39" s="84">
        <v>49529</v>
      </c>
      <c r="G39" s="32">
        <v>5.24</v>
      </c>
      <c r="H39" s="32" t="s">
        <v>329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45426</v>
      </c>
      <c r="B40" s="32">
        <v>519191</v>
      </c>
      <c r="C40" s="31" t="s">
        <v>981</v>
      </c>
      <c r="D40" s="31" t="s">
        <v>1094</v>
      </c>
      <c r="E40" s="31" t="s">
        <v>557</v>
      </c>
      <c r="F40" s="84">
        <v>110000</v>
      </c>
      <c r="G40" s="32">
        <v>9.0500000000000007</v>
      </c>
      <c r="H40" s="32" t="s">
        <v>329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45426</v>
      </c>
      <c r="B41" s="32">
        <v>519191</v>
      </c>
      <c r="C41" s="31" t="s">
        <v>981</v>
      </c>
      <c r="D41" s="31" t="s">
        <v>1095</v>
      </c>
      <c r="E41" s="31" t="s">
        <v>558</v>
      </c>
      <c r="F41" s="84">
        <v>220000</v>
      </c>
      <c r="G41" s="32">
        <v>9.1300000000000008</v>
      </c>
      <c r="H41" s="32" t="s">
        <v>329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45426</v>
      </c>
      <c r="B42" s="32">
        <v>519191</v>
      </c>
      <c r="C42" s="31" t="s">
        <v>981</v>
      </c>
      <c r="D42" s="31" t="s">
        <v>1044</v>
      </c>
      <c r="E42" s="31" t="s">
        <v>558</v>
      </c>
      <c r="F42" s="84">
        <v>131087</v>
      </c>
      <c r="G42" s="32">
        <v>9.1999999999999993</v>
      </c>
      <c r="H42" s="32" t="s">
        <v>329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45426</v>
      </c>
      <c r="B43" s="32">
        <v>519191</v>
      </c>
      <c r="C43" s="31" t="s">
        <v>981</v>
      </c>
      <c r="D43" s="31" t="s">
        <v>1044</v>
      </c>
      <c r="E43" s="31" t="s">
        <v>557</v>
      </c>
      <c r="F43" s="84">
        <v>131087</v>
      </c>
      <c r="G43" s="32">
        <v>9.06</v>
      </c>
      <c r="H43" s="32" t="s">
        <v>329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45426</v>
      </c>
      <c r="B44" s="32">
        <v>519191</v>
      </c>
      <c r="C44" s="31" t="s">
        <v>981</v>
      </c>
      <c r="D44" s="31" t="s">
        <v>1096</v>
      </c>
      <c r="E44" s="31" t="s">
        <v>558</v>
      </c>
      <c r="F44" s="84">
        <v>500695</v>
      </c>
      <c r="G44" s="32">
        <v>9.17</v>
      </c>
      <c r="H44" s="32" t="s">
        <v>329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45426</v>
      </c>
      <c r="B45" s="32">
        <v>519191</v>
      </c>
      <c r="C45" s="31" t="s">
        <v>981</v>
      </c>
      <c r="D45" s="31" t="s">
        <v>1097</v>
      </c>
      <c r="E45" s="31" t="s">
        <v>558</v>
      </c>
      <c r="F45" s="84">
        <v>62759</v>
      </c>
      <c r="G45" s="32">
        <v>9.19</v>
      </c>
      <c r="H45" s="32" t="s">
        <v>329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45426</v>
      </c>
      <c r="B46" s="32">
        <v>519191</v>
      </c>
      <c r="C46" s="31" t="s">
        <v>981</v>
      </c>
      <c r="D46" s="31" t="s">
        <v>1097</v>
      </c>
      <c r="E46" s="31" t="s">
        <v>557</v>
      </c>
      <c r="F46" s="84">
        <v>62759</v>
      </c>
      <c r="G46" s="32">
        <v>9.3699999999999992</v>
      </c>
      <c r="H46" s="32" t="s">
        <v>329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45426</v>
      </c>
      <c r="B47" s="32">
        <v>519191</v>
      </c>
      <c r="C47" s="31" t="s">
        <v>981</v>
      </c>
      <c r="D47" s="31" t="s">
        <v>1067</v>
      </c>
      <c r="E47" s="31" t="s">
        <v>558</v>
      </c>
      <c r="F47" s="84">
        <v>139303</v>
      </c>
      <c r="G47" s="32">
        <v>9.07</v>
      </c>
      <c r="H47" s="32" t="s">
        <v>329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45426</v>
      </c>
      <c r="B48" s="32">
        <v>519191</v>
      </c>
      <c r="C48" s="31" t="s">
        <v>981</v>
      </c>
      <c r="D48" s="31" t="s">
        <v>1067</v>
      </c>
      <c r="E48" s="31" t="s">
        <v>557</v>
      </c>
      <c r="F48" s="84">
        <v>144304</v>
      </c>
      <c r="G48" s="32">
        <v>9.14</v>
      </c>
      <c r="H48" s="32" t="s">
        <v>329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45426</v>
      </c>
      <c r="B49" s="32">
        <v>539584</v>
      </c>
      <c r="C49" s="31" t="s">
        <v>909</v>
      </c>
      <c r="D49" s="31" t="s">
        <v>880</v>
      </c>
      <c r="E49" s="31" t="s">
        <v>558</v>
      </c>
      <c r="F49" s="84">
        <v>860554</v>
      </c>
      <c r="G49" s="32">
        <v>0.69</v>
      </c>
      <c r="H49" s="32" t="s">
        <v>329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45426</v>
      </c>
      <c r="B50" s="32">
        <v>519242</v>
      </c>
      <c r="C50" s="31" t="s">
        <v>1098</v>
      </c>
      <c r="D50" s="31" t="s">
        <v>1099</v>
      </c>
      <c r="E50" s="31" t="s">
        <v>557</v>
      </c>
      <c r="F50" s="84">
        <v>13700</v>
      </c>
      <c r="G50" s="32">
        <v>57.42</v>
      </c>
      <c r="H50" s="32" t="s">
        <v>329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45426</v>
      </c>
      <c r="B51" s="32">
        <v>519242</v>
      </c>
      <c r="C51" s="31" t="s">
        <v>1098</v>
      </c>
      <c r="D51" s="31" t="s">
        <v>1100</v>
      </c>
      <c r="E51" s="31" t="s">
        <v>558</v>
      </c>
      <c r="F51" s="84">
        <v>139859</v>
      </c>
      <c r="G51" s="32">
        <v>57.42</v>
      </c>
      <c r="H51" s="32" t="s">
        <v>329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45426</v>
      </c>
      <c r="B52" s="32">
        <v>519242</v>
      </c>
      <c r="C52" s="31" t="s">
        <v>1098</v>
      </c>
      <c r="D52" s="31" t="s">
        <v>1101</v>
      </c>
      <c r="E52" s="31" t="s">
        <v>557</v>
      </c>
      <c r="F52" s="84">
        <v>17200</v>
      </c>
      <c r="G52" s="32">
        <v>57.42</v>
      </c>
      <c r="H52" s="32" t="s">
        <v>329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2.75" customHeight="1">
      <c r="A53" s="83">
        <v>45426</v>
      </c>
      <c r="B53" s="32">
        <v>519242</v>
      </c>
      <c r="C53" s="31" t="s">
        <v>1098</v>
      </c>
      <c r="D53" s="31" t="s">
        <v>1102</v>
      </c>
      <c r="E53" s="31" t="s">
        <v>557</v>
      </c>
      <c r="F53" s="84">
        <v>17100</v>
      </c>
      <c r="G53" s="32">
        <v>57.42</v>
      </c>
      <c r="H53" s="32" t="s">
        <v>329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</row>
    <row r="54" spans="1:28" ht="12.75" customHeight="1">
      <c r="A54" s="83">
        <v>45426</v>
      </c>
      <c r="B54" s="32">
        <v>519242</v>
      </c>
      <c r="C54" s="31" t="s">
        <v>1098</v>
      </c>
      <c r="D54" s="31" t="s">
        <v>1103</v>
      </c>
      <c r="E54" s="31" t="s">
        <v>557</v>
      </c>
      <c r="F54" s="84">
        <v>8900</v>
      </c>
      <c r="G54" s="32">
        <v>57.38</v>
      </c>
      <c r="H54" s="32" t="s">
        <v>329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</row>
    <row r="55" spans="1:28" ht="12.75" customHeight="1">
      <c r="A55" s="83">
        <v>45426</v>
      </c>
      <c r="B55" s="32">
        <v>519242</v>
      </c>
      <c r="C55" s="31" t="s">
        <v>1098</v>
      </c>
      <c r="D55" s="31" t="s">
        <v>880</v>
      </c>
      <c r="E55" s="31" t="s">
        <v>558</v>
      </c>
      <c r="F55" s="84">
        <v>10000</v>
      </c>
      <c r="G55" s="32">
        <v>57.42</v>
      </c>
      <c r="H55" s="32" t="s">
        <v>329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</row>
    <row r="56" spans="1:28" ht="12.75" customHeight="1">
      <c r="A56" s="83">
        <v>45426</v>
      </c>
      <c r="B56" s="32">
        <v>519242</v>
      </c>
      <c r="C56" s="31" t="s">
        <v>1098</v>
      </c>
      <c r="D56" s="31" t="s">
        <v>880</v>
      </c>
      <c r="E56" s="31" t="s">
        <v>557</v>
      </c>
      <c r="F56" s="84">
        <v>10000</v>
      </c>
      <c r="G56" s="32">
        <v>57.42</v>
      </c>
      <c r="H56" s="32" t="s">
        <v>329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</row>
    <row r="57" spans="1:28" ht="12.75" customHeight="1">
      <c r="A57" s="83">
        <v>45426</v>
      </c>
      <c r="B57" s="32">
        <v>519242</v>
      </c>
      <c r="C57" s="31" t="s">
        <v>1098</v>
      </c>
      <c r="D57" s="31" t="s">
        <v>1104</v>
      </c>
      <c r="E57" s="31" t="s">
        <v>557</v>
      </c>
      <c r="F57" s="84">
        <v>17000</v>
      </c>
      <c r="G57" s="32">
        <v>57.42</v>
      </c>
      <c r="H57" s="32" t="s">
        <v>329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</row>
    <row r="58" spans="1:28" ht="12.75" customHeight="1">
      <c r="A58" s="83">
        <v>45426</v>
      </c>
      <c r="B58" s="32">
        <v>519242</v>
      </c>
      <c r="C58" s="31" t="s">
        <v>1098</v>
      </c>
      <c r="D58" s="31" t="s">
        <v>1105</v>
      </c>
      <c r="E58" s="31" t="s">
        <v>557</v>
      </c>
      <c r="F58" s="84">
        <v>13800</v>
      </c>
      <c r="G58" s="32">
        <v>57.42</v>
      </c>
      <c r="H58" s="32" t="s">
        <v>329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</row>
    <row r="59" spans="1:28" ht="12.75" customHeight="1">
      <c r="A59" s="83">
        <v>45426</v>
      </c>
      <c r="B59" s="32">
        <v>519242</v>
      </c>
      <c r="C59" s="31" t="s">
        <v>1098</v>
      </c>
      <c r="D59" s="31" t="s">
        <v>1106</v>
      </c>
      <c r="E59" s="31" t="s">
        <v>557</v>
      </c>
      <c r="F59" s="84">
        <v>10000</v>
      </c>
      <c r="G59" s="32">
        <v>57.42</v>
      </c>
      <c r="H59" s="32" t="s">
        <v>329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</row>
    <row r="60" spans="1:28" ht="12.75" customHeight="1">
      <c r="A60" s="83">
        <v>45426</v>
      </c>
      <c r="B60" s="32">
        <v>519242</v>
      </c>
      <c r="C60" s="31" t="s">
        <v>1098</v>
      </c>
      <c r="D60" s="31" t="s">
        <v>1107</v>
      </c>
      <c r="E60" s="31" t="s">
        <v>557</v>
      </c>
      <c r="F60" s="84">
        <v>10000</v>
      </c>
      <c r="G60" s="32">
        <v>57.42</v>
      </c>
      <c r="H60" s="32" t="s">
        <v>329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</row>
    <row r="61" spans="1:28" ht="12.75" customHeight="1">
      <c r="A61" s="83">
        <v>45426</v>
      </c>
      <c r="B61" s="32">
        <v>519242</v>
      </c>
      <c r="C61" s="31" t="s">
        <v>1098</v>
      </c>
      <c r="D61" s="31" t="s">
        <v>1108</v>
      </c>
      <c r="E61" s="31" t="s">
        <v>557</v>
      </c>
      <c r="F61" s="84">
        <v>15000</v>
      </c>
      <c r="G61" s="32">
        <v>57.42</v>
      </c>
      <c r="H61" s="32" t="s">
        <v>329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</row>
    <row r="62" spans="1:28" ht="12.75" customHeight="1">
      <c r="A62" s="83">
        <v>45426</v>
      </c>
      <c r="B62" s="32">
        <v>519242</v>
      </c>
      <c r="C62" s="31" t="s">
        <v>1098</v>
      </c>
      <c r="D62" s="31" t="s">
        <v>1107</v>
      </c>
      <c r="E62" s="31" t="s">
        <v>558</v>
      </c>
      <c r="F62" s="84">
        <v>10000</v>
      </c>
      <c r="G62" s="32">
        <v>56.21</v>
      </c>
      <c r="H62" s="32" t="s">
        <v>329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</row>
    <row r="63" spans="1:28" ht="12.75" customHeight="1">
      <c r="A63" s="83">
        <v>45426</v>
      </c>
      <c r="B63" s="32">
        <v>539040</v>
      </c>
      <c r="C63" s="31" t="s">
        <v>1109</v>
      </c>
      <c r="D63" s="31" t="s">
        <v>1110</v>
      </c>
      <c r="E63" s="31" t="s">
        <v>558</v>
      </c>
      <c r="F63" s="84">
        <v>291782</v>
      </c>
      <c r="G63" s="32">
        <v>47.65</v>
      </c>
      <c r="H63" s="32" t="s">
        <v>329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</row>
    <row r="64" spans="1:28" ht="12.75" customHeight="1">
      <c r="A64" s="83">
        <v>45426</v>
      </c>
      <c r="B64" s="32" t="s">
        <v>1111</v>
      </c>
      <c r="C64" s="31" t="s">
        <v>1112</v>
      </c>
      <c r="D64" s="31" t="s">
        <v>1015</v>
      </c>
      <c r="E64" s="31" t="s">
        <v>557</v>
      </c>
      <c r="F64" s="84">
        <v>490444</v>
      </c>
      <c r="G64" s="32">
        <v>570.75</v>
      </c>
      <c r="H64" s="32" t="s">
        <v>902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</row>
    <row r="65" spans="1:28" ht="12.75" customHeight="1">
      <c r="A65" s="83">
        <v>45426</v>
      </c>
      <c r="B65" s="32" t="s">
        <v>1113</v>
      </c>
      <c r="C65" s="31" t="s">
        <v>1114</v>
      </c>
      <c r="D65" s="31" t="s">
        <v>1015</v>
      </c>
      <c r="E65" s="31" t="s">
        <v>557</v>
      </c>
      <c r="F65" s="84">
        <v>1366889</v>
      </c>
      <c r="G65" s="32">
        <v>98.13</v>
      </c>
      <c r="H65" s="32" t="s">
        <v>902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</row>
    <row r="66" spans="1:28" ht="12.75" customHeight="1">
      <c r="A66" s="83">
        <v>45426</v>
      </c>
      <c r="B66" s="32" t="s">
        <v>328</v>
      </c>
      <c r="C66" s="31" t="s">
        <v>1046</v>
      </c>
      <c r="D66" s="31" t="s">
        <v>1015</v>
      </c>
      <c r="E66" s="31" t="s">
        <v>557</v>
      </c>
      <c r="F66" s="84">
        <v>227762</v>
      </c>
      <c r="G66" s="32">
        <v>3844.55</v>
      </c>
      <c r="H66" s="32" t="s">
        <v>902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</row>
    <row r="67" spans="1:28" ht="12.75" customHeight="1">
      <c r="A67" s="83">
        <v>45426</v>
      </c>
      <c r="B67" s="32" t="s">
        <v>1047</v>
      </c>
      <c r="C67" s="31" t="s">
        <v>1048</v>
      </c>
      <c r="D67" s="31" t="s">
        <v>1049</v>
      </c>
      <c r="E67" s="31" t="s">
        <v>557</v>
      </c>
      <c r="F67" s="84">
        <v>1045000</v>
      </c>
      <c r="G67" s="32">
        <v>18</v>
      </c>
      <c r="H67" s="32" t="s">
        <v>902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  <row r="68" spans="1:28" ht="12.75" customHeight="1">
      <c r="A68" s="83">
        <v>45426</v>
      </c>
      <c r="B68" s="32" t="s">
        <v>1115</v>
      </c>
      <c r="C68" s="31" t="s">
        <v>1116</v>
      </c>
      <c r="D68" s="31" t="s">
        <v>1117</v>
      </c>
      <c r="E68" s="31" t="s">
        <v>557</v>
      </c>
      <c r="F68" s="84">
        <v>12800</v>
      </c>
      <c r="G68" s="32">
        <v>261.18</v>
      </c>
      <c r="H68" s="32" t="s">
        <v>902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</row>
    <row r="69" spans="1:28" ht="12.75" customHeight="1">
      <c r="A69" s="83">
        <v>45426</v>
      </c>
      <c r="B69" s="32" t="s">
        <v>1013</v>
      </c>
      <c r="C69" s="31" t="s">
        <v>1014</v>
      </c>
      <c r="D69" s="31" t="s">
        <v>1015</v>
      </c>
      <c r="E69" s="31" t="s">
        <v>557</v>
      </c>
      <c r="F69" s="84">
        <v>306315</v>
      </c>
      <c r="G69" s="32">
        <v>398.49</v>
      </c>
      <c r="H69" s="32" t="s">
        <v>902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</row>
    <row r="70" spans="1:28" ht="12.75" customHeight="1">
      <c r="A70" s="83">
        <v>45426</v>
      </c>
      <c r="B70" s="32" t="s">
        <v>1013</v>
      </c>
      <c r="C70" s="31" t="s">
        <v>1014</v>
      </c>
      <c r="D70" s="31" t="s">
        <v>1016</v>
      </c>
      <c r="E70" s="31" t="s">
        <v>557</v>
      </c>
      <c r="F70" s="84">
        <v>194007</v>
      </c>
      <c r="G70" s="32">
        <v>398.47</v>
      </c>
      <c r="H70" s="32" t="s">
        <v>902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</row>
    <row r="71" spans="1:28" ht="12.75" customHeight="1">
      <c r="A71" s="83">
        <v>45426</v>
      </c>
      <c r="B71" s="32" t="s">
        <v>1118</v>
      </c>
      <c r="C71" s="31" t="s">
        <v>1119</v>
      </c>
      <c r="D71" s="31" t="s">
        <v>1019</v>
      </c>
      <c r="E71" s="31" t="s">
        <v>557</v>
      </c>
      <c r="F71" s="84">
        <v>400000</v>
      </c>
      <c r="G71" s="32">
        <v>80</v>
      </c>
      <c r="H71" s="32" t="s">
        <v>902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</row>
    <row r="72" spans="1:28" ht="12.75" customHeight="1">
      <c r="A72" s="83">
        <v>45426</v>
      </c>
      <c r="B72" s="32" t="s">
        <v>1050</v>
      </c>
      <c r="C72" s="31" t="s">
        <v>1051</v>
      </c>
      <c r="D72" s="31" t="s">
        <v>1015</v>
      </c>
      <c r="E72" s="31" t="s">
        <v>557</v>
      </c>
      <c r="F72" s="84">
        <v>210578</v>
      </c>
      <c r="G72" s="32">
        <v>558.55999999999995</v>
      </c>
      <c r="H72" s="32" t="s">
        <v>902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</row>
    <row r="73" spans="1:28" ht="12.75" customHeight="1">
      <c r="A73" s="83">
        <v>45426</v>
      </c>
      <c r="B73" s="32" t="s">
        <v>1050</v>
      </c>
      <c r="C73" s="31" t="s">
        <v>1051</v>
      </c>
      <c r="D73" s="31" t="s">
        <v>1016</v>
      </c>
      <c r="E73" s="31" t="s">
        <v>557</v>
      </c>
      <c r="F73" s="84">
        <v>153074</v>
      </c>
      <c r="G73" s="32">
        <v>568.05999999999995</v>
      </c>
      <c r="H73" s="32" t="s">
        <v>902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</row>
    <row r="74" spans="1:28" ht="12.75" customHeight="1">
      <c r="A74" s="83">
        <v>45426</v>
      </c>
      <c r="B74" s="32" t="s">
        <v>1050</v>
      </c>
      <c r="C74" s="31" t="s">
        <v>1051</v>
      </c>
      <c r="D74" s="31" t="s">
        <v>1120</v>
      </c>
      <c r="E74" s="31" t="s">
        <v>557</v>
      </c>
      <c r="F74" s="84">
        <v>156811</v>
      </c>
      <c r="G74" s="32">
        <v>573.79</v>
      </c>
      <c r="H74" s="32" t="s">
        <v>902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</row>
    <row r="75" spans="1:28" ht="12.75" customHeight="1">
      <c r="A75" s="83">
        <v>45426</v>
      </c>
      <c r="B75" s="32" t="s">
        <v>1052</v>
      </c>
      <c r="C75" s="31" t="s">
        <v>1053</v>
      </c>
      <c r="D75" s="31" t="s">
        <v>1054</v>
      </c>
      <c r="E75" s="31" t="s">
        <v>557</v>
      </c>
      <c r="F75" s="84">
        <v>2088346</v>
      </c>
      <c r="G75" s="32">
        <v>3.09</v>
      </c>
      <c r="H75" s="32" t="s">
        <v>902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</row>
    <row r="76" spans="1:28" ht="12.75" customHeight="1">
      <c r="A76" s="83">
        <v>45426</v>
      </c>
      <c r="B76" s="32" t="s">
        <v>1121</v>
      </c>
      <c r="C76" s="31" t="s">
        <v>1122</v>
      </c>
      <c r="D76" s="31" t="s">
        <v>1123</v>
      </c>
      <c r="E76" s="31" t="s">
        <v>557</v>
      </c>
      <c r="F76" s="84">
        <v>1674420</v>
      </c>
      <c r="G76" s="32">
        <v>39.93</v>
      </c>
      <c r="H76" s="32" t="s">
        <v>902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</row>
    <row r="77" spans="1:28" ht="12.75" customHeight="1">
      <c r="A77" s="83">
        <v>45426</v>
      </c>
      <c r="B77" s="32" t="s">
        <v>1121</v>
      </c>
      <c r="C77" s="31" t="s">
        <v>1122</v>
      </c>
      <c r="D77" s="31" t="s">
        <v>1117</v>
      </c>
      <c r="E77" s="31" t="s">
        <v>557</v>
      </c>
      <c r="F77" s="84">
        <v>2500054</v>
      </c>
      <c r="G77" s="32">
        <v>39.9</v>
      </c>
      <c r="H77" s="32" t="s">
        <v>902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</row>
    <row r="78" spans="1:28" ht="12.75" customHeight="1">
      <c r="A78" s="83">
        <v>45426</v>
      </c>
      <c r="B78" s="32" t="s">
        <v>1121</v>
      </c>
      <c r="C78" s="31" t="s">
        <v>1122</v>
      </c>
      <c r="D78" s="31" t="s">
        <v>880</v>
      </c>
      <c r="E78" s="31" t="s">
        <v>557</v>
      </c>
      <c r="F78" s="84">
        <v>3000004</v>
      </c>
      <c r="G78" s="32">
        <v>39.950000000000003</v>
      </c>
      <c r="H78" s="32" t="s">
        <v>902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</row>
    <row r="79" spans="1:28" ht="12.75" customHeight="1">
      <c r="A79" s="83">
        <v>45426</v>
      </c>
      <c r="B79" s="32" t="s">
        <v>1124</v>
      </c>
      <c r="C79" s="31" t="s">
        <v>1125</v>
      </c>
      <c r="D79" s="31" t="s">
        <v>901</v>
      </c>
      <c r="E79" s="31" t="s">
        <v>557</v>
      </c>
      <c r="F79" s="84">
        <v>183600</v>
      </c>
      <c r="G79" s="32">
        <v>97.98</v>
      </c>
      <c r="H79" s="32" t="s">
        <v>902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</row>
    <row r="80" spans="1:28" ht="12.75" customHeight="1">
      <c r="A80" s="83">
        <v>45426</v>
      </c>
      <c r="B80" s="32" t="s">
        <v>1126</v>
      </c>
      <c r="C80" s="31" t="s">
        <v>1127</v>
      </c>
      <c r="D80" s="31" t="s">
        <v>1128</v>
      </c>
      <c r="E80" s="31" t="s">
        <v>557</v>
      </c>
      <c r="F80" s="84">
        <v>6332429</v>
      </c>
      <c r="G80" s="32">
        <v>69.12</v>
      </c>
      <c r="H80" s="32" t="s">
        <v>902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</row>
    <row r="81" spans="1:28" ht="12.75" customHeight="1">
      <c r="A81" s="83">
        <v>45426</v>
      </c>
      <c r="B81" s="32" t="s">
        <v>1126</v>
      </c>
      <c r="C81" s="31" t="s">
        <v>1127</v>
      </c>
      <c r="D81" s="31" t="s">
        <v>1015</v>
      </c>
      <c r="E81" s="31" t="s">
        <v>557</v>
      </c>
      <c r="F81" s="84">
        <v>2040053</v>
      </c>
      <c r="G81" s="32">
        <v>68.17</v>
      </c>
      <c r="H81" s="32" t="s">
        <v>902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</row>
    <row r="82" spans="1:28" ht="12.75" customHeight="1">
      <c r="A82" s="83">
        <v>45426</v>
      </c>
      <c r="B82" s="32" t="s">
        <v>1129</v>
      </c>
      <c r="C82" s="31" t="s">
        <v>1130</v>
      </c>
      <c r="D82" s="31" t="s">
        <v>1117</v>
      </c>
      <c r="E82" s="31" t="s">
        <v>557</v>
      </c>
      <c r="F82" s="84">
        <v>120800</v>
      </c>
      <c r="G82" s="32">
        <v>123.54</v>
      </c>
      <c r="H82" s="32" t="s">
        <v>902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</row>
    <row r="83" spans="1:28" ht="12.75" customHeight="1">
      <c r="A83" s="83">
        <v>45426</v>
      </c>
      <c r="B83" s="32" t="s">
        <v>1129</v>
      </c>
      <c r="C83" s="31" t="s">
        <v>1130</v>
      </c>
      <c r="D83" s="31" t="s">
        <v>880</v>
      </c>
      <c r="E83" s="31" t="s">
        <v>557</v>
      </c>
      <c r="F83" s="84">
        <v>99200</v>
      </c>
      <c r="G83" s="32">
        <v>123.55</v>
      </c>
      <c r="H83" s="32" t="s">
        <v>902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</row>
    <row r="84" spans="1:28" ht="12.75" customHeight="1">
      <c r="A84" s="83">
        <v>45426</v>
      </c>
      <c r="B84" s="32" t="s">
        <v>1131</v>
      </c>
      <c r="C84" s="31" t="s">
        <v>1132</v>
      </c>
      <c r="D84" s="31" t="s">
        <v>1133</v>
      </c>
      <c r="E84" s="31" t="s">
        <v>557</v>
      </c>
      <c r="F84" s="84">
        <v>200000</v>
      </c>
      <c r="G84" s="32">
        <v>78.75</v>
      </c>
      <c r="H84" s="32" t="s">
        <v>902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</row>
    <row r="85" spans="1:28" ht="12.75" customHeight="1">
      <c r="A85" s="83">
        <v>45426</v>
      </c>
      <c r="B85" s="32" t="s">
        <v>1131</v>
      </c>
      <c r="C85" s="31" t="s">
        <v>1132</v>
      </c>
      <c r="D85" s="31" t="s">
        <v>1134</v>
      </c>
      <c r="E85" s="31" t="s">
        <v>557</v>
      </c>
      <c r="F85" s="84">
        <v>316000</v>
      </c>
      <c r="G85" s="32">
        <v>78.75</v>
      </c>
      <c r="H85" s="32" t="s">
        <v>902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</row>
    <row r="86" spans="1:28" ht="12.75" customHeight="1">
      <c r="A86" s="83">
        <v>45426</v>
      </c>
      <c r="B86" s="32" t="s">
        <v>1135</v>
      </c>
      <c r="C86" s="31" t="s">
        <v>1136</v>
      </c>
      <c r="D86" s="31" t="s">
        <v>1015</v>
      </c>
      <c r="E86" s="31" t="s">
        <v>557</v>
      </c>
      <c r="F86" s="84">
        <v>68562</v>
      </c>
      <c r="G86" s="32">
        <v>495.15</v>
      </c>
      <c r="H86" s="32" t="s">
        <v>902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</row>
    <row r="87" spans="1:28" ht="12.75" customHeight="1">
      <c r="A87" s="83">
        <v>45426</v>
      </c>
      <c r="B87" s="32" t="s">
        <v>1017</v>
      </c>
      <c r="C87" s="31" t="s">
        <v>1018</v>
      </c>
      <c r="D87" s="31" t="s">
        <v>1019</v>
      </c>
      <c r="E87" s="31" t="s">
        <v>557</v>
      </c>
      <c r="F87" s="84">
        <v>960502</v>
      </c>
      <c r="G87" s="32">
        <v>62.36</v>
      </c>
      <c r="H87" s="32" t="s">
        <v>902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</row>
    <row r="88" spans="1:28" ht="12.75" customHeight="1">
      <c r="A88" s="83">
        <v>45426</v>
      </c>
      <c r="B88" s="32" t="s">
        <v>1137</v>
      </c>
      <c r="C88" s="31" t="s">
        <v>1138</v>
      </c>
      <c r="D88" s="31" t="s">
        <v>1139</v>
      </c>
      <c r="E88" s="31" t="s">
        <v>557</v>
      </c>
      <c r="F88" s="84">
        <v>59200</v>
      </c>
      <c r="G88" s="32">
        <v>365</v>
      </c>
      <c r="H88" s="32" t="s">
        <v>902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</row>
    <row r="89" spans="1:28" ht="12.75" customHeight="1">
      <c r="A89" s="83">
        <v>45426</v>
      </c>
      <c r="B89" s="32" t="s">
        <v>1137</v>
      </c>
      <c r="C89" s="31" t="s">
        <v>1138</v>
      </c>
      <c r="D89" s="31" t="s">
        <v>1140</v>
      </c>
      <c r="E89" s="31" t="s">
        <v>557</v>
      </c>
      <c r="F89" s="84">
        <v>84800</v>
      </c>
      <c r="G89" s="32">
        <v>372.58</v>
      </c>
      <c r="H89" s="32" t="s">
        <v>902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</row>
    <row r="90" spans="1:28" ht="12.75" customHeight="1">
      <c r="A90" s="83">
        <v>45426</v>
      </c>
      <c r="B90" s="32" t="s">
        <v>1111</v>
      </c>
      <c r="C90" s="31" t="s">
        <v>1112</v>
      </c>
      <c r="D90" s="31" t="s">
        <v>1015</v>
      </c>
      <c r="E90" s="31" t="s">
        <v>558</v>
      </c>
      <c r="F90" s="84">
        <v>490444</v>
      </c>
      <c r="G90" s="32">
        <v>571.20000000000005</v>
      </c>
      <c r="H90" s="32" t="s">
        <v>902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</row>
    <row r="91" spans="1:28" ht="12.75" customHeight="1">
      <c r="A91" s="83">
        <v>45426</v>
      </c>
      <c r="B91" s="32" t="s">
        <v>1113</v>
      </c>
      <c r="C91" s="31" t="s">
        <v>1114</v>
      </c>
      <c r="D91" s="31" t="s">
        <v>1015</v>
      </c>
      <c r="E91" s="31" t="s">
        <v>558</v>
      </c>
      <c r="F91" s="84">
        <v>1366889</v>
      </c>
      <c r="G91" s="32">
        <v>98.21</v>
      </c>
      <c r="H91" s="32" t="s">
        <v>902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</row>
    <row r="92" spans="1:28" ht="12.75" customHeight="1">
      <c r="A92" s="83">
        <v>45426</v>
      </c>
      <c r="B92" s="32" t="s">
        <v>328</v>
      </c>
      <c r="C92" s="31" t="s">
        <v>1046</v>
      </c>
      <c r="D92" s="31" t="s">
        <v>1015</v>
      </c>
      <c r="E92" s="31" t="s">
        <v>558</v>
      </c>
      <c r="F92" s="84">
        <v>227762</v>
      </c>
      <c r="G92" s="32">
        <v>3846.82</v>
      </c>
      <c r="H92" s="32" t="s">
        <v>902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</row>
    <row r="93" spans="1:28" ht="12.75" customHeight="1">
      <c r="A93" s="83">
        <v>45426</v>
      </c>
      <c r="B93" s="32" t="s">
        <v>1115</v>
      </c>
      <c r="C93" s="31" t="s">
        <v>1116</v>
      </c>
      <c r="D93" s="31" t="s">
        <v>1117</v>
      </c>
      <c r="E93" s="31" t="s">
        <v>558</v>
      </c>
      <c r="F93" s="84">
        <v>134400</v>
      </c>
      <c r="G93" s="32">
        <v>259.64</v>
      </c>
      <c r="H93" s="32" t="s">
        <v>902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</row>
    <row r="94" spans="1:28" ht="12.75" customHeight="1">
      <c r="A94" s="83">
        <v>45426</v>
      </c>
      <c r="B94" s="32" t="s">
        <v>1013</v>
      </c>
      <c r="C94" s="31" t="s">
        <v>1014</v>
      </c>
      <c r="D94" s="31" t="s">
        <v>1016</v>
      </c>
      <c r="E94" s="31" t="s">
        <v>558</v>
      </c>
      <c r="F94" s="84">
        <v>195794</v>
      </c>
      <c r="G94" s="32">
        <v>398.68</v>
      </c>
      <c r="H94" s="32" t="s">
        <v>902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</row>
    <row r="95" spans="1:28" ht="12.75" customHeight="1">
      <c r="A95" s="83">
        <v>45426</v>
      </c>
      <c r="B95" s="32" t="s">
        <v>1013</v>
      </c>
      <c r="C95" s="31" t="s">
        <v>1014</v>
      </c>
      <c r="D95" s="31" t="s">
        <v>1015</v>
      </c>
      <c r="E95" s="31" t="s">
        <v>558</v>
      </c>
      <c r="F95" s="84">
        <v>306315</v>
      </c>
      <c r="G95" s="32">
        <v>398.85</v>
      </c>
      <c r="H95" s="32" t="s">
        <v>902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</row>
    <row r="96" spans="1:28" ht="12.75" customHeight="1">
      <c r="A96" s="83">
        <v>45426</v>
      </c>
      <c r="B96" s="32" t="s">
        <v>1050</v>
      </c>
      <c r="C96" s="31" t="s">
        <v>1051</v>
      </c>
      <c r="D96" s="31" t="s">
        <v>1015</v>
      </c>
      <c r="E96" s="31" t="s">
        <v>558</v>
      </c>
      <c r="F96" s="84">
        <v>210578</v>
      </c>
      <c r="G96" s="32">
        <v>558.53</v>
      </c>
      <c r="H96" s="32" t="s">
        <v>902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</row>
    <row r="97" spans="1:28" ht="12.75" customHeight="1">
      <c r="A97" s="83">
        <v>45426</v>
      </c>
      <c r="B97" s="32" t="s">
        <v>1050</v>
      </c>
      <c r="C97" s="31" t="s">
        <v>1051</v>
      </c>
      <c r="D97" s="31" t="s">
        <v>1120</v>
      </c>
      <c r="E97" s="31" t="s">
        <v>558</v>
      </c>
      <c r="F97" s="84">
        <v>156411</v>
      </c>
      <c r="G97" s="32">
        <v>575.75</v>
      </c>
      <c r="H97" s="32" t="s">
        <v>902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</row>
    <row r="98" spans="1:28" ht="12.75" customHeight="1">
      <c r="A98" s="83">
        <v>45426</v>
      </c>
      <c r="B98" s="32" t="s">
        <v>1050</v>
      </c>
      <c r="C98" s="31" t="s">
        <v>1051</v>
      </c>
      <c r="D98" s="31" t="s">
        <v>1016</v>
      </c>
      <c r="E98" s="31" t="s">
        <v>558</v>
      </c>
      <c r="F98" s="84">
        <v>157123</v>
      </c>
      <c r="G98" s="32">
        <v>569.1</v>
      </c>
      <c r="H98" s="32" t="s">
        <v>902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</row>
    <row r="99" spans="1:28" ht="12.75" customHeight="1">
      <c r="A99" s="83">
        <v>45426</v>
      </c>
      <c r="B99" s="32" t="s">
        <v>1052</v>
      </c>
      <c r="C99" s="31" t="s">
        <v>1053</v>
      </c>
      <c r="D99" s="31" t="s">
        <v>1141</v>
      </c>
      <c r="E99" s="31" t="s">
        <v>558</v>
      </c>
      <c r="F99" s="84">
        <v>4704546</v>
      </c>
      <c r="G99" s="32">
        <v>3.09</v>
      </c>
      <c r="H99" s="32" t="s">
        <v>902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</row>
    <row r="100" spans="1:28" ht="12.75" customHeight="1">
      <c r="A100" s="83">
        <v>45426</v>
      </c>
      <c r="B100" s="32" t="s">
        <v>1052</v>
      </c>
      <c r="C100" s="31" t="s">
        <v>1053</v>
      </c>
      <c r="D100" s="31" t="s">
        <v>1142</v>
      </c>
      <c r="E100" s="31" t="s">
        <v>558</v>
      </c>
      <c r="F100" s="84">
        <v>1612247</v>
      </c>
      <c r="G100" s="32">
        <v>3.05</v>
      </c>
      <c r="H100" s="32" t="s">
        <v>902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</row>
    <row r="101" spans="1:28" ht="12.75" customHeight="1">
      <c r="A101" s="83">
        <v>45426</v>
      </c>
      <c r="B101" s="32" t="s">
        <v>1052</v>
      </c>
      <c r="C101" s="31" t="s">
        <v>1053</v>
      </c>
      <c r="D101" s="31" t="s">
        <v>1054</v>
      </c>
      <c r="E101" s="31" t="s">
        <v>558</v>
      </c>
      <c r="F101" s="84">
        <v>1838346</v>
      </c>
      <c r="G101" s="32">
        <v>3.05</v>
      </c>
      <c r="H101" s="32" t="s">
        <v>902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</row>
    <row r="102" spans="1:28" ht="12.75" customHeight="1">
      <c r="A102" s="83">
        <v>45426</v>
      </c>
      <c r="B102" s="32" t="s">
        <v>1121</v>
      </c>
      <c r="C102" s="31" t="s">
        <v>1122</v>
      </c>
      <c r="D102" s="31" t="s">
        <v>880</v>
      </c>
      <c r="E102" s="31" t="s">
        <v>558</v>
      </c>
      <c r="F102" s="84">
        <v>3000004</v>
      </c>
      <c r="G102" s="32">
        <v>39.94</v>
      </c>
      <c r="H102" s="32" t="s">
        <v>902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</row>
    <row r="103" spans="1:28" ht="12.75" customHeight="1">
      <c r="A103" s="83">
        <v>45426</v>
      </c>
      <c r="B103" s="32" t="s">
        <v>1121</v>
      </c>
      <c r="C103" s="31" t="s">
        <v>1122</v>
      </c>
      <c r="D103" s="31" t="s">
        <v>1117</v>
      </c>
      <c r="E103" s="31" t="s">
        <v>558</v>
      </c>
      <c r="F103" s="84">
        <v>606544</v>
      </c>
      <c r="G103" s="32">
        <v>39.9</v>
      </c>
      <c r="H103" s="32" t="s">
        <v>902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</row>
    <row r="104" spans="1:28" ht="12.75" customHeight="1">
      <c r="A104" s="83">
        <v>45426</v>
      </c>
      <c r="B104" s="32" t="s">
        <v>1121</v>
      </c>
      <c r="C104" s="31" t="s">
        <v>1122</v>
      </c>
      <c r="D104" s="31" t="s">
        <v>1123</v>
      </c>
      <c r="E104" s="31" t="s">
        <v>558</v>
      </c>
      <c r="F104" s="84">
        <v>1573678</v>
      </c>
      <c r="G104" s="32">
        <v>39.950000000000003</v>
      </c>
      <c r="H104" s="32" t="s">
        <v>902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</row>
    <row r="105" spans="1:28" ht="12.75" customHeight="1">
      <c r="A105" s="83">
        <v>45426</v>
      </c>
      <c r="B105" s="32" t="s">
        <v>1124</v>
      </c>
      <c r="C105" s="31" t="s">
        <v>1125</v>
      </c>
      <c r="D105" s="31" t="s">
        <v>901</v>
      </c>
      <c r="E105" s="31" t="s">
        <v>558</v>
      </c>
      <c r="F105" s="84">
        <v>183600</v>
      </c>
      <c r="G105" s="32">
        <v>98.1</v>
      </c>
      <c r="H105" s="32" t="s">
        <v>902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</row>
    <row r="106" spans="1:28" ht="12.75" customHeight="1">
      <c r="A106" s="83">
        <v>45426</v>
      </c>
      <c r="B106" s="32" t="s">
        <v>1126</v>
      </c>
      <c r="C106" s="31" t="s">
        <v>1127</v>
      </c>
      <c r="D106" s="31" t="s">
        <v>1015</v>
      </c>
      <c r="E106" s="31" t="s">
        <v>558</v>
      </c>
      <c r="F106" s="84">
        <v>2040053</v>
      </c>
      <c r="G106" s="32">
        <v>68.09</v>
      </c>
      <c r="H106" s="32" t="s">
        <v>902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</row>
    <row r="107" spans="1:28" ht="15" customHeight="1">
      <c r="A107" s="83">
        <v>45426</v>
      </c>
      <c r="B107" s="32" t="s">
        <v>1126</v>
      </c>
      <c r="C107" s="31" t="s">
        <v>1127</v>
      </c>
      <c r="D107" s="31" t="s">
        <v>1128</v>
      </c>
      <c r="E107" s="31" t="s">
        <v>558</v>
      </c>
      <c r="F107" s="84">
        <v>5456943</v>
      </c>
      <c r="G107" s="32">
        <v>69.09</v>
      </c>
      <c r="H107" s="32" t="s">
        <v>902</v>
      </c>
    </row>
    <row r="108" spans="1:28" ht="15" customHeight="1">
      <c r="A108" s="83">
        <v>45426</v>
      </c>
      <c r="B108" s="32" t="s">
        <v>1129</v>
      </c>
      <c r="C108" s="31" t="s">
        <v>1130</v>
      </c>
      <c r="D108" s="31" t="s">
        <v>880</v>
      </c>
      <c r="E108" s="31" t="s">
        <v>558</v>
      </c>
      <c r="F108" s="84">
        <v>99200</v>
      </c>
      <c r="G108" s="32">
        <v>123.5</v>
      </c>
      <c r="H108" s="32" t="s">
        <v>902</v>
      </c>
    </row>
    <row r="109" spans="1:28" ht="15" customHeight="1">
      <c r="A109" s="83">
        <v>45426</v>
      </c>
      <c r="B109" s="32" t="s">
        <v>1129</v>
      </c>
      <c r="C109" s="31" t="s">
        <v>1130</v>
      </c>
      <c r="D109" s="31" t="s">
        <v>1117</v>
      </c>
      <c r="E109" s="31" t="s">
        <v>558</v>
      </c>
      <c r="F109" s="84">
        <v>109600</v>
      </c>
      <c r="G109" s="32">
        <v>123.5</v>
      </c>
      <c r="H109" s="32" t="s">
        <v>902</v>
      </c>
    </row>
    <row r="110" spans="1:28" ht="15" customHeight="1">
      <c r="A110" s="83">
        <v>45426</v>
      </c>
      <c r="B110" s="32" t="s">
        <v>1135</v>
      </c>
      <c r="C110" s="31" t="s">
        <v>1136</v>
      </c>
      <c r="D110" s="31" t="s">
        <v>1015</v>
      </c>
      <c r="E110" s="31" t="s">
        <v>558</v>
      </c>
      <c r="F110" s="84">
        <v>68562</v>
      </c>
      <c r="G110" s="32">
        <v>495.3</v>
      </c>
      <c r="H110" s="32" t="s">
        <v>902</v>
      </c>
    </row>
    <row r="111" spans="1:28" ht="15" customHeight="1">
      <c r="A111" s="83">
        <v>45426</v>
      </c>
      <c r="B111" s="32" t="s">
        <v>1143</v>
      </c>
      <c r="C111" s="31" t="s">
        <v>1144</v>
      </c>
      <c r="D111" s="31" t="s">
        <v>1145</v>
      </c>
      <c r="E111" s="31" t="s">
        <v>558</v>
      </c>
      <c r="F111" s="84">
        <v>776488</v>
      </c>
      <c r="G111" s="32">
        <v>2.4300000000000002</v>
      </c>
      <c r="H111" s="32" t="s">
        <v>902</v>
      </c>
    </row>
    <row r="112" spans="1:28" ht="15" customHeight="1">
      <c r="A112" s="83">
        <v>45426</v>
      </c>
      <c r="B112" s="32" t="s">
        <v>1017</v>
      </c>
      <c r="C112" s="31" t="s">
        <v>1018</v>
      </c>
      <c r="D112" s="31" t="s">
        <v>1019</v>
      </c>
      <c r="E112" s="31" t="s">
        <v>558</v>
      </c>
      <c r="F112" s="84">
        <v>740622</v>
      </c>
      <c r="G112" s="32">
        <v>61.88</v>
      </c>
      <c r="H112" s="32" t="s">
        <v>902</v>
      </c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513"/>
  <sheetViews>
    <sheetView zoomScale="80" zoomScaleNormal="80" workbookViewId="0"/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33.33203125" customWidth="1"/>
    <col min="5" max="5" width="8" customWidth="1"/>
    <col min="6" max="6" width="14.554687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307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924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45427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559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549</v>
      </c>
      <c r="C9" s="93"/>
      <c r="D9" s="94" t="s">
        <v>560</v>
      </c>
      <c r="E9" s="93" t="s">
        <v>561</v>
      </c>
      <c r="F9" s="93" t="s">
        <v>562</v>
      </c>
      <c r="G9" s="93" t="s">
        <v>563</v>
      </c>
      <c r="H9" s="93" t="s">
        <v>564</v>
      </c>
      <c r="I9" s="93" t="s">
        <v>565</v>
      </c>
      <c r="J9" s="92" t="s">
        <v>566</v>
      </c>
      <c r="K9" s="93" t="s">
        <v>567</v>
      </c>
      <c r="L9" s="95" t="s">
        <v>568</v>
      </c>
      <c r="M9" s="95" t="s">
        <v>569</v>
      </c>
      <c r="N9" s="93" t="s">
        <v>570</v>
      </c>
      <c r="O9" s="239" t="s">
        <v>571</v>
      </c>
      <c r="P9" s="195" t="s">
        <v>572</v>
      </c>
      <c r="Q9" s="195" t="s">
        <v>843</v>
      </c>
      <c r="R9" s="1"/>
      <c r="S9" s="1"/>
      <c r="T9" s="1"/>
      <c r="U9" s="1"/>
      <c r="V9" s="1"/>
      <c r="W9" s="1"/>
      <c r="X9" s="1"/>
    </row>
    <row r="10" spans="1:26" ht="15" customHeight="1">
      <c r="A10" s="187">
        <v>1</v>
      </c>
      <c r="B10" s="184">
        <v>45362</v>
      </c>
      <c r="C10" s="188"/>
      <c r="D10" s="192" t="s">
        <v>185</v>
      </c>
      <c r="E10" s="189" t="s">
        <v>573</v>
      </c>
      <c r="F10" s="183" t="s">
        <v>878</v>
      </c>
      <c r="G10" s="185">
        <v>2390</v>
      </c>
      <c r="H10" s="183"/>
      <c r="I10" s="183" t="s">
        <v>879</v>
      </c>
      <c r="J10" s="185" t="s">
        <v>574</v>
      </c>
      <c r="K10" s="185"/>
      <c r="L10" s="186"/>
      <c r="M10" s="190"/>
      <c r="N10" s="185"/>
      <c r="O10" s="191"/>
      <c r="P10" s="186">
        <f>VLOOKUP(D10,'MidCap Intra'!$B$11:$C$566,2,0)</f>
        <v>2487.35</v>
      </c>
      <c r="Q10" s="229"/>
    </row>
    <row r="11" spans="1:26" ht="15" customHeight="1">
      <c r="A11" s="187">
        <v>2</v>
      </c>
      <c r="B11" s="184">
        <v>45373</v>
      </c>
      <c r="C11" s="188"/>
      <c r="D11" s="192" t="s">
        <v>226</v>
      </c>
      <c r="E11" s="189" t="s">
        <v>573</v>
      </c>
      <c r="F11" s="183" t="s">
        <v>881</v>
      </c>
      <c r="G11" s="185">
        <v>3640</v>
      </c>
      <c r="H11" s="183"/>
      <c r="I11" s="183" t="s">
        <v>882</v>
      </c>
      <c r="J11" s="185" t="s">
        <v>574</v>
      </c>
      <c r="K11" s="185"/>
      <c r="L11" s="186"/>
      <c r="M11" s="190"/>
      <c r="N11" s="185"/>
      <c r="O11" s="191"/>
      <c r="P11" s="186">
        <f>VLOOKUP(D11,'MidCap Intra'!$B$11:$C$566,2,0)</f>
        <v>3901.2</v>
      </c>
      <c r="Q11" s="229"/>
    </row>
    <row r="12" spans="1:26" ht="15" customHeight="1">
      <c r="A12" s="306">
        <v>3</v>
      </c>
      <c r="B12" s="307">
        <v>45385</v>
      </c>
      <c r="C12" s="308"/>
      <c r="D12" s="309" t="s">
        <v>84</v>
      </c>
      <c r="E12" s="310" t="s">
        <v>573</v>
      </c>
      <c r="F12" s="261">
        <v>4760</v>
      </c>
      <c r="G12" s="262">
        <v>4580</v>
      </c>
      <c r="H12" s="261">
        <v>4965</v>
      </c>
      <c r="I12" s="261" t="s">
        <v>886</v>
      </c>
      <c r="J12" s="256" t="s">
        <v>942</v>
      </c>
      <c r="K12" s="256">
        <f t="shared" ref="K12" si="0">H12-F12</f>
        <v>205</v>
      </c>
      <c r="L12" s="302">
        <f t="shared" ref="L12" si="1">(F12*-0.3)/100</f>
        <v>-14.28</v>
      </c>
      <c r="M12" s="303">
        <f t="shared" ref="M12" si="2">(K12+L12)/F12</f>
        <v>4.00672268907563E-2</v>
      </c>
      <c r="N12" s="256" t="s">
        <v>575</v>
      </c>
      <c r="O12" s="304">
        <v>45418</v>
      </c>
      <c r="P12" s="305"/>
      <c r="Q12" s="229"/>
    </row>
    <row r="13" spans="1:26" ht="15" customHeight="1">
      <c r="A13" s="187">
        <v>4</v>
      </c>
      <c r="B13" s="184">
        <v>45394</v>
      </c>
      <c r="C13" s="188"/>
      <c r="D13" s="192" t="s">
        <v>274</v>
      </c>
      <c r="E13" s="189" t="s">
        <v>573</v>
      </c>
      <c r="F13" s="183" t="s">
        <v>890</v>
      </c>
      <c r="G13" s="185">
        <v>1625</v>
      </c>
      <c r="H13" s="183"/>
      <c r="I13" s="183" t="s">
        <v>891</v>
      </c>
      <c r="J13" s="185" t="s">
        <v>574</v>
      </c>
      <c r="K13" s="185"/>
      <c r="L13" s="186"/>
      <c r="M13" s="190"/>
      <c r="N13" s="185"/>
      <c r="O13" s="191"/>
      <c r="P13" s="186">
        <f>VLOOKUP(D13,'MidCap Intra'!$B$11:$C$566,2,0)</f>
        <v>1765.5</v>
      </c>
      <c r="Q13" s="229"/>
    </row>
    <row r="14" spans="1:26" ht="15" customHeight="1">
      <c r="A14" s="187">
        <v>5</v>
      </c>
      <c r="B14" s="184">
        <v>45397</v>
      </c>
      <c r="C14" s="188"/>
      <c r="D14" s="192" t="s">
        <v>127</v>
      </c>
      <c r="E14" s="189" t="s">
        <v>573</v>
      </c>
      <c r="F14" s="183" t="s">
        <v>892</v>
      </c>
      <c r="G14" s="185">
        <v>1377</v>
      </c>
      <c r="H14" s="183"/>
      <c r="I14" s="183" t="s">
        <v>893</v>
      </c>
      <c r="J14" s="185" t="s">
        <v>574</v>
      </c>
      <c r="K14" s="185"/>
      <c r="L14" s="186"/>
      <c r="M14" s="190"/>
      <c r="N14" s="185"/>
      <c r="O14" s="191"/>
      <c r="P14" s="186">
        <f>VLOOKUP(D14,'MidCap Intra'!$B$11:$C$566,2,0)</f>
        <v>1460.95</v>
      </c>
      <c r="Q14" s="229"/>
    </row>
    <row r="15" spans="1:26" ht="15" customHeight="1">
      <c r="A15" s="322">
        <v>6</v>
      </c>
      <c r="B15" s="323">
        <v>45405</v>
      </c>
      <c r="C15" s="324"/>
      <c r="D15" s="325" t="s">
        <v>473</v>
      </c>
      <c r="E15" s="326" t="s">
        <v>573</v>
      </c>
      <c r="F15" s="287">
        <v>161</v>
      </c>
      <c r="G15" s="288">
        <v>149.5</v>
      </c>
      <c r="H15" s="287">
        <v>148.5</v>
      </c>
      <c r="I15" s="287" t="s">
        <v>895</v>
      </c>
      <c r="J15" s="280" t="s">
        <v>1023</v>
      </c>
      <c r="K15" s="280">
        <f t="shared" ref="K15" si="3">H15-F15</f>
        <v>-12.5</v>
      </c>
      <c r="L15" s="327">
        <f t="shared" ref="L15" si="4">(F15*-0.3)/100</f>
        <v>-0.48299999999999998</v>
      </c>
      <c r="M15" s="328">
        <f t="shared" ref="M15" si="5">(K15+L15)/F15</f>
        <v>-8.0639751552795028E-2</v>
      </c>
      <c r="N15" s="280" t="s">
        <v>585</v>
      </c>
      <c r="O15" s="329">
        <v>45425</v>
      </c>
      <c r="P15" s="330"/>
      <c r="Q15" s="229"/>
    </row>
    <row r="16" spans="1:26" ht="15" customHeight="1">
      <c r="A16" s="306">
        <v>7</v>
      </c>
      <c r="B16" s="307">
        <v>45411</v>
      </c>
      <c r="C16" s="308"/>
      <c r="D16" s="309" t="s">
        <v>218</v>
      </c>
      <c r="E16" s="310" t="s">
        <v>573</v>
      </c>
      <c r="F16" s="261">
        <v>642.5</v>
      </c>
      <c r="G16" s="262">
        <v>618</v>
      </c>
      <c r="H16" s="261">
        <v>669.5</v>
      </c>
      <c r="I16" s="261" t="s">
        <v>905</v>
      </c>
      <c r="J16" s="256" t="s">
        <v>1009</v>
      </c>
      <c r="K16" s="256">
        <f t="shared" ref="K16" si="6">H16-F16</f>
        <v>27</v>
      </c>
      <c r="L16" s="302">
        <f t="shared" ref="L16" si="7">(F16*-0.3)/100</f>
        <v>-1.9275</v>
      </c>
      <c r="M16" s="303">
        <f t="shared" ref="M16" si="8">(K16+L16)/F16</f>
        <v>3.9023346303501946E-2</v>
      </c>
      <c r="N16" s="256" t="s">
        <v>575</v>
      </c>
      <c r="O16" s="304">
        <v>45422</v>
      </c>
      <c r="P16" s="305"/>
      <c r="Q16" s="229"/>
    </row>
    <row r="17" spans="1:38" ht="15" customHeight="1">
      <c r="A17" s="322">
        <v>8</v>
      </c>
      <c r="B17" s="323">
        <v>45412</v>
      </c>
      <c r="C17" s="324"/>
      <c r="D17" s="325" t="s">
        <v>898</v>
      </c>
      <c r="E17" s="326" t="s">
        <v>573</v>
      </c>
      <c r="F17" s="287">
        <v>165.5</v>
      </c>
      <c r="G17" s="288">
        <v>159</v>
      </c>
      <c r="H17" s="287">
        <v>158.5</v>
      </c>
      <c r="I17" s="287" t="s">
        <v>906</v>
      </c>
      <c r="J17" s="280" t="s">
        <v>1002</v>
      </c>
      <c r="K17" s="280">
        <f t="shared" ref="K17" si="9">H17-F17</f>
        <v>-7</v>
      </c>
      <c r="L17" s="327">
        <f t="shared" ref="L17" si="10">(F17*-0.3)/100</f>
        <v>-0.4965</v>
      </c>
      <c r="M17" s="328">
        <f t="shared" ref="M17" si="11">(K17+L17)/F17</f>
        <v>-4.5296072507552874E-2</v>
      </c>
      <c r="N17" s="280" t="s">
        <v>585</v>
      </c>
      <c r="O17" s="329">
        <v>45421</v>
      </c>
      <c r="P17" s="330"/>
      <c r="Q17" s="229"/>
    </row>
    <row r="18" spans="1:38" ht="15" customHeight="1">
      <c r="A18" s="187">
        <v>9</v>
      </c>
      <c r="B18" s="184">
        <v>45412</v>
      </c>
      <c r="C18" s="188"/>
      <c r="D18" s="192" t="s">
        <v>427</v>
      </c>
      <c r="E18" s="189" t="s">
        <v>573</v>
      </c>
      <c r="F18" s="183" t="s">
        <v>907</v>
      </c>
      <c r="G18" s="185">
        <v>1360</v>
      </c>
      <c r="H18" s="183"/>
      <c r="I18" s="183" t="s">
        <v>908</v>
      </c>
      <c r="J18" s="185" t="s">
        <v>574</v>
      </c>
      <c r="K18" s="185"/>
      <c r="L18" s="186"/>
      <c r="M18" s="190"/>
      <c r="N18" s="185"/>
      <c r="O18" s="191"/>
      <c r="P18" s="186">
        <f>VLOOKUP(D18,'MidCap Intra'!$B$11:$C$566,2,0)</f>
        <v>1497.45</v>
      </c>
      <c r="Q18" s="229"/>
    </row>
    <row r="19" spans="1:38" ht="15" customHeight="1">
      <c r="A19" s="187">
        <v>10</v>
      </c>
      <c r="B19" s="184">
        <v>45414</v>
      </c>
      <c r="C19" s="188"/>
      <c r="D19" s="192" t="s">
        <v>125</v>
      </c>
      <c r="E19" s="189" t="s">
        <v>573</v>
      </c>
      <c r="F19" s="183" t="s">
        <v>910</v>
      </c>
      <c r="G19" s="185">
        <v>1285</v>
      </c>
      <c r="H19" s="183"/>
      <c r="I19" s="183" t="s">
        <v>911</v>
      </c>
      <c r="J19" s="185" t="s">
        <v>574</v>
      </c>
      <c r="K19" s="185"/>
      <c r="L19" s="186"/>
      <c r="M19" s="190"/>
      <c r="N19" s="185"/>
      <c r="O19" s="191"/>
      <c r="P19" s="186">
        <f>VLOOKUP(D19,'MidCap Intra'!$B$11:$C$566,2,0)</f>
        <v>1321.05</v>
      </c>
      <c r="Q19" s="229"/>
    </row>
    <row r="20" spans="1:38" ht="15" customHeight="1">
      <c r="A20" s="187">
        <v>11</v>
      </c>
      <c r="B20" s="184">
        <v>45418</v>
      </c>
      <c r="C20" s="188"/>
      <c r="D20" s="192" t="s">
        <v>92</v>
      </c>
      <c r="E20" s="189" t="s">
        <v>573</v>
      </c>
      <c r="F20" s="183" t="s">
        <v>939</v>
      </c>
      <c r="G20" s="185">
        <v>428</v>
      </c>
      <c r="H20" s="183"/>
      <c r="I20" s="183" t="s">
        <v>940</v>
      </c>
      <c r="J20" s="185" t="s">
        <v>574</v>
      </c>
      <c r="K20" s="185"/>
      <c r="L20" s="186"/>
      <c r="M20" s="190"/>
      <c r="N20" s="185"/>
      <c r="O20" s="191"/>
      <c r="P20" s="186">
        <f>VLOOKUP(D20,'MidCap Intra'!$B$11:$C$566,2,0)</f>
        <v>448.7</v>
      </c>
      <c r="Q20" s="229"/>
    </row>
    <row r="21" spans="1:38" ht="15" customHeight="1">
      <c r="A21" s="187">
        <v>12</v>
      </c>
      <c r="B21" s="184">
        <v>45419</v>
      </c>
      <c r="C21" s="188"/>
      <c r="D21" s="192" t="s">
        <v>155</v>
      </c>
      <c r="E21" s="189" t="s">
        <v>573</v>
      </c>
      <c r="F21" s="183" t="s">
        <v>953</v>
      </c>
      <c r="G21" s="185">
        <v>416</v>
      </c>
      <c r="H21" s="183"/>
      <c r="I21" s="183" t="s">
        <v>954</v>
      </c>
      <c r="J21" s="185" t="s">
        <v>574</v>
      </c>
      <c r="K21" s="185"/>
      <c r="L21" s="186"/>
      <c r="M21" s="190"/>
      <c r="N21" s="185"/>
      <c r="O21" s="191"/>
      <c r="P21" s="186">
        <f>VLOOKUP(D21,'MidCap Intra'!$B$11:$C$566,2,0)</f>
        <v>429.7</v>
      </c>
      <c r="Q21" s="229"/>
    </row>
    <row r="22" spans="1:38" ht="15" customHeight="1">
      <c r="A22" s="187">
        <v>13</v>
      </c>
      <c r="B22" s="184">
        <v>45426</v>
      </c>
      <c r="C22" s="188"/>
      <c r="D22" s="192" t="s">
        <v>224</v>
      </c>
      <c r="E22" s="189" t="s">
        <v>573</v>
      </c>
      <c r="F22" s="183" t="s">
        <v>1055</v>
      </c>
      <c r="G22" s="185">
        <v>395</v>
      </c>
      <c r="H22" s="183"/>
      <c r="I22" s="183" t="s">
        <v>1056</v>
      </c>
      <c r="J22" s="185" t="s">
        <v>574</v>
      </c>
      <c r="K22" s="185"/>
      <c r="L22" s="186"/>
      <c r="M22" s="190"/>
      <c r="N22" s="185"/>
      <c r="O22" s="191"/>
      <c r="P22" s="186">
        <f>VLOOKUP(D22,'MidCap Intra'!$B$11:$C$566,2,0)</f>
        <v>430.35</v>
      </c>
      <c r="Q22" s="229"/>
    </row>
    <row r="23" spans="1:38" ht="15" customHeight="1">
      <c r="A23" s="187"/>
      <c r="B23" s="184"/>
      <c r="C23" s="188"/>
      <c r="D23" s="192"/>
      <c r="E23" s="189"/>
      <c r="F23" s="183"/>
      <c r="G23" s="185"/>
      <c r="H23" s="183"/>
      <c r="I23" s="183"/>
      <c r="J23" s="185"/>
      <c r="K23" s="185"/>
      <c r="L23" s="186"/>
      <c r="M23" s="190"/>
      <c r="N23" s="185"/>
      <c r="O23" s="191"/>
      <c r="P23" s="186"/>
      <c r="Q23" s="229"/>
    </row>
    <row r="24" spans="1:38" ht="15" customHeight="1">
      <c r="A24" s="187"/>
      <c r="B24" s="184"/>
      <c r="C24" s="188"/>
      <c r="D24" s="192"/>
      <c r="E24" s="189"/>
      <c r="F24" s="183"/>
      <c r="G24" s="185"/>
      <c r="H24" s="183"/>
      <c r="I24" s="183"/>
      <c r="J24" s="185"/>
      <c r="K24" s="185"/>
      <c r="L24" s="186"/>
      <c r="M24" s="190"/>
      <c r="N24" s="185"/>
      <c r="O24" s="191"/>
      <c r="P24" s="186"/>
      <c r="Q24" s="229"/>
    </row>
    <row r="25" spans="1:38" ht="15" customHeight="1">
      <c r="G25" s="54"/>
      <c r="H25" s="54"/>
      <c r="I25" s="54"/>
      <c r="J25" s="54"/>
      <c r="K25" s="54"/>
      <c r="L25" s="54"/>
      <c r="M25" s="54"/>
      <c r="N25" s="54"/>
      <c r="O25" s="54"/>
      <c r="P25" s="54"/>
    </row>
    <row r="26" spans="1:38" ht="14.25" customHeight="1">
      <c r="A26" s="96"/>
      <c r="B26" s="97"/>
      <c r="C26" s="98"/>
      <c r="D26" s="99"/>
      <c r="E26" s="100"/>
      <c r="F26" s="100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102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spans="1:38" ht="12" customHeight="1">
      <c r="A27" s="103" t="s">
        <v>576</v>
      </c>
      <c r="B27" s="104"/>
      <c r="C27" s="105"/>
      <c r="E27" s="106"/>
      <c r="F27" s="106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ht="12" customHeight="1">
      <c r="A28" s="107" t="s">
        <v>577</v>
      </c>
      <c r="B28" s="103"/>
      <c r="C28" s="103"/>
      <c r="D28" s="103"/>
      <c r="E28" s="37"/>
      <c r="F28" s="108" t="s">
        <v>578</v>
      </c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 ht="12" customHeight="1">
      <c r="A29" s="103" t="s">
        <v>579</v>
      </c>
      <c r="B29" s="103"/>
      <c r="C29" s="103"/>
      <c r="D29" s="103" t="s">
        <v>580</v>
      </c>
      <c r="E29" s="6"/>
      <c r="F29" s="108" t="s">
        <v>581</v>
      </c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ht="12" customHeight="1">
      <c r="A30" s="103"/>
      <c r="B30" s="103"/>
      <c r="C30" s="103"/>
      <c r="D30" s="103"/>
      <c r="E30" s="6"/>
      <c r="F30" s="6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ht="12" customHeight="1">
      <c r="A31" s="196"/>
      <c r="B31" s="196"/>
      <c r="C31" s="196"/>
      <c r="D31" s="196"/>
      <c r="E31" s="197"/>
      <c r="F31" s="197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 ht="14.25" customHeight="1">
      <c r="A32" s="103"/>
      <c r="B32" s="103"/>
      <c r="C32" s="103"/>
      <c r="D32" s="103"/>
      <c r="E32" s="6"/>
      <c r="F32" s="6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ht="12.75" customHeight="1">
      <c r="A33" s="115" t="s">
        <v>586</v>
      </c>
      <c r="B33" s="115"/>
      <c r="C33" s="115"/>
      <c r="D33" s="115"/>
      <c r="E33" s="6"/>
      <c r="F33" s="6"/>
      <c r="G33" s="54"/>
      <c r="H33" s="54"/>
      <c r="I33" s="54"/>
      <c r="J33" s="54"/>
      <c r="K33" s="54"/>
      <c r="L33" s="54"/>
      <c r="M33" s="54"/>
      <c r="N33" s="54"/>
      <c r="O33" s="54"/>
      <c r="P33" s="54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 ht="38.25" customHeight="1">
      <c r="A34" s="93" t="s">
        <v>16</v>
      </c>
      <c r="B34" s="93" t="s">
        <v>549</v>
      </c>
      <c r="C34" s="93"/>
      <c r="D34" s="94" t="s">
        <v>560</v>
      </c>
      <c r="E34" s="93" t="s">
        <v>561</v>
      </c>
      <c r="F34" s="93" t="s">
        <v>562</v>
      </c>
      <c r="G34" s="93" t="s">
        <v>582</v>
      </c>
      <c r="H34" s="93" t="s">
        <v>564</v>
      </c>
      <c r="I34" s="193" t="s">
        <v>565</v>
      </c>
      <c r="J34" s="195" t="s">
        <v>566</v>
      </c>
      <c r="K34" s="194" t="s">
        <v>587</v>
      </c>
      <c r="L34" s="95" t="s">
        <v>568</v>
      </c>
      <c r="M34" s="116" t="s">
        <v>588</v>
      </c>
      <c r="N34" s="93" t="s">
        <v>589</v>
      </c>
      <c r="O34" s="92" t="s">
        <v>570</v>
      </c>
      <c r="P34" s="278" t="s">
        <v>571</v>
      </c>
      <c r="Q34" s="231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</row>
    <row r="35" spans="1:38" ht="12.75" customHeight="1">
      <c r="A35" s="261">
        <v>1</v>
      </c>
      <c r="B35" s="259">
        <v>45408</v>
      </c>
      <c r="C35" s="260"/>
      <c r="D35" s="260" t="s">
        <v>899</v>
      </c>
      <c r="E35" s="261" t="s">
        <v>584</v>
      </c>
      <c r="F35" s="261">
        <v>1102.5</v>
      </c>
      <c r="G35" s="261">
        <v>1078</v>
      </c>
      <c r="H35" s="261">
        <v>1114</v>
      </c>
      <c r="I35" s="262" t="s">
        <v>900</v>
      </c>
      <c r="J35" s="295" t="s">
        <v>936</v>
      </c>
      <c r="K35" s="296">
        <f t="shared" ref="K35" si="12">H35-F35</f>
        <v>11.5</v>
      </c>
      <c r="L35" s="297">
        <f t="shared" ref="L35" si="13">(H35*N35)*0.03%</f>
        <v>150.38999999999999</v>
      </c>
      <c r="M35" s="298">
        <f t="shared" ref="M35" si="14">(K35*N35)-L35</f>
        <v>5024.6099999999997</v>
      </c>
      <c r="N35" s="296">
        <v>450</v>
      </c>
      <c r="O35" s="299" t="s">
        <v>575</v>
      </c>
      <c r="P35" s="300">
        <v>45415</v>
      </c>
      <c r="Q35" s="227"/>
      <c r="R35" s="11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118"/>
      <c r="AG35" s="119"/>
      <c r="AH35" s="117"/>
      <c r="AI35" s="117"/>
      <c r="AJ35" s="118"/>
      <c r="AK35" s="118"/>
      <c r="AL35" s="118"/>
    </row>
    <row r="36" spans="1:38" ht="12.75" customHeight="1">
      <c r="A36" s="261">
        <v>2</v>
      </c>
      <c r="B36" s="259">
        <v>45414</v>
      </c>
      <c r="C36" s="260"/>
      <c r="D36" s="260" t="s">
        <v>920</v>
      </c>
      <c r="E36" s="261" t="s">
        <v>584</v>
      </c>
      <c r="F36" s="261">
        <v>457</v>
      </c>
      <c r="G36" s="261">
        <v>448</v>
      </c>
      <c r="H36" s="261">
        <v>465.5</v>
      </c>
      <c r="I36" s="262" t="s">
        <v>921</v>
      </c>
      <c r="J36" s="295" t="s">
        <v>935</v>
      </c>
      <c r="K36" s="296">
        <f t="shared" ref="K36" si="15">H36-F36</f>
        <v>8.5</v>
      </c>
      <c r="L36" s="297">
        <f t="shared" ref="L36" si="16">(H36*N36)*0.03%</f>
        <v>174.56249999999997</v>
      </c>
      <c r="M36" s="298">
        <f t="shared" ref="M36" si="17">(K36*N36)-L36</f>
        <v>10450.4375</v>
      </c>
      <c r="N36" s="296">
        <v>1250</v>
      </c>
      <c r="O36" s="299" t="s">
        <v>575</v>
      </c>
      <c r="P36" s="300">
        <v>45415</v>
      </c>
      <c r="Q36" s="227"/>
      <c r="R36" s="11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118"/>
      <c r="AG36" s="119"/>
      <c r="AH36" s="117"/>
      <c r="AI36" s="117"/>
      <c r="AJ36" s="118"/>
      <c r="AK36" s="118"/>
      <c r="AL36" s="118"/>
    </row>
    <row r="37" spans="1:38" ht="12.75" customHeight="1">
      <c r="A37" s="287">
        <v>3</v>
      </c>
      <c r="B37" s="283">
        <v>45414</v>
      </c>
      <c r="C37" s="286"/>
      <c r="D37" s="286" t="s">
        <v>922</v>
      </c>
      <c r="E37" s="287" t="s">
        <v>584</v>
      </c>
      <c r="F37" s="287">
        <v>3002.5</v>
      </c>
      <c r="G37" s="287">
        <v>2950</v>
      </c>
      <c r="H37" s="287">
        <v>2950</v>
      </c>
      <c r="I37" s="288" t="s">
        <v>923</v>
      </c>
      <c r="J37" s="289" t="s">
        <v>934</v>
      </c>
      <c r="K37" s="290">
        <f>H37-F37</f>
        <v>-52.5</v>
      </c>
      <c r="L37" s="291">
        <f t="shared" ref="L37:L38" si="18">(H37*N37)*0.03%</f>
        <v>176.99999999999997</v>
      </c>
      <c r="M37" s="292">
        <f t="shared" ref="M37:M38" si="19">(K37*N37)-L37</f>
        <v>-10677</v>
      </c>
      <c r="N37" s="290">
        <v>200</v>
      </c>
      <c r="O37" s="293" t="s">
        <v>585</v>
      </c>
      <c r="P37" s="294">
        <v>45415</v>
      </c>
      <c r="Q37" s="227"/>
      <c r="R37" s="11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118"/>
      <c r="AG37" s="119"/>
      <c r="AH37" s="117"/>
      <c r="AI37" s="117"/>
      <c r="AJ37" s="118"/>
      <c r="AK37" s="118"/>
      <c r="AL37" s="118"/>
    </row>
    <row r="38" spans="1:38" ht="12.75" customHeight="1">
      <c r="A38" s="261">
        <v>4</v>
      </c>
      <c r="B38" s="259">
        <v>45418</v>
      </c>
      <c r="C38" s="260"/>
      <c r="D38" s="260" t="s">
        <v>920</v>
      </c>
      <c r="E38" s="261" t="s">
        <v>584</v>
      </c>
      <c r="F38" s="261">
        <v>455</v>
      </c>
      <c r="G38" s="261">
        <v>446</v>
      </c>
      <c r="H38" s="261">
        <v>465.5</v>
      </c>
      <c r="I38" s="262" t="s">
        <v>938</v>
      </c>
      <c r="J38" s="295" t="s">
        <v>941</v>
      </c>
      <c r="K38" s="296">
        <f t="shared" ref="K38" si="20">H38-F38</f>
        <v>10.5</v>
      </c>
      <c r="L38" s="297">
        <f t="shared" si="18"/>
        <v>174.56249999999997</v>
      </c>
      <c r="M38" s="298">
        <f t="shared" si="19"/>
        <v>12950.4375</v>
      </c>
      <c r="N38" s="296">
        <v>1250</v>
      </c>
      <c r="O38" s="299" t="s">
        <v>575</v>
      </c>
      <c r="P38" s="300">
        <v>45418</v>
      </c>
      <c r="Q38" s="227"/>
      <c r="R38" s="11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118"/>
      <c r="AG38" s="119"/>
      <c r="AH38" s="117"/>
      <c r="AI38" s="117"/>
      <c r="AJ38" s="118"/>
      <c r="AK38" s="118"/>
      <c r="AL38" s="118"/>
    </row>
    <row r="39" spans="1:38" ht="12.75" customHeight="1">
      <c r="A39" s="287">
        <v>5</v>
      </c>
      <c r="B39" s="283">
        <v>45418</v>
      </c>
      <c r="C39" s="286"/>
      <c r="D39" s="286" t="s">
        <v>943</v>
      </c>
      <c r="E39" s="287" t="s">
        <v>584</v>
      </c>
      <c r="F39" s="287">
        <v>805</v>
      </c>
      <c r="G39" s="287">
        <v>790</v>
      </c>
      <c r="H39" s="287">
        <v>790</v>
      </c>
      <c r="I39" s="288" t="s">
        <v>944</v>
      </c>
      <c r="J39" s="289" t="s">
        <v>958</v>
      </c>
      <c r="K39" s="290">
        <f>H39-F39</f>
        <v>-15</v>
      </c>
      <c r="L39" s="291">
        <f t="shared" ref="L39" si="21">(H39*N39)*0.03%</f>
        <v>177.74999999999997</v>
      </c>
      <c r="M39" s="292">
        <f t="shared" ref="M39" si="22">(K39*N39)-L39</f>
        <v>-11427.75</v>
      </c>
      <c r="N39" s="290">
        <v>750</v>
      </c>
      <c r="O39" s="293" t="s">
        <v>585</v>
      </c>
      <c r="P39" s="294">
        <v>45419</v>
      </c>
      <c r="Q39" s="227"/>
      <c r="R39" s="11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118"/>
      <c r="AG39" s="119"/>
      <c r="AH39" s="117"/>
      <c r="AI39" s="117"/>
      <c r="AJ39" s="118"/>
      <c r="AK39" s="118"/>
      <c r="AL39" s="118"/>
    </row>
    <row r="40" spans="1:38" ht="12.75" customHeight="1">
      <c r="A40" s="311">
        <v>6</v>
      </c>
      <c r="B40" s="312">
        <v>45419</v>
      </c>
      <c r="C40" s="313"/>
      <c r="D40" s="313" t="s">
        <v>949</v>
      </c>
      <c r="E40" s="311" t="s">
        <v>849</v>
      </c>
      <c r="F40" s="311">
        <v>561</v>
      </c>
      <c r="G40" s="311">
        <v>571</v>
      </c>
      <c r="H40" s="311">
        <v>560.5</v>
      </c>
      <c r="I40" s="314" t="s">
        <v>950</v>
      </c>
      <c r="J40" s="315" t="s">
        <v>970</v>
      </c>
      <c r="K40" s="316">
        <f>F40-H40</f>
        <v>0.5</v>
      </c>
      <c r="L40" s="317">
        <f t="shared" ref="L40:L41" si="23">(H40*N40)*0.03%</f>
        <v>184.96499999999997</v>
      </c>
      <c r="M40" s="318">
        <f t="shared" ref="M40:M41" si="24">(K40*N40)-L40</f>
        <v>365.03500000000003</v>
      </c>
      <c r="N40" s="316">
        <v>1100</v>
      </c>
      <c r="O40" s="319" t="s">
        <v>592</v>
      </c>
      <c r="P40" s="320">
        <v>45419</v>
      </c>
      <c r="Q40" s="227"/>
      <c r="R40" s="11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118"/>
      <c r="AG40" s="119"/>
      <c r="AH40" s="117"/>
      <c r="AI40" s="117"/>
      <c r="AJ40" s="118"/>
      <c r="AK40" s="118"/>
      <c r="AL40" s="118"/>
    </row>
    <row r="41" spans="1:38" ht="12.75" customHeight="1">
      <c r="A41" s="287">
        <v>7</v>
      </c>
      <c r="B41" s="283">
        <v>45419</v>
      </c>
      <c r="C41" s="286"/>
      <c r="D41" s="286" t="s">
        <v>959</v>
      </c>
      <c r="E41" s="287" t="s">
        <v>849</v>
      </c>
      <c r="F41" s="287">
        <v>474</v>
      </c>
      <c r="G41" s="287">
        <v>482</v>
      </c>
      <c r="H41" s="287">
        <v>482</v>
      </c>
      <c r="I41" s="288" t="s">
        <v>960</v>
      </c>
      <c r="J41" s="289" t="s">
        <v>974</v>
      </c>
      <c r="K41" s="290">
        <f>F41-H41</f>
        <v>-8</v>
      </c>
      <c r="L41" s="291">
        <f t="shared" si="23"/>
        <v>187.98</v>
      </c>
      <c r="M41" s="292">
        <f t="shared" si="24"/>
        <v>-10587.98</v>
      </c>
      <c r="N41" s="290">
        <v>1300</v>
      </c>
      <c r="O41" s="293" t="s">
        <v>585</v>
      </c>
      <c r="P41" s="294">
        <v>45420</v>
      </c>
      <c r="Q41" s="227"/>
      <c r="R41" s="11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118"/>
      <c r="AG41" s="119"/>
      <c r="AH41" s="117"/>
      <c r="AI41" s="117"/>
      <c r="AJ41" s="118"/>
      <c r="AK41" s="118"/>
      <c r="AL41" s="118"/>
    </row>
    <row r="42" spans="1:38" ht="12.75" customHeight="1">
      <c r="A42" s="261">
        <v>8</v>
      </c>
      <c r="B42" s="259">
        <v>45419</v>
      </c>
      <c r="C42" s="260"/>
      <c r="D42" s="260" t="s">
        <v>961</v>
      </c>
      <c r="E42" s="261" t="s">
        <v>584</v>
      </c>
      <c r="F42" s="261">
        <v>1680</v>
      </c>
      <c r="G42" s="261">
        <v>1660</v>
      </c>
      <c r="H42" s="261">
        <v>1697</v>
      </c>
      <c r="I42" s="262" t="s">
        <v>962</v>
      </c>
      <c r="J42" s="295" t="s">
        <v>971</v>
      </c>
      <c r="K42" s="296">
        <f t="shared" ref="K42" si="25">H42-F42</f>
        <v>17</v>
      </c>
      <c r="L42" s="297">
        <f t="shared" ref="L42:L43" si="26">(H42*N42)*0.03%</f>
        <v>254.54999999999998</v>
      </c>
      <c r="M42" s="298">
        <f t="shared" ref="M42:M43" si="27">(K42*N42)-L42</f>
        <v>8245.4500000000007</v>
      </c>
      <c r="N42" s="296">
        <v>500</v>
      </c>
      <c r="O42" s="299" t="s">
        <v>575</v>
      </c>
      <c r="P42" s="300">
        <v>45420</v>
      </c>
      <c r="Q42" s="227"/>
      <c r="R42" s="11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118"/>
      <c r="AG42" s="119"/>
      <c r="AH42" s="117"/>
      <c r="AI42" s="117"/>
      <c r="AJ42" s="118"/>
      <c r="AK42" s="118"/>
      <c r="AL42" s="118"/>
    </row>
    <row r="43" spans="1:38" ht="12.75" customHeight="1">
      <c r="A43" s="287">
        <v>9</v>
      </c>
      <c r="B43" s="283">
        <v>45419</v>
      </c>
      <c r="C43" s="286"/>
      <c r="D43" s="286" t="s">
        <v>963</v>
      </c>
      <c r="E43" s="287" t="s">
        <v>584</v>
      </c>
      <c r="F43" s="287">
        <v>161.25</v>
      </c>
      <c r="G43" s="287">
        <v>159</v>
      </c>
      <c r="H43" s="287">
        <v>158.75</v>
      </c>
      <c r="I43" s="288" t="s">
        <v>964</v>
      </c>
      <c r="J43" s="289" t="s">
        <v>979</v>
      </c>
      <c r="K43" s="290">
        <f>H43-F43</f>
        <v>-2.5</v>
      </c>
      <c r="L43" s="291">
        <f t="shared" si="26"/>
        <v>238.12499999999997</v>
      </c>
      <c r="M43" s="292">
        <f t="shared" si="27"/>
        <v>-12738.125</v>
      </c>
      <c r="N43" s="290">
        <v>5000</v>
      </c>
      <c r="O43" s="293" t="s">
        <v>585</v>
      </c>
      <c r="P43" s="294">
        <v>45420</v>
      </c>
      <c r="Q43" s="227"/>
      <c r="R43" s="11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118"/>
      <c r="AG43" s="119"/>
      <c r="AH43" s="117"/>
      <c r="AI43" s="117"/>
      <c r="AJ43" s="118"/>
      <c r="AK43" s="118"/>
      <c r="AL43" s="118"/>
    </row>
    <row r="44" spans="1:38" ht="12.75" customHeight="1">
      <c r="A44" s="311">
        <v>10</v>
      </c>
      <c r="B44" s="312">
        <v>45420</v>
      </c>
      <c r="C44" s="313"/>
      <c r="D44" s="313" t="s">
        <v>972</v>
      </c>
      <c r="E44" s="311" t="s">
        <v>584</v>
      </c>
      <c r="F44" s="311">
        <v>1131</v>
      </c>
      <c r="G44" s="311">
        <v>1115</v>
      </c>
      <c r="H44" s="311">
        <v>1133</v>
      </c>
      <c r="I44" s="314" t="s">
        <v>973</v>
      </c>
      <c r="J44" s="315" t="s">
        <v>1003</v>
      </c>
      <c r="K44" s="316">
        <f t="shared" ref="K44" si="28">H44-F44</f>
        <v>2</v>
      </c>
      <c r="L44" s="317">
        <f t="shared" ref="L44" si="29">(H44*N44)*0.03%</f>
        <v>212.43749999999997</v>
      </c>
      <c r="M44" s="318">
        <f t="shared" ref="M44" si="30">(K44*N44)-L44</f>
        <v>1037.5625</v>
      </c>
      <c r="N44" s="316">
        <v>625</v>
      </c>
      <c r="O44" s="319" t="s">
        <v>592</v>
      </c>
      <c r="P44" s="320">
        <v>45422</v>
      </c>
      <c r="Q44" s="227"/>
      <c r="R44" s="11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118"/>
      <c r="AG44" s="119"/>
      <c r="AH44" s="117"/>
      <c r="AI44" s="117"/>
      <c r="AJ44" s="118"/>
      <c r="AK44" s="118"/>
      <c r="AL44" s="118"/>
    </row>
    <row r="45" spans="1:38" ht="12.75" customHeight="1">
      <c r="A45" s="311">
        <v>11</v>
      </c>
      <c r="B45" s="312">
        <v>45421</v>
      </c>
      <c r="C45" s="313"/>
      <c r="D45" s="313" t="s">
        <v>985</v>
      </c>
      <c r="E45" s="311" t="s">
        <v>584</v>
      </c>
      <c r="F45" s="311">
        <v>2822</v>
      </c>
      <c r="G45" s="311">
        <v>2778</v>
      </c>
      <c r="H45" s="311">
        <v>2825</v>
      </c>
      <c r="I45" s="314" t="s">
        <v>986</v>
      </c>
      <c r="J45" s="315" t="s">
        <v>1007</v>
      </c>
      <c r="K45" s="316">
        <f t="shared" ref="K45" si="31">H45-F45</f>
        <v>3</v>
      </c>
      <c r="L45" s="317">
        <f t="shared" ref="L45" si="32">(H45*N45)*0.03%</f>
        <v>211.87499999999997</v>
      </c>
      <c r="M45" s="318">
        <f t="shared" ref="M45" si="33">(K45*N45)-L45</f>
        <v>538.125</v>
      </c>
      <c r="N45" s="316">
        <v>250</v>
      </c>
      <c r="O45" s="319" t="s">
        <v>592</v>
      </c>
      <c r="P45" s="320">
        <v>45422</v>
      </c>
      <c r="Q45" s="227"/>
      <c r="R45" s="11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118"/>
      <c r="AG45" s="119"/>
      <c r="AH45" s="117"/>
      <c r="AI45" s="117"/>
      <c r="AJ45" s="118"/>
      <c r="AK45" s="118"/>
      <c r="AL45" s="118"/>
    </row>
    <row r="46" spans="1:38" ht="12.75" customHeight="1">
      <c r="A46" s="284">
        <v>12</v>
      </c>
      <c r="B46" s="285">
        <v>45421</v>
      </c>
      <c r="C46" s="286"/>
      <c r="D46" s="286" t="s">
        <v>995</v>
      </c>
      <c r="E46" s="287" t="s">
        <v>584</v>
      </c>
      <c r="F46" s="287">
        <v>8435</v>
      </c>
      <c r="G46" s="287">
        <v>8330</v>
      </c>
      <c r="H46" s="287">
        <v>8330</v>
      </c>
      <c r="I46" s="288" t="s">
        <v>996</v>
      </c>
      <c r="J46" s="289" t="s">
        <v>947</v>
      </c>
      <c r="K46" s="290">
        <f>H46-F46</f>
        <v>-105</v>
      </c>
      <c r="L46" s="291">
        <f t="shared" ref="L46" si="34">(H46*N46)*0.03%</f>
        <v>249.89999999999998</v>
      </c>
      <c r="M46" s="292">
        <f t="shared" ref="M46" si="35">(K46*N46)-L46</f>
        <v>-10749.9</v>
      </c>
      <c r="N46" s="290">
        <v>100</v>
      </c>
      <c r="O46" s="293" t="s">
        <v>585</v>
      </c>
      <c r="P46" s="294">
        <v>45421</v>
      </c>
      <c r="Q46" s="227"/>
      <c r="R46" s="11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118"/>
      <c r="AG46" s="119"/>
      <c r="AH46" s="117"/>
      <c r="AI46" s="117"/>
      <c r="AJ46" s="118"/>
      <c r="AK46" s="118"/>
      <c r="AL46" s="118"/>
    </row>
    <row r="47" spans="1:38" ht="12.75" customHeight="1">
      <c r="A47" s="311">
        <v>13</v>
      </c>
      <c r="B47" s="312">
        <v>45421</v>
      </c>
      <c r="C47" s="313"/>
      <c r="D47" s="313" t="s">
        <v>997</v>
      </c>
      <c r="E47" s="311" t="s">
        <v>584</v>
      </c>
      <c r="F47" s="311">
        <v>2077</v>
      </c>
      <c r="G47" s="311">
        <v>2050</v>
      </c>
      <c r="H47" s="311">
        <v>2081</v>
      </c>
      <c r="I47" s="314" t="s">
        <v>998</v>
      </c>
      <c r="J47" s="315" t="s">
        <v>1000</v>
      </c>
      <c r="K47" s="316">
        <f t="shared" ref="K47:K48" si="36">H47-F47</f>
        <v>4</v>
      </c>
      <c r="L47" s="317">
        <f t="shared" ref="L47:L48" si="37">(H47*N47)*0.03%</f>
        <v>229.11809999999997</v>
      </c>
      <c r="M47" s="318">
        <f t="shared" ref="M47:M48" si="38">(K47*N47)-L47</f>
        <v>1238.8819000000001</v>
      </c>
      <c r="N47" s="316">
        <v>367</v>
      </c>
      <c r="O47" s="319" t="s">
        <v>592</v>
      </c>
      <c r="P47" s="320">
        <v>45421</v>
      </c>
      <c r="Q47" s="227"/>
      <c r="R47" s="11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118"/>
      <c r="AG47" s="119"/>
      <c r="AH47" s="117"/>
      <c r="AI47" s="117"/>
      <c r="AJ47" s="118"/>
      <c r="AK47" s="118"/>
      <c r="AL47" s="118"/>
    </row>
    <row r="48" spans="1:38" ht="12.75" customHeight="1">
      <c r="A48" s="261">
        <v>14</v>
      </c>
      <c r="B48" s="259">
        <v>45425</v>
      </c>
      <c r="C48" s="260"/>
      <c r="D48" s="260" t="s">
        <v>961</v>
      </c>
      <c r="E48" s="261" t="s">
        <v>584</v>
      </c>
      <c r="F48" s="261">
        <v>1681</v>
      </c>
      <c r="G48" s="261">
        <v>1660</v>
      </c>
      <c r="H48" s="261">
        <v>1697</v>
      </c>
      <c r="I48" s="362" t="s">
        <v>962</v>
      </c>
      <c r="J48" s="351" t="s">
        <v>1021</v>
      </c>
      <c r="K48" s="352">
        <f t="shared" si="36"/>
        <v>16</v>
      </c>
      <c r="L48" s="353">
        <f t="shared" si="37"/>
        <v>254.54999999999998</v>
      </c>
      <c r="M48" s="354">
        <f t="shared" si="38"/>
        <v>7745.45</v>
      </c>
      <c r="N48" s="352">
        <v>500</v>
      </c>
      <c r="O48" s="355" t="s">
        <v>575</v>
      </c>
      <c r="P48" s="356">
        <v>45425</v>
      </c>
      <c r="Q48" s="227"/>
      <c r="R48" s="11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118"/>
      <c r="AG48" s="119"/>
      <c r="AH48" s="117"/>
      <c r="AI48" s="117"/>
      <c r="AJ48" s="118"/>
      <c r="AK48" s="118"/>
      <c r="AL48" s="118"/>
    </row>
    <row r="49" spans="1:38" ht="12.75" customHeight="1">
      <c r="A49" s="333">
        <v>15</v>
      </c>
      <c r="B49" s="335">
        <v>45425</v>
      </c>
      <c r="C49" s="359"/>
      <c r="D49" s="359" t="s">
        <v>1034</v>
      </c>
      <c r="E49" s="333" t="s">
        <v>584</v>
      </c>
      <c r="F49" s="333">
        <v>937</v>
      </c>
      <c r="G49" s="333">
        <v>918</v>
      </c>
      <c r="H49" s="333">
        <v>939.5</v>
      </c>
      <c r="I49" s="314" t="s">
        <v>1035</v>
      </c>
      <c r="J49" s="357" t="s">
        <v>1036</v>
      </c>
      <c r="K49" s="331">
        <f t="shared" ref="K49" si="39">H49-F49</f>
        <v>2.5</v>
      </c>
      <c r="L49" s="332">
        <f t="shared" ref="L49:L50" si="40">(H49*N49)*0.03%</f>
        <v>176.15624999999997</v>
      </c>
      <c r="M49" s="358">
        <f t="shared" ref="M49:M50" si="41">(K49*N49)-L49</f>
        <v>1386.34375</v>
      </c>
      <c r="N49" s="331">
        <v>625</v>
      </c>
      <c r="O49" s="361" t="s">
        <v>575</v>
      </c>
      <c r="P49" s="360">
        <v>45425</v>
      </c>
      <c r="Q49" s="227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118"/>
      <c r="AK49" s="118"/>
      <c r="AL49" s="118"/>
    </row>
    <row r="50" spans="1:38" ht="12.75" customHeight="1">
      <c r="A50" s="364">
        <v>16</v>
      </c>
      <c r="B50" s="365">
        <v>45425</v>
      </c>
      <c r="C50" s="367"/>
      <c r="D50" s="367" t="s">
        <v>1037</v>
      </c>
      <c r="E50" s="364" t="s">
        <v>584</v>
      </c>
      <c r="F50" s="364">
        <v>3512.5</v>
      </c>
      <c r="G50" s="364">
        <v>3475</v>
      </c>
      <c r="H50" s="364">
        <v>3475</v>
      </c>
      <c r="I50" s="368" t="s">
        <v>1038</v>
      </c>
      <c r="J50" s="289" t="s">
        <v>947</v>
      </c>
      <c r="K50" s="290">
        <f>H50-F50</f>
        <v>-37.5</v>
      </c>
      <c r="L50" s="291">
        <f t="shared" si="40"/>
        <v>312.75</v>
      </c>
      <c r="M50" s="292">
        <f t="shared" si="41"/>
        <v>-11562.75</v>
      </c>
      <c r="N50" s="290">
        <v>300</v>
      </c>
      <c r="O50" s="293" t="s">
        <v>585</v>
      </c>
      <c r="P50" s="294">
        <v>45426</v>
      </c>
      <c r="Q50" s="227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118"/>
      <c r="AK50" s="118"/>
      <c r="AL50" s="118"/>
    </row>
    <row r="51" spans="1:38" ht="12.75" customHeight="1">
      <c r="A51" s="337">
        <v>17</v>
      </c>
      <c r="B51" s="339">
        <v>45426</v>
      </c>
      <c r="C51" s="342"/>
      <c r="D51" s="342" t="s">
        <v>972</v>
      </c>
      <c r="E51" s="337" t="s">
        <v>584</v>
      </c>
      <c r="F51" s="337" t="s">
        <v>1058</v>
      </c>
      <c r="G51" s="337">
        <v>1110</v>
      </c>
      <c r="H51" s="337"/>
      <c r="I51" s="341" t="s">
        <v>973</v>
      </c>
      <c r="J51" s="185" t="s">
        <v>574</v>
      </c>
      <c r="K51" s="183"/>
      <c r="L51" s="186"/>
      <c r="M51" s="350"/>
      <c r="N51" s="183"/>
      <c r="O51" s="185"/>
      <c r="P51" s="232"/>
      <c r="Q51" s="227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118"/>
      <c r="AK51" s="118"/>
      <c r="AL51" s="118"/>
    </row>
    <row r="52" spans="1:38" ht="12.75" customHeight="1">
      <c r="A52" s="383">
        <v>18</v>
      </c>
      <c r="B52" s="381">
        <v>45426</v>
      </c>
      <c r="C52" s="260"/>
      <c r="D52" s="260" t="s">
        <v>1059</v>
      </c>
      <c r="E52" s="363" t="s">
        <v>584</v>
      </c>
      <c r="F52" s="363">
        <v>22190</v>
      </c>
      <c r="G52" s="363">
        <v>21890</v>
      </c>
      <c r="H52" s="363">
        <v>22320</v>
      </c>
      <c r="I52" s="362"/>
      <c r="J52" s="385" t="s">
        <v>1061</v>
      </c>
      <c r="K52" s="352">
        <f t="shared" ref="K52" si="42">H52-F52</f>
        <v>130</v>
      </c>
      <c r="L52" s="353">
        <f t="shared" ref="L52" si="43">(H52*N52)*0.03%</f>
        <v>167.39999999999998</v>
      </c>
      <c r="M52" s="354">
        <f t="shared" ref="M52" si="44">(K52*N52)-L52</f>
        <v>3082.6</v>
      </c>
      <c r="N52" s="261">
        <v>25</v>
      </c>
      <c r="O52" s="387" t="s">
        <v>575</v>
      </c>
      <c r="P52" s="381">
        <v>45426</v>
      </c>
      <c r="Q52" s="227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118"/>
      <c r="AK52" s="118"/>
      <c r="AL52" s="118"/>
    </row>
    <row r="53" spans="1:38" ht="12.75" customHeight="1">
      <c r="A53" s="384"/>
      <c r="B53" s="382"/>
      <c r="C53" s="260"/>
      <c r="D53" s="260" t="s">
        <v>1060</v>
      </c>
      <c r="E53" s="363" t="s">
        <v>849</v>
      </c>
      <c r="F53" s="363">
        <v>51</v>
      </c>
      <c r="G53" s="363"/>
      <c r="H53" s="363">
        <v>72.5</v>
      </c>
      <c r="I53" s="362"/>
      <c r="J53" s="386"/>
      <c r="K53" s="256">
        <f>F53-H53</f>
        <v>-21.5</v>
      </c>
      <c r="L53" s="257">
        <v>50</v>
      </c>
      <c r="M53" s="366">
        <f>(K53*25)-50</f>
        <v>-587.5</v>
      </c>
      <c r="N53" s="261">
        <v>25</v>
      </c>
      <c r="O53" s="388"/>
      <c r="P53" s="382"/>
      <c r="Q53" s="227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118"/>
      <c r="AK53" s="118"/>
      <c r="AL53" s="118"/>
    </row>
    <row r="54" spans="1:38" ht="12.75" customHeight="1">
      <c r="A54" s="337"/>
      <c r="B54" s="339"/>
      <c r="C54" s="342"/>
      <c r="D54" s="342"/>
      <c r="E54" s="337"/>
      <c r="F54" s="337"/>
      <c r="G54" s="337"/>
      <c r="H54" s="337"/>
      <c r="I54" s="341"/>
      <c r="J54" s="185"/>
      <c r="K54" s="183"/>
      <c r="L54" s="186"/>
      <c r="M54" s="350"/>
      <c r="N54" s="183"/>
      <c r="O54" s="185"/>
      <c r="P54" s="232"/>
      <c r="Q54" s="227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118"/>
      <c r="AK54" s="118"/>
      <c r="AL54" s="118"/>
    </row>
    <row r="55" spans="1:38" ht="12.75" customHeight="1">
      <c r="A55" s="337"/>
      <c r="B55" s="339"/>
      <c r="C55" s="342"/>
      <c r="D55" s="342"/>
      <c r="E55" s="337"/>
      <c r="F55" s="337"/>
      <c r="G55" s="337"/>
      <c r="H55" s="337"/>
      <c r="I55" s="341"/>
      <c r="J55" s="185"/>
      <c r="K55" s="183"/>
      <c r="L55" s="186"/>
      <c r="M55" s="350"/>
      <c r="N55" s="183"/>
      <c r="O55" s="185"/>
      <c r="P55" s="232"/>
      <c r="Q55" s="227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118"/>
      <c r="AK55" s="118"/>
      <c r="AL55" s="118"/>
    </row>
    <row r="56" spans="1:38" s="345" customFormat="1" ht="12.75" customHeight="1">
      <c r="A56" s="183"/>
      <c r="B56" s="232"/>
      <c r="C56" s="228"/>
      <c r="D56" s="228"/>
      <c r="E56" s="183"/>
      <c r="F56" s="183"/>
      <c r="G56" s="183"/>
      <c r="H56" s="183"/>
      <c r="I56" s="185"/>
      <c r="J56" s="185"/>
      <c r="K56" s="183"/>
      <c r="L56" s="186"/>
      <c r="M56" s="350"/>
      <c r="N56" s="183"/>
      <c r="O56" s="185"/>
      <c r="P56" s="232"/>
      <c r="Q56" s="227"/>
      <c r="R56" s="343"/>
      <c r="S56" s="343"/>
      <c r="T56" s="343"/>
      <c r="U56" s="343"/>
      <c r="V56" s="343"/>
      <c r="W56" s="343"/>
      <c r="X56" s="343"/>
      <c r="Y56" s="343"/>
      <c r="Z56" s="343"/>
      <c r="AA56" s="343"/>
      <c r="AB56" s="343"/>
      <c r="AC56" s="343"/>
      <c r="AD56" s="343"/>
      <c r="AE56" s="343"/>
      <c r="AF56" s="343"/>
      <c r="AG56" s="343"/>
      <c r="AH56" s="343"/>
      <c r="AI56" s="343"/>
      <c r="AJ56" s="344"/>
      <c r="AK56" s="344"/>
      <c r="AL56" s="344"/>
    </row>
    <row r="57" spans="1:38" s="345" customFormat="1" ht="15" customHeight="1">
      <c r="A57" s="344"/>
      <c r="B57" s="227"/>
      <c r="C57" s="346"/>
      <c r="D57" s="346"/>
      <c r="E57" s="344"/>
      <c r="F57" s="344"/>
      <c r="G57" s="344"/>
      <c r="H57" s="344"/>
      <c r="I57" s="347"/>
      <c r="J57" s="347"/>
      <c r="K57" s="344"/>
      <c r="L57" s="348"/>
      <c r="M57" s="349"/>
      <c r="N57" s="344"/>
      <c r="O57" s="347"/>
      <c r="P57" s="227"/>
      <c r="R57" s="343"/>
      <c r="S57" s="343"/>
      <c r="T57" s="343"/>
      <c r="U57" s="343"/>
      <c r="V57" s="343"/>
      <c r="W57" s="343"/>
      <c r="X57" s="343"/>
      <c r="Y57" s="343"/>
      <c r="Z57" s="343"/>
      <c r="AA57" s="343"/>
      <c r="AB57" s="343"/>
      <c r="AC57" s="343"/>
      <c r="AD57" s="343"/>
      <c r="AE57" s="343"/>
      <c r="AF57" s="343"/>
      <c r="AG57" s="343"/>
      <c r="AH57" s="343"/>
      <c r="AI57" s="343"/>
    </row>
    <row r="58" spans="1:38" ht="12.75" customHeight="1">
      <c r="A58" s="118"/>
      <c r="B58" s="120"/>
      <c r="C58" s="117"/>
      <c r="D58" s="117"/>
      <c r="E58" s="118"/>
      <c r="F58" s="118"/>
      <c r="G58" s="118"/>
      <c r="H58" s="121"/>
      <c r="I58" s="121"/>
      <c r="J58" s="121"/>
      <c r="K58" s="117"/>
      <c r="L58" s="118"/>
      <c r="M58" s="118"/>
      <c r="N58" s="118"/>
      <c r="O58" s="121"/>
      <c r="P58" s="121"/>
      <c r="Q58" s="121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118"/>
      <c r="AK58" s="118"/>
      <c r="AL58" s="118"/>
    </row>
    <row r="59" spans="1:38" ht="13.8">
      <c r="A59" s="122" t="s">
        <v>590</v>
      </c>
      <c r="B59" s="122"/>
      <c r="C59" s="122"/>
      <c r="D59" s="122"/>
      <c r="E59" s="123"/>
      <c r="F59" s="101"/>
      <c r="G59" s="101"/>
      <c r="H59" s="101"/>
      <c r="I59" s="101"/>
      <c r="J59" s="1"/>
      <c r="K59" s="6"/>
      <c r="L59" s="6"/>
      <c r="M59" s="6"/>
      <c r="N59" s="1"/>
      <c r="O59" s="1"/>
      <c r="P59" s="37"/>
      <c r="Q59" s="37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37"/>
      <c r="AK59" s="37"/>
      <c r="AL59" s="37"/>
    </row>
    <row r="60" spans="1:38" ht="39.6">
      <c r="A60" s="93" t="s">
        <v>16</v>
      </c>
      <c r="B60" s="93" t="s">
        <v>549</v>
      </c>
      <c r="C60" s="93"/>
      <c r="D60" s="94" t="s">
        <v>560</v>
      </c>
      <c r="E60" s="93" t="s">
        <v>561</v>
      </c>
      <c r="F60" s="93" t="s">
        <v>562</v>
      </c>
      <c r="G60" s="93" t="s">
        <v>582</v>
      </c>
      <c r="H60" s="93" t="s">
        <v>564</v>
      </c>
      <c r="I60" s="93" t="s">
        <v>565</v>
      </c>
      <c r="J60" s="92" t="s">
        <v>566</v>
      </c>
      <c r="K60" s="92" t="s">
        <v>591</v>
      </c>
      <c r="L60" s="95" t="s">
        <v>568</v>
      </c>
      <c r="M60" s="116" t="s">
        <v>588</v>
      </c>
      <c r="N60" s="93" t="s">
        <v>589</v>
      </c>
      <c r="O60" s="93" t="s">
        <v>570</v>
      </c>
      <c r="P60" s="94" t="s">
        <v>571</v>
      </c>
      <c r="Q60" s="230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37"/>
      <c r="AK60" s="37"/>
      <c r="AL60" s="37"/>
    </row>
    <row r="61" spans="1:38" ht="12.75" customHeight="1">
      <c r="A61" s="383">
        <v>1</v>
      </c>
      <c r="B61" s="381">
        <v>45411</v>
      </c>
      <c r="C61" s="260"/>
      <c r="D61" s="260" t="s">
        <v>903</v>
      </c>
      <c r="E61" s="261" t="s">
        <v>849</v>
      </c>
      <c r="F61" s="261">
        <v>81</v>
      </c>
      <c r="G61" s="261"/>
      <c r="H61" s="261">
        <v>45</v>
      </c>
      <c r="I61" s="262"/>
      <c r="J61" s="387" t="s">
        <v>615</v>
      </c>
      <c r="K61" s="256">
        <f>F61-H61</f>
        <v>36</v>
      </c>
      <c r="L61" s="257">
        <v>50</v>
      </c>
      <c r="M61" s="397">
        <v>900</v>
      </c>
      <c r="N61" s="256">
        <v>25</v>
      </c>
      <c r="O61" s="387" t="s">
        <v>575</v>
      </c>
      <c r="P61" s="409">
        <v>45420</v>
      </c>
      <c r="Q61" s="227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118"/>
      <c r="AK61" s="118"/>
      <c r="AL61" s="118"/>
    </row>
    <row r="62" spans="1:38" ht="12.75" customHeight="1">
      <c r="A62" s="384"/>
      <c r="B62" s="382"/>
      <c r="C62" s="260"/>
      <c r="D62" s="260" t="s">
        <v>904</v>
      </c>
      <c r="E62" s="261" t="s">
        <v>849</v>
      </c>
      <c r="F62" s="261">
        <v>95</v>
      </c>
      <c r="G62" s="261"/>
      <c r="H62" s="261">
        <v>91</v>
      </c>
      <c r="I62" s="262"/>
      <c r="J62" s="388"/>
      <c r="K62" s="256">
        <f>F62-H62</f>
        <v>4</v>
      </c>
      <c r="L62" s="257">
        <v>50</v>
      </c>
      <c r="M62" s="398"/>
      <c r="N62" s="256">
        <v>25</v>
      </c>
      <c r="O62" s="388"/>
      <c r="P62" s="409"/>
      <c r="Q62" s="227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118"/>
      <c r="AK62" s="118"/>
      <c r="AL62" s="118"/>
    </row>
    <row r="63" spans="1:38" ht="12.75" customHeight="1">
      <c r="A63" s="383">
        <v>2</v>
      </c>
      <c r="B63" s="381">
        <v>45414</v>
      </c>
      <c r="C63" s="260"/>
      <c r="D63" s="260" t="s">
        <v>912</v>
      </c>
      <c r="E63" s="261" t="s">
        <v>584</v>
      </c>
      <c r="F63" s="261">
        <v>32</v>
      </c>
      <c r="G63" s="261"/>
      <c r="H63" s="261">
        <v>44</v>
      </c>
      <c r="I63" s="262"/>
      <c r="J63" s="387" t="s">
        <v>914</v>
      </c>
      <c r="K63" s="256">
        <f>H63-F63</f>
        <v>12</v>
      </c>
      <c r="L63" s="257">
        <v>50</v>
      </c>
      <c r="M63" s="397">
        <v>2700</v>
      </c>
      <c r="N63" s="256">
        <v>400</v>
      </c>
      <c r="O63" s="387" t="s">
        <v>575</v>
      </c>
      <c r="P63" s="381">
        <v>45414</v>
      </c>
      <c r="Q63" s="227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118"/>
      <c r="AK63" s="118"/>
      <c r="AL63" s="118"/>
    </row>
    <row r="64" spans="1:38" ht="12.75" customHeight="1">
      <c r="A64" s="384"/>
      <c r="B64" s="382"/>
      <c r="C64" s="260"/>
      <c r="D64" s="260" t="s">
        <v>913</v>
      </c>
      <c r="E64" s="261" t="s">
        <v>849</v>
      </c>
      <c r="F64" s="261">
        <v>16</v>
      </c>
      <c r="G64" s="261"/>
      <c r="H64" s="261">
        <v>21</v>
      </c>
      <c r="I64" s="262"/>
      <c r="J64" s="388"/>
      <c r="K64" s="256">
        <f>F64-H64</f>
        <v>-5</v>
      </c>
      <c r="L64" s="257">
        <v>50</v>
      </c>
      <c r="M64" s="398"/>
      <c r="N64" s="256">
        <v>400</v>
      </c>
      <c r="O64" s="388"/>
      <c r="P64" s="382"/>
      <c r="Q64" s="227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118"/>
      <c r="AK64" s="118"/>
      <c r="AL64" s="118"/>
    </row>
    <row r="65" spans="1:38" ht="12.75" customHeight="1">
      <c r="A65" s="274">
        <v>3</v>
      </c>
      <c r="B65" s="275">
        <v>45414</v>
      </c>
      <c r="C65" s="260"/>
      <c r="D65" s="260" t="s">
        <v>915</v>
      </c>
      <c r="E65" s="261" t="s">
        <v>584</v>
      </c>
      <c r="F65" s="261">
        <v>40</v>
      </c>
      <c r="G65" s="261">
        <v>10</v>
      </c>
      <c r="H65" s="261">
        <v>65.5</v>
      </c>
      <c r="I65" s="262" t="s">
        <v>916</v>
      </c>
      <c r="J65" s="255" t="s">
        <v>917</v>
      </c>
      <c r="K65" s="256">
        <f>H65-F65</f>
        <v>25.5</v>
      </c>
      <c r="L65" s="257">
        <v>50</v>
      </c>
      <c r="M65" s="258">
        <f t="shared" ref="M65" si="45">(K65*N65)-L65</f>
        <v>587.5</v>
      </c>
      <c r="N65" s="256">
        <v>25</v>
      </c>
      <c r="O65" s="273" t="s">
        <v>575</v>
      </c>
      <c r="P65" s="275">
        <v>45414</v>
      </c>
      <c r="Q65" s="227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118"/>
      <c r="AK65" s="118"/>
      <c r="AL65" s="118"/>
    </row>
    <row r="66" spans="1:38" ht="12.75" customHeight="1">
      <c r="A66" s="261">
        <v>4</v>
      </c>
      <c r="B66" s="259">
        <v>45414</v>
      </c>
      <c r="C66" s="260"/>
      <c r="D66" s="260" t="s">
        <v>915</v>
      </c>
      <c r="E66" s="261" t="s">
        <v>584</v>
      </c>
      <c r="F66" s="261">
        <v>37.5</v>
      </c>
      <c r="G66" s="261">
        <v>10</v>
      </c>
      <c r="H66" s="261">
        <v>57.5</v>
      </c>
      <c r="I66" s="262" t="s">
        <v>916</v>
      </c>
      <c r="J66" s="255" t="s">
        <v>885</v>
      </c>
      <c r="K66" s="256">
        <f>H66-F66</f>
        <v>20</v>
      </c>
      <c r="L66" s="257">
        <v>50</v>
      </c>
      <c r="M66" s="258">
        <f t="shared" ref="M66" si="46">(K66*N66)-L66</f>
        <v>450</v>
      </c>
      <c r="N66" s="256">
        <v>25</v>
      </c>
      <c r="O66" s="255" t="s">
        <v>575</v>
      </c>
      <c r="P66" s="259">
        <v>45414</v>
      </c>
      <c r="Q66" s="227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118"/>
      <c r="AK66" s="118"/>
      <c r="AL66" s="118"/>
    </row>
    <row r="67" spans="1:38" ht="12.75" customHeight="1">
      <c r="A67" s="403">
        <v>5</v>
      </c>
      <c r="B67" s="405">
        <v>45414</v>
      </c>
      <c r="C67" s="286"/>
      <c r="D67" s="286" t="s">
        <v>912</v>
      </c>
      <c r="E67" s="287" t="s">
        <v>584</v>
      </c>
      <c r="F67" s="287">
        <v>39</v>
      </c>
      <c r="G67" s="287"/>
      <c r="H67" s="287">
        <v>30.5</v>
      </c>
      <c r="I67" s="288"/>
      <c r="J67" s="412" t="s">
        <v>937</v>
      </c>
      <c r="K67" s="280">
        <f>H67-F67</f>
        <v>-8.5</v>
      </c>
      <c r="L67" s="281">
        <v>50</v>
      </c>
      <c r="M67" s="410">
        <v>-1700</v>
      </c>
      <c r="N67" s="301">
        <v>400</v>
      </c>
      <c r="O67" s="412" t="s">
        <v>585</v>
      </c>
      <c r="P67" s="405">
        <v>45415</v>
      </c>
      <c r="Q67" s="227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118"/>
      <c r="AK67" s="118"/>
      <c r="AL67" s="118"/>
    </row>
    <row r="68" spans="1:38" ht="12.75" customHeight="1">
      <c r="A68" s="404"/>
      <c r="B68" s="406"/>
      <c r="C68" s="286"/>
      <c r="D68" s="286" t="s">
        <v>913</v>
      </c>
      <c r="E68" s="287" t="s">
        <v>849</v>
      </c>
      <c r="F68" s="287">
        <v>19</v>
      </c>
      <c r="G68" s="287"/>
      <c r="H68" s="287">
        <v>14.5</v>
      </c>
      <c r="I68" s="288"/>
      <c r="J68" s="413"/>
      <c r="K68" s="280">
        <f>F68-H68</f>
        <v>4.5</v>
      </c>
      <c r="L68" s="281">
        <v>50</v>
      </c>
      <c r="M68" s="411"/>
      <c r="N68" s="280">
        <v>400</v>
      </c>
      <c r="O68" s="413"/>
      <c r="P68" s="406"/>
      <c r="Q68" s="227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118"/>
      <c r="AK68" s="118"/>
      <c r="AL68" s="118"/>
    </row>
    <row r="69" spans="1:38" ht="12.75" customHeight="1">
      <c r="A69" s="383">
        <v>6</v>
      </c>
      <c r="B69" s="381">
        <v>45415</v>
      </c>
      <c r="C69" s="260"/>
      <c r="D69" s="260" t="s">
        <v>918</v>
      </c>
      <c r="E69" s="261" t="s">
        <v>849</v>
      </c>
      <c r="F69" s="261">
        <v>132</v>
      </c>
      <c r="G69" s="261"/>
      <c r="H69" s="261">
        <v>87</v>
      </c>
      <c r="I69" s="262"/>
      <c r="J69" s="387" t="s">
        <v>896</v>
      </c>
      <c r="K69" s="256">
        <f>F69-H69</f>
        <v>45</v>
      </c>
      <c r="L69" s="257">
        <v>50</v>
      </c>
      <c r="M69" s="397">
        <v>500</v>
      </c>
      <c r="N69" s="256">
        <v>25</v>
      </c>
      <c r="O69" s="387" t="s">
        <v>575</v>
      </c>
      <c r="P69" s="409">
        <v>45414</v>
      </c>
      <c r="Q69" s="227"/>
      <c r="R69" s="54"/>
      <c r="S69" s="54"/>
      <c r="T69" s="37"/>
      <c r="U69" s="54"/>
      <c r="V69" s="37"/>
      <c r="W69" s="54"/>
      <c r="X69" s="37"/>
      <c r="Y69" s="54"/>
      <c r="Z69" s="37"/>
      <c r="AA69" s="54"/>
      <c r="AB69" s="37"/>
      <c r="AC69" s="54"/>
      <c r="AD69" s="37"/>
      <c r="AE69" s="54"/>
      <c r="AF69" s="37"/>
      <c r="AG69" s="119"/>
      <c r="AH69" s="117"/>
      <c r="AI69" s="117"/>
      <c r="AJ69" s="118"/>
      <c r="AK69" s="118"/>
      <c r="AL69" s="118"/>
    </row>
    <row r="70" spans="1:38" ht="12.75" customHeight="1">
      <c r="A70" s="384"/>
      <c r="B70" s="382"/>
      <c r="C70" s="260"/>
      <c r="D70" s="260" t="s">
        <v>919</v>
      </c>
      <c r="E70" s="261" t="s">
        <v>584</v>
      </c>
      <c r="F70" s="261">
        <v>26</v>
      </c>
      <c r="G70" s="261"/>
      <c r="H70" s="261">
        <v>5</v>
      </c>
      <c r="I70" s="262"/>
      <c r="J70" s="388"/>
      <c r="K70" s="256">
        <f>H70-F70</f>
        <v>-21</v>
      </c>
      <c r="L70" s="257">
        <v>50</v>
      </c>
      <c r="M70" s="398"/>
      <c r="N70" s="256">
        <v>25</v>
      </c>
      <c r="O70" s="388"/>
      <c r="P70" s="409"/>
      <c r="Q70" s="227"/>
      <c r="R70" s="54"/>
      <c r="S70" s="54"/>
      <c r="T70" s="37"/>
      <c r="U70" s="54"/>
      <c r="V70" s="37"/>
      <c r="W70" s="54"/>
      <c r="X70" s="37"/>
      <c r="Y70" s="54"/>
      <c r="Z70" s="37"/>
      <c r="AA70" s="54"/>
      <c r="AB70" s="37"/>
      <c r="AC70" s="54"/>
      <c r="AD70" s="37"/>
      <c r="AE70" s="54"/>
      <c r="AF70" s="37"/>
      <c r="AG70" s="119"/>
      <c r="AH70" s="117"/>
      <c r="AI70" s="117"/>
      <c r="AJ70" s="118"/>
      <c r="AK70" s="118"/>
      <c r="AL70" s="118"/>
    </row>
    <row r="71" spans="1:38" ht="12.75" customHeight="1">
      <c r="A71" s="383">
        <v>7</v>
      </c>
      <c r="B71" s="381">
        <v>45415</v>
      </c>
      <c r="C71" s="260"/>
      <c r="D71" s="260" t="s">
        <v>925</v>
      </c>
      <c r="E71" s="261" t="s">
        <v>584</v>
      </c>
      <c r="F71" s="261">
        <v>130</v>
      </c>
      <c r="G71" s="261"/>
      <c r="H71" s="261">
        <v>212.5</v>
      </c>
      <c r="I71" s="262"/>
      <c r="J71" s="387" t="s">
        <v>927</v>
      </c>
      <c r="K71" s="256">
        <f>H71-F71</f>
        <v>82.5</v>
      </c>
      <c r="L71" s="257">
        <v>50</v>
      </c>
      <c r="M71" s="397">
        <v>725</v>
      </c>
      <c r="N71" s="256">
        <v>25</v>
      </c>
      <c r="O71" s="387" t="s">
        <v>575</v>
      </c>
      <c r="P71" s="409">
        <v>45415</v>
      </c>
      <c r="Q71" s="227"/>
      <c r="R71" s="54"/>
      <c r="S71" s="54"/>
      <c r="T71" s="37"/>
      <c r="U71" s="54"/>
      <c r="V71" s="37"/>
      <c r="W71" s="54"/>
      <c r="X71" s="37"/>
      <c r="Y71" s="54"/>
      <c r="Z71" s="37"/>
      <c r="AA71" s="54"/>
      <c r="AB71" s="37"/>
      <c r="AC71" s="54"/>
      <c r="AD71" s="37"/>
      <c r="AE71" s="54"/>
      <c r="AF71" s="37"/>
      <c r="AG71" s="119"/>
      <c r="AH71" s="117"/>
      <c r="AI71" s="117"/>
      <c r="AJ71" s="118"/>
      <c r="AK71" s="118"/>
      <c r="AL71" s="118"/>
    </row>
    <row r="72" spans="1:38" ht="12.75" customHeight="1">
      <c r="A72" s="384"/>
      <c r="B72" s="382"/>
      <c r="C72" s="260"/>
      <c r="D72" s="260" t="s">
        <v>926</v>
      </c>
      <c r="E72" s="261" t="s">
        <v>849</v>
      </c>
      <c r="F72" s="261">
        <v>63</v>
      </c>
      <c r="G72" s="261"/>
      <c r="H72" s="261">
        <v>112.5</v>
      </c>
      <c r="I72" s="262"/>
      <c r="J72" s="388"/>
      <c r="K72" s="256">
        <f>F72-H72</f>
        <v>-49.5</v>
      </c>
      <c r="L72" s="257">
        <v>50</v>
      </c>
      <c r="M72" s="398"/>
      <c r="N72" s="256">
        <v>25</v>
      </c>
      <c r="O72" s="388"/>
      <c r="P72" s="409"/>
      <c r="Q72" s="227"/>
      <c r="R72" s="54"/>
      <c r="S72" s="54"/>
      <c r="T72" s="37"/>
      <c r="U72" s="54"/>
      <c r="V72" s="37"/>
      <c r="W72" s="54"/>
      <c r="X72" s="37"/>
      <c r="Y72" s="54"/>
      <c r="Z72" s="37"/>
      <c r="AA72" s="54"/>
      <c r="AB72" s="37"/>
      <c r="AC72" s="54"/>
      <c r="AD72" s="37"/>
      <c r="AE72" s="54"/>
      <c r="AF72" s="37"/>
      <c r="AG72" s="119"/>
      <c r="AH72" s="117"/>
      <c r="AI72" s="117"/>
      <c r="AJ72" s="118"/>
      <c r="AK72" s="118"/>
      <c r="AL72" s="118"/>
    </row>
    <row r="73" spans="1:38" ht="12.75" customHeight="1">
      <c r="A73" s="284">
        <v>8</v>
      </c>
      <c r="B73" s="285">
        <v>45415</v>
      </c>
      <c r="C73" s="286"/>
      <c r="D73" s="286" t="s">
        <v>928</v>
      </c>
      <c r="E73" s="287" t="s">
        <v>584</v>
      </c>
      <c r="F73" s="287">
        <v>122</v>
      </c>
      <c r="G73" s="287">
        <v>80</v>
      </c>
      <c r="H73" s="287">
        <v>80</v>
      </c>
      <c r="I73" s="288" t="s">
        <v>929</v>
      </c>
      <c r="J73" s="279" t="s">
        <v>933</v>
      </c>
      <c r="K73" s="280">
        <f t="shared" ref="K73:K78" si="47">H73-F73</f>
        <v>-42</v>
      </c>
      <c r="L73" s="281">
        <v>50</v>
      </c>
      <c r="M73" s="282">
        <f t="shared" ref="M73" si="48">(K73*N73)-L73</f>
        <v>-1730</v>
      </c>
      <c r="N73" s="280">
        <v>40</v>
      </c>
      <c r="O73" s="279" t="s">
        <v>585</v>
      </c>
      <c r="P73" s="283">
        <v>45415</v>
      </c>
      <c r="Q73" s="227"/>
      <c r="R73" s="54"/>
      <c r="S73" s="54"/>
      <c r="T73" s="37"/>
      <c r="U73" s="54"/>
      <c r="V73" s="37"/>
      <c r="W73" s="54"/>
      <c r="X73" s="37"/>
      <c r="Y73" s="54"/>
      <c r="Z73" s="37"/>
      <c r="AA73" s="54"/>
      <c r="AB73" s="37"/>
      <c r="AC73" s="54"/>
      <c r="AD73" s="37"/>
      <c r="AE73" s="54"/>
      <c r="AF73" s="37"/>
      <c r="AG73" s="119"/>
      <c r="AH73" s="117"/>
      <c r="AI73" s="117"/>
      <c r="AJ73" s="118"/>
      <c r="AK73" s="118"/>
      <c r="AL73" s="118"/>
    </row>
    <row r="74" spans="1:38" ht="12.75" customHeight="1">
      <c r="A74" s="277">
        <v>9</v>
      </c>
      <c r="B74" s="276">
        <v>45415</v>
      </c>
      <c r="C74" s="260"/>
      <c r="D74" s="260" t="s">
        <v>930</v>
      </c>
      <c r="E74" s="261" t="s">
        <v>584</v>
      </c>
      <c r="F74" s="261">
        <v>295</v>
      </c>
      <c r="G74" s="261">
        <v>190</v>
      </c>
      <c r="H74" s="261">
        <v>360</v>
      </c>
      <c r="I74" s="262" t="s">
        <v>931</v>
      </c>
      <c r="J74" s="255" t="s">
        <v>932</v>
      </c>
      <c r="K74" s="256">
        <f t="shared" si="47"/>
        <v>65</v>
      </c>
      <c r="L74" s="257">
        <v>50</v>
      </c>
      <c r="M74" s="258">
        <f t="shared" ref="M74:M75" si="49">(K74*N74)-L74</f>
        <v>925</v>
      </c>
      <c r="N74" s="256">
        <v>15</v>
      </c>
      <c r="O74" s="255" t="s">
        <v>575</v>
      </c>
      <c r="P74" s="259">
        <v>45415</v>
      </c>
      <c r="Q74" s="227"/>
      <c r="R74" s="54"/>
      <c r="S74" s="54"/>
      <c r="T74" s="37"/>
      <c r="U74" s="54"/>
      <c r="V74" s="37"/>
      <c r="W74" s="54"/>
      <c r="X74" s="37"/>
      <c r="Y74" s="54"/>
      <c r="Z74" s="37"/>
      <c r="AA74" s="54"/>
      <c r="AB74" s="37"/>
      <c r="AC74" s="54"/>
      <c r="AD74" s="37"/>
      <c r="AE74" s="54"/>
      <c r="AF74" s="37"/>
      <c r="AG74" s="119"/>
      <c r="AH74" s="117"/>
      <c r="AI74" s="117"/>
      <c r="AJ74" s="118"/>
      <c r="AK74" s="118"/>
      <c r="AL74" s="118"/>
    </row>
    <row r="75" spans="1:38" ht="12.75" customHeight="1">
      <c r="A75" s="284">
        <v>10</v>
      </c>
      <c r="B75" s="285">
        <v>45418</v>
      </c>
      <c r="C75" s="286"/>
      <c r="D75" s="286" t="s">
        <v>945</v>
      </c>
      <c r="E75" s="287" t="s">
        <v>584</v>
      </c>
      <c r="F75" s="287">
        <v>385</v>
      </c>
      <c r="G75" s="287">
        <v>280</v>
      </c>
      <c r="H75" s="287">
        <v>280</v>
      </c>
      <c r="I75" s="288" t="s">
        <v>946</v>
      </c>
      <c r="J75" s="279" t="s">
        <v>947</v>
      </c>
      <c r="K75" s="280">
        <f t="shared" si="47"/>
        <v>-105</v>
      </c>
      <c r="L75" s="281">
        <v>50</v>
      </c>
      <c r="M75" s="282">
        <f t="shared" si="49"/>
        <v>-1625</v>
      </c>
      <c r="N75" s="280">
        <v>15</v>
      </c>
      <c r="O75" s="279" t="s">
        <v>585</v>
      </c>
      <c r="P75" s="283">
        <v>45418</v>
      </c>
      <c r="Q75" s="227"/>
      <c r="R75" s="54"/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  <c r="AE75" s="54"/>
      <c r="AF75" s="37"/>
      <c r="AG75" s="119"/>
      <c r="AH75" s="117"/>
      <c r="AI75" s="117"/>
      <c r="AJ75" s="118"/>
      <c r="AK75" s="118"/>
      <c r="AL75" s="118"/>
    </row>
    <row r="76" spans="1:38" ht="12.75" customHeight="1">
      <c r="A76" s="277">
        <v>11</v>
      </c>
      <c r="B76" s="276">
        <v>45419</v>
      </c>
      <c r="C76" s="260"/>
      <c r="D76" s="260" t="s">
        <v>951</v>
      </c>
      <c r="E76" s="261" t="s">
        <v>584</v>
      </c>
      <c r="F76" s="261">
        <v>82</v>
      </c>
      <c r="G76" s="261">
        <v>49</v>
      </c>
      <c r="H76" s="261">
        <v>102</v>
      </c>
      <c r="I76" s="262" t="s">
        <v>952</v>
      </c>
      <c r="J76" s="255" t="s">
        <v>885</v>
      </c>
      <c r="K76" s="256">
        <f t="shared" si="47"/>
        <v>20</v>
      </c>
      <c r="L76" s="257">
        <v>50</v>
      </c>
      <c r="M76" s="258">
        <f t="shared" ref="M76:M77" si="50">(K76*N76)-L76</f>
        <v>450</v>
      </c>
      <c r="N76" s="256">
        <v>25</v>
      </c>
      <c r="O76" s="255" t="s">
        <v>575</v>
      </c>
      <c r="P76" s="259">
        <v>45419</v>
      </c>
      <c r="Q76" s="227"/>
      <c r="R76" s="54"/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  <c r="AE76" s="54"/>
      <c r="AF76" s="37"/>
      <c r="AG76" s="119"/>
      <c r="AH76" s="117"/>
      <c r="AI76" s="117"/>
      <c r="AJ76" s="118"/>
      <c r="AK76" s="118"/>
      <c r="AL76" s="118"/>
    </row>
    <row r="77" spans="1:38" ht="12.75" customHeight="1">
      <c r="A77" s="284">
        <v>12</v>
      </c>
      <c r="B77" s="285">
        <v>45419</v>
      </c>
      <c r="C77" s="286"/>
      <c r="D77" s="286" t="s">
        <v>955</v>
      </c>
      <c r="E77" s="287" t="s">
        <v>584</v>
      </c>
      <c r="F77" s="287">
        <v>45</v>
      </c>
      <c r="G77" s="287">
        <v>9</v>
      </c>
      <c r="H77" s="287">
        <v>9</v>
      </c>
      <c r="I77" s="288" t="s">
        <v>956</v>
      </c>
      <c r="J77" s="279" t="s">
        <v>957</v>
      </c>
      <c r="K77" s="280">
        <f t="shared" si="47"/>
        <v>-36</v>
      </c>
      <c r="L77" s="281">
        <v>50</v>
      </c>
      <c r="M77" s="282">
        <f t="shared" si="50"/>
        <v>-1490</v>
      </c>
      <c r="N77" s="280">
        <v>40</v>
      </c>
      <c r="O77" s="279" t="s">
        <v>585</v>
      </c>
      <c r="P77" s="283">
        <v>45419</v>
      </c>
      <c r="Q77" s="227"/>
      <c r="R77" s="54"/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  <c r="AE77" s="54"/>
      <c r="AF77" s="37"/>
      <c r="AG77" s="119"/>
      <c r="AH77" s="117"/>
      <c r="AI77" s="117"/>
      <c r="AJ77" s="118"/>
      <c r="AK77" s="118"/>
      <c r="AL77" s="118"/>
    </row>
    <row r="78" spans="1:38" ht="12.75" customHeight="1">
      <c r="A78" s="383">
        <v>13</v>
      </c>
      <c r="B78" s="381">
        <v>45419</v>
      </c>
      <c r="C78" s="260"/>
      <c r="D78" s="260" t="s">
        <v>965</v>
      </c>
      <c r="E78" s="261" t="s">
        <v>584</v>
      </c>
      <c r="F78" s="261">
        <v>11.6</v>
      </c>
      <c r="G78" s="261"/>
      <c r="H78" s="261">
        <v>14.2</v>
      </c>
      <c r="I78" s="262"/>
      <c r="J78" s="387" t="s">
        <v>967</v>
      </c>
      <c r="K78" s="256">
        <f t="shared" si="47"/>
        <v>2.5999999999999996</v>
      </c>
      <c r="L78" s="257">
        <v>50</v>
      </c>
      <c r="M78" s="397">
        <v>1970</v>
      </c>
      <c r="N78" s="256">
        <v>2300</v>
      </c>
      <c r="O78" s="387" t="s">
        <v>575</v>
      </c>
      <c r="P78" s="381">
        <v>45419</v>
      </c>
      <c r="Q78" s="227"/>
      <c r="R78" s="54"/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  <c r="AE78" s="54"/>
      <c r="AF78" s="37"/>
      <c r="AG78" s="119"/>
      <c r="AH78" s="117"/>
      <c r="AI78" s="117"/>
      <c r="AJ78" s="118"/>
      <c r="AK78" s="118"/>
      <c r="AL78" s="118"/>
    </row>
    <row r="79" spans="1:38" ht="12.75" customHeight="1">
      <c r="A79" s="384"/>
      <c r="B79" s="382"/>
      <c r="C79" s="260"/>
      <c r="D79" s="260" t="s">
        <v>966</v>
      </c>
      <c r="E79" s="261" t="s">
        <v>849</v>
      </c>
      <c r="F79" s="261">
        <v>8.1999999999999993</v>
      </c>
      <c r="G79" s="261"/>
      <c r="H79" s="261">
        <v>9.9</v>
      </c>
      <c r="I79" s="262"/>
      <c r="J79" s="388"/>
      <c r="K79" s="256">
        <f>F79-H79</f>
        <v>-1.7000000000000011</v>
      </c>
      <c r="L79" s="257">
        <v>50</v>
      </c>
      <c r="M79" s="398"/>
      <c r="N79" s="256">
        <v>2300</v>
      </c>
      <c r="O79" s="388"/>
      <c r="P79" s="382"/>
      <c r="Q79" s="227"/>
      <c r="R79" s="54"/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  <c r="AE79" s="54"/>
      <c r="AF79" s="37"/>
      <c r="AG79" s="119"/>
      <c r="AH79" s="117"/>
      <c r="AI79" s="117"/>
      <c r="AJ79" s="118"/>
      <c r="AK79" s="118"/>
      <c r="AL79" s="118"/>
    </row>
    <row r="80" spans="1:38" ht="12.75" customHeight="1">
      <c r="A80" s="277">
        <v>14</v>
      </c>
      <c r="B80" s="276">
        <v>45419</v>
      </c>
      <c r="C80" s="260"/>
      <c r="D80" s="260" t="s">
        <v>968</v>
      </c>
      <c r="E80" s="261" t="s">
        <v>584</v>
      </c>
      <c r="F80" s="261">
        <v>200</v>
      </c>
      <c r="G80" s="261">
        <v>90</v>
      </c>
      <c r="H80" s="261">
        <v>255</v>
      </c>
      <c r="I80" s="262" t="s">
        <v>969</v>
      </c>
      <c r="J80" s="255" t="s">
        <v>710</v>
      </c>
      <c r="K80" s="256">
        <f>H80-F80</f>
        <v>55</v>
      </c>
      <c r="L80" s="257">
        <v>50</v>
      </c>
      <c r="M80" s="258">
        <f t="shared" ref="M80" si="51">(K80*N80)-L80</f>
        <v>775</v>
      </c>
      <c r="N80" s="256">
        <v>15</v>
      </c>
      <c r="O80" s="255" t="s">
        <v>575</v>
      </c>
      <c r="P80" s="259">
        <v>45419</v>
      </c>
      <c r="Q80" s="227"/>
      <c r="R80" s="54"/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  <c r="AE80" s="54"/>
      <c r="AF80" s="37"/>
      <c r="AG80" s="119"/>
      <c r="AH80" s="117"/>
      <c r="AI80" s="117"/>
      <c r="AJ80" s="118"/>
      <c r="AK80" s="118"/>
      <c r="AL80" s="118"/>
    </row>
    <row r="81" spans="1:38" ht="12.75" customHeight="1">
      <c r="A81" s="261">
        <v>15</v>
      </c>
      <c r="B81" s="259">
        <v>45420</v>
      </c>
      <c r="C81" s="260"/>
      <c r="D81" s="260" t="s">
        <v>975</v>
      </c>
      <c r="E81" s="261" t="s">
        <v>584</v>
      </c>
      <c r="F81" s="261">
        <v>54</v>
      </c>
      <c r="G81" s="261">
        <v>0</v>
      </c>
      <c r="H81" s="261">
        <v>80</v>
      </c>
      <c r="I81" s="262" t="s">
        <v>976</v>
      </c>
      <c r="J81" s="255" t="s">
        <v>978</v>
      </c>
      <c r="K81" s="256">
        <f>H81-F81</f>
        <v>26</v>
      </c>
      <c r="L81" s="257">
        <v>50</v>
      </c>
      <c r="M81" s="258">
        <f t="shared" ref="M81" si="52">(K81*N81)-L81</f>
        <v>600</v>
      </c>
      <c r="N81" s="256">
        <v>25</v>
      </c>
      <c r="O81" s="255" t="s">
        <v>575</v>
      </c>
      <c r="P81" s="259">
        <v>45420</v>
      </c>
      <c r="Q81" s="227"/>
      <c r="R81" s="54"/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  <c r="AE81" s="54"/>
      <c r="AF81" s="37"/>
      <c r="AG81" s="119"/>
      <c r="AH81" s="117"/>
      <c r="AI81" s="117"/>
      <c r="AJ81" s="118"/>
      <c r="AK81" s="118"/>
      <c r="AL81" s="118"/>
    </row>
    <row r="82" spans="1:38" ht="12.75" customHeight="1">
      <c r="A82" s="401">
        <v>16</v>
      </c>
      <c r="B82" s="399">
        <v>45420</v>
      </c>
      <c r="C82" s="313"/>
      <c r="D82" s="313" t="s">
        <v>903</v>
      </c>
      <c r="E82" s="311" t="s">
        <v>849</v>
      </c>
      <c r="F82" s="311">
        <v>121</v>
      </c>
      <c r="G82" s="311"/>
      <c r="H82" s="311">
        <v>136</v>
      </c>
      <c r="I82" s="314"/>
      <c r="J82" s="395" t="s">
        <v>1008</v>
      </c>
      <c r="K82" s="331">
        <f>F82-H82</f>
        <v>-15</v>
      </c>
      <c r="L82" s="332">
        <v>50</v>
      </c>
      <c r="M82" s="407">
        <v>225</v>
      </c>
      <c r="N82" s="331">
        <v>25</v>
      </c>
      <c r="O82" s="395" t="s">
        <v>592</v>
      </c>
      <c r="P82" s="399">
        <v>45422</v>
      </c>
      <c r="Q82" s="227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  <c r="AE82" s="54"/>
      <c r="AF82" s="37"/>
      <c r="AG82" s="119"/>
      <c r="AH82" s="117"/>
      <c r="AI82" s="117"/>
      <c r="AJ82" s="118"/>
      <c r="AK82" s="118"/>
      <c r="AL82" s="118"/>
    </row>
    <row r="83" spans="1:38" ht="12.75" customHeight="1">
      <c r="A83" s="402"/>
      <c r="B83" s="400"/>
      <c r="C83" s="313"/>
      <c r="D83" s="313" t="s">
        <v>977</v>
      </c>
      <c r="E83" s="311" t="s">
        <v>849</v>
      </c>
      <c r="F83" s="311">
        <v>69</v>
      </c>
      <c r="G83" s="311"/>
      <c r="H83" s="311">
        <v>41</v>
      </c>
      <c r="I83" s="314"/>
      <c r="J83" s="396"/>
      <c r="K83" s="331">
        <f>F83-H83</f>
        <v>28</v>
      </c>
      <c r="L83" s="332">
        <v>50</v>
      </c>
      <c r="M83" s="408"/>
      <c r="N83" s="331">
        <v>25</v>
      </c>
      <c r="O83" s="396"/>
      <c r="P83" s="400"/>
      <c r="Q83" s="227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  <c r="AE83" s="54"/>
      <c r="AF83" s="37"/>
      <c r="AG83" s="119"/>
      <c r="AH83" s="117"/>
      <c r="AI83" s="117"/>
      <c r="AJ83" s="118"/>
      <c r="AK83" s="118"/>
      <c r="AL83" s="118"/>
    </row>
    <row r="84" spans="1:38" ht="12.75" customHeight="1">
      <c r="A84" s="383">
        <v>17</v>
      </c>
      <c r="B84" s="381">
        <v>45421</v>
      </c>
      <c r="C84" s="260"/>
      <c r="D84" s="260" t="s">
        <v>982</v>
      </c>
      <c r="E84" s="261" t="s">
        <v>584</v>
      </c>
      <c r="F84" s="261">
        <v>51</v>
      </c>
      <c r="G84" s="261"/>
      <c r="H84" s="261">
        <v>112.5</v>
      </c>
      <c r="I84" s="262"/>
      <c r="J84" s="387" t="s">
        <v>984</v>
      </c>
      <c r="K84" s="256">
        <f>H84-F84</f>
        <v>61.5</v>
      </c>
      <c r="L84" s="257">
        <v>50</v>
      </c>
      <c r="M84" s="258">
        <f t="shared" ref="M84:M86" si="53">(K84*N84)-L84</f>
        <v>1487.5</v>
      </c>
      <c r="N84" s="256">
        <v>25</v>
      </c>
      <c r="O84" s="387" t="s">
        <v>575</v>
      </c>
      <c r="P84" s="381">
        <v>45421</v>
      </c>
      <c r="Q84" s="227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  <c r="AE84" s="54"/>
      <c r="AF84" s="37"/>
      <c r="AG84" s="119"/>
      <c r="AH84" s="117"/>
      <c r="AI84" s="117"/>
      <c r="AJ84" s="118"/>
      <c r="AK84" s="118"/>
      <c r="AL84" s="118"/>
    </row>
    <row r="85" spans="1:38" ht="12.75" customHeight="1">
      <c r="A85" s="384"/>
      <c r="B85" s="382"/>
      <c r="C85" s="260"/>
      <c r="D85" s="260" t="s">
        <v>983</v>
      </c>
      <c r="E85" s="261" t="s">
        <v>584</v>
      </c>
      <c r="F85" s="261">
        <v>41</v>
      </c>
      <c r="G85" s="261"/>
      <c r="H85" s="261">
        <v>19</v>
      </c>
      <c r="I85" s="262"/>
      <c r="J85" s="388"/>
      <c r="K85" s="256">
        <f>H85-F85</f>
        <v>-22</v>
      </c>
      <c r="L85" s="257">
        <v>50</v>
      </c>
      <c r="M85" s="258">
        <f t="shared" si="53"/>
        <v>-600</v>
      </c>
      <c r="N85" s="256">
        <v>25</v>
      </c>
      <c r="O85" s="388"/>
      <c r="P85" s="382"/>
      <c r="Q85" s="227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  <c r="AE85" s="54"/>
      <c r="AF85" s="37"/>
      <c r="AG85" s="119"/>
      <c r="AH85" s="117"/>
      <c r="AI85" s="117"/>
      <c r="AJ85" s="118"/>
      <c r="AK85" s="118"/>
      <c r="AL85" s="118"/>
    </row>
    <row r="86" spans="1:38" ht="12.75" customHeight="1">
      <c r="A86" s="284">
        <v>18</v>
      </c>
      <c r="B86" s="285">
        <v>45421</v>
      </c>
      <c r="C86" s="286"/>
      <c r="D86" s="286" t="s">
        <v>987</v>
      </c>
      <c r="E86" s="287" t="s">
        <v>584</v>
      </c>
      <c r="F86" s="287">
        <v>50</v>
      </c>
      <c r="G86" s="287">
        <v>0</v>
      </c>
      <c r="H86" s="287">
        <v>0</v>
      </c>
      <c r="I86" s="288" t="s">
        <v>988</v>
      </c>
      <c r="J86" s="279" t="s">
        <v>1001</v>
      </c>
      <c r="K86" s="280">
        <f t="shared" ref="K86" si="54">H86-F86</f>
        <v>-50</v>
      </c>
      <c r="L86" s="281">
        <v>25</v>
      </c>
      <c r="M86" s="282">
        <f t="shared" si="53"/>
        <v>-1275</v>
      </c>
      <c r="N86" s="280">
        <v>25</v>
      </c>
      <c r="O86" s="279" t="s">
        <v>585</v>
      </c>
      <c r="P86" s="283">
        <v>45421</v>
      </c>
      <c r="Q86" s="227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  <c r="AE86" s="54"/>
      <c r="AF86" s="37"/>
      <c r="AG86" s="119"/>
      <c r="AH86" s="117"/>
      <c r="AI86" s="117"/>
      <c r="AJ86" s="118"/>
      <c r="AK86" s="118"/>
      <c r="AL86" s="118"/>
    </row>
    <row r="87" spans="1:38" ht="12.75" customHeight="1">
      <c r="A87" s="389">
        <v>19</v>
      </c>
      <c r="B87" s="391">
        <v>45421</v>
      </c>
      <c r="C87" s="228"/>
      <c r="D87" s="228" t="s">
        <v>989</v>
      </c>
      <c r="E87" s="183" t="s">
        <v>584</v>
      </c>
      <c r="F87" s="183" t="s">
        <v>991</v>
      </c>
      <c r="G87" s="183"/>
      <c r="H87" s="183"/>
      <c r="I87" s="185"/>
      <c r="J87" s="393" t="s">
        <v>574</v>
      </c>
      <c r="K87" s="183"/>
      <c r="L87" s="186"/>
      <c r="M87" s="254"/>
      <c r="N87" s="183"/>
      <c r="O87" s="321"/>
      <c r="P87" s="391"/>
      <c r="Q87" s="227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  <c r="AE87" s="54"/>
      <c r="AF87" s="37"/>
      <c r="AG87" s="119"/>
      <c r="AH87" s="117"/>
      <c r="AI87" s="117"/>
      <c r="AJ87" s="118"/>
      <c r="AK87" s="118"/>
      <c r="AL87" s="118"/>
    </row>
    <row r="88" spans="1:38" ht="12.75" customHeight="1">
      <c r="A88" s="390"/>
      <c r="B88" s="392"/>
      <c r="C88" s="228"/>
      <c r="D88" s="228" t="s">
        <v>990</v>
      </c>
      <c r="E88" s="183" t="s">
        <v>849</v>
      </c>
      <c r="F88" s="183" t="s">
        <v>992</v>
      </c>
      <c r="G88" s="183"/>
      <c r="H88" s="183"/>
      <c r="I88" s="185"/>
      <c r="J88" s="394"/>
      <c r="K88" s="183"/>
      <c r="L88" s="186"/>
      <c r="M88" s="254"/>
      <c r="N88" s="183"/>
      <c r="O88" s="321"/>
      <c r="P88" s="392"/>
      <c r="Q88" s="227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  <c r="AE88" s="54"/>
      <c r="AF88" s="37"/>
      <c r="AG88" s="119"/>
      <c r="AH88" s="117"/>
      <c r="AI88" s="117"/>
      <c r="AJ88" s="118"/>
      <c r="AK88" s="118"/>
      <c r="AL88" s="118"/>
    </row>
    <row r="89" spans="1:38" ht="12.75" customHeight="1">
      <c r="A89" s="284">
        <v>20</v>
      </c>
      <c r="B89" s="285">
        <v>45421</v>
      </c>
      <c r="C89" s="286"/>
      <c r="D89" s="286" t="s">
        <v>993</v>
      </c>
      <c r="E89" s="287" t="s">
        <v>584</v>
      </c>
      <c r="F89" s="287">
        <v>350</v>
      </c>
      <c r="G89" s="287">
        <v>250</v>
      </c>
      <c r="H89" s="287">
        <v>265</v>
      </c>
      <c r="I89" s="288" t="s">
        <v>994</v>
      </c>
      <c r="J89" s="279" t="s">
        <v>999</v>
      </c>
      <c r="K89" s="280">
        <f t="shared" ref="K89" si="55">H89-F89</f>
        <v>-85</v>
      </c>
      <c r="L89" s="281">
        <v>50</v>
      </c>
      <c r="M89" s="282">
        <f t="shared" ref="M89:M90" si="56">(K89*N89)-L89</f>
        <v>-1325</v>
      </c>
      <c r="N89" s="280">
        <v>15</v>
      </c>
      <c r="O89" s="279" t="s">
        <v>585</v>
      </c>
      <c r="P89" s="283">
        <v>45421</v>
      </c>
      <c r="Q89" s="227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  <c r="AE89" s="54"/>
      <c r="AF89" s="37"/>
      <c r="AG89" s="119"/>
      <c r="AH89" s="117"/>
      <c r="AI89" s="117"/>
      <c r="AJ89" s="118"/>
      <c r="AK89" s="118"/>
      <c r="AL89" s="118"/>
    </row>
    <row r="90" spans="1:38" ht="12.75" customHeight="1">
      <c r="A90" s="334">
        <v>21</v>
      </c>
      <c r="B90" s="336">
        <v>45422</v>
      </c>
      <c r="C90" s="313"/>
      <c r="D90" s="313" t="s">
        <v>1004</v>
      </c>
      <c r="E90" s="311" t="s">
        <v>584</v>
      </c>
      <c r="F90" s="311">
        <v>137.5</v>
      </c>
      <c r="G90" s="311">
        <v>80</v>
      </c>
      <c r="H90" s="311">
        <v>145</v>
      </c>
      <c r="I90" s="314" t="s">
        <v>1005</v>
      </c>
      <c r="J90" s="357" t="s">
        <v>1022</v>
      </c>
      <c r="K90" s="331">
        <f>H90-F90</f>
        <v>7.5</v>
      </c>
      <c r="L90" s="332">
        <v>50</v>
      </c>
      <c r="M90" s="358">
        <f t="shared" si="56"/>
        <v>137.5</v>
      </c>
      <c r="N90" s="331">
        <v>25</v>
      </c>
      <c r="O90" s="357" t="s">
        <v>592</v>
      </c>
      <c r="P90" s="312">
        <v>45425</v>
      </c>
      <c r="Q90" s="227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  <c r="AE90" s="54"/>
      <c r="AF90" s="37"/>
      <c r="AG90" s="119"/>
      <c r="AH90" s="117"/>
      <c r="AI90" s="117"/>
      <c r="AJ90" s="118"/>
      <c r="AK90" s="118"/>
      <c r="AL90" s="118"/>
    </row>
    <row r="91" spans="1:38" ht="12.75" customHeight="1">
      <c r="A91" s="277">
        <v>22</v>
      </c>
      <c r="B91" s="276">
        <v>45422</v>
      </c>
      <c r="C91" s="260"/>
      <c r="D91" s="260" t="s">
        <v>1006</v>
      </c>
      <c r="E91" s="261" t="s">
        <v>584</v>
      </c>
      <c r="F91" s="261">
        <v>295</v>
      </c>
      <c r="G91" s="261">
        <v>180</v>
      </c>
      <c r="H91" s="261">
        <v>367.5</v>
      </c>
      <c r="I91" s="262" t="s">
        <v>931</v>
      </c>
      <c r="J91" s="255" t="s">
        <v>1010</v>
      </c>
      <c r="K91" s="256">
        <f>H91-F91</f>
        <v>72.5</v>
      </c>
      <c r="L91" s="257">
        <v>50</v>
      </c>
      <c r="M91" s="258">
        <f t="shared" ref="M91" si="57">(K91*N91)-L91</f>
        <v>1037.5</v>
      </c>
      <c r="N91" s="256">
        <v>15</v>
      </c>
      <c r="O91" s="255" t="s">
        <v>575</v>
      </c>
      <c r="P91" s="259">
        <v>45422</v>
      </c>
      <c r="Q91" s="227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  <c r="AE91" s="54"/>
      <c r="AF91" s="37"/>
      <c r="AG91" s="119"/>
      <c r="AH91" s="117"/>
      <c r="AI91" s="117"/>
      <c r="AJ91" s="118"/>
      <c r="AK91" s="118"/>
      <c r="AL91" s="118"/>
    </row>
    <row r="92" spans="1:38" ht="12.75" customHeight="1">
      <c r="A92" s="277">
        <v>23</v>
      </c>
      <c r="B92" s="276">
        <v>45395</v>
      </c>
      <c r="C92" s="260"/>
      <c r="D92" s="260" t="s">
        <v>1020</v>
      </c>
      <c r="E92" s="261" t="s">
        <v>584</v>
      </c>
      <c r="F92" s="261">
        <v>235</v>
      </c>
      <c r="G92" s="261">
        <v>140</v>
      </c>
      <c r="H92" s="261">
        <v>315</v>
      </c>
      <c r="I92" s="262" t="s">
        <v>969</v>
      </c>
      <c r="J92" s="255" t="s">
        <v>1027</v>
      </c>
      <c r="K92" s="256">
        <f>H92-F92</f>
        <v>80</v>
      </c>
      <c r="L92" s="257">
        <v>50</v>
      </c>
      <c r="M92" s="258">
        <f t="shared" ref="M92" si="58">(K92*N92)-L92</f>
        <v>1150</v>
      </c>
      <c r="N92" s="256">
        <v>15</v>
      </c>
      <c r="O92" s="255" t="s">
        <v>575</v>
      </c>
      <c r="P92" s="259">
        <v>45425</v>
      </c>
      <c r="Q92" s="227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  <c r="AE92" s="54"/>
      <c r="AF92" s="37"/>
      <c r="AG92" s="119"/>
      <c r="AH92" s="117"/>
      <c r="AI92" s="117"/>
      <c r="AJ92" s="118"/>
      <c r="AK92" s="118"/>
      <c r="AL92" s="118"/>
    </row>
    <row r="93" spans="1:38" ht="12.75" customHeight="1">
      <c r="A93" s="277">
        <v>24</v>
      </c>
      <c r="B93" s="276">
        <v>45425</v>
      </c>
      <c r="C93" s="260"/>
      <c r="D93" s="260" t="s">
        <v>1024</v>
      </c>
      <c r="E93" s="261" t="s">
        <v>584</v>
      </c>
      <c r="F93" s="261">
        <v>117.5</v>
      </c>
      <c r="G93" s="261">
        <v>50</v>
      </c>
      <c r="H93" s="261">
        <v>152.5</v>
      </c>
      <c r="I93" s="262" t="s">
        <v>1025</v>
      </c>
      <c r="J93" s="255" t="s">
        <v>1026</v>
      </c>
      <c r="K93" s="256">
        <f>H93-F93</f>
        <v>35</v>
      </c>
      <c r="L93" s="257">
        <v>50</v>
      </c>
      <c r="M93" s="258">
        <f t="shared" ref="M93" si="59">(K93*N93)-L93</f>
        <v>825</v>
      </c>
      <c r="N93" s="256">
        <v>25</v>
      </c>
      <c r="O93" s="255" t="s">
        <v>575</v>
      </c>
      <c r="P93" s="259">
        <v>45425</v>
      </c>
      <c r="Q93" s="227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  <c r="AE93" s="54"/>
      <c r="AF93" s="37"/>
      <c r="AG93" s="119"/>
      <c r="AH93" s="117"/>
      <c r="AI93" s="117"/>
      <c r="AJ93" s="118"/>
      <c r="AK93" s="118"/>
      <c r="AL93" s="118"/>
    </row>
    <row r="94" spans="1:38" ht="12.75" customHeight="1">
      <c r="A94" s="277">
        <v>25</v>
      </c>
      <c r="B94" s="276">
        <v>45425</v>
      </c>
      <c r="C94" s="260"/>
      <c r="D94" s="260" t="s">
        <v>1028</v>
      </c>
      <c r="E94" s="261" t="s">
        <v>584</v>
      </c>
      <c r="F94" s="261">
        <v>25.5</v>
      </c>
      <c r="G94" s="261">
        <v>8</v>
      </c>
      <c r="H94" s="261">
        <v>37</v>
      </c>
      <c r="I94" s="262" t="s">
        <v>1029</v>
      </c>
      <c r="J94" s="255" t="s">
        <v>1030</v>
      </c>
      <c r="K94" s="256">
        <f>H94-F94</f>
        <v>11.5</v>
      </c>
      <c r="L94" s="257">
        <v>50</v>
      </c>
      <c r="M94" s="258">
        <f t="shared" ref="M94:M99" si="60">(K94*N94)-L94</f>
        <v>812.5</v>
      </c>
      <c r="N94" s="256">
        <v>75</v>
      </c>
      <c r="O94" s="255" t="s">
        <v>575</v>
      </c>
      <c r="P94" s="259">
        <v>45425</v>
      </c>
      <c r="Q94" s="227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  <c r="AE94" s="54"/>
      <c r="AF94" s="37"/>
      <c r="AG94" s="119"/>
      <c r="AH94" s="117"/>
      <c r="AI94" s="117"/>
      <c r="AJ94" s="118"/>
      <c r="AK94" s="118"/>
      <c r="AL94" s="118"/>
    </row>
    <row r="95" spans="1:38" ht="12.75" customHeight="1">
      <c r="A95" s="284">
        <v>26</v>
      </c>
      <c r="B95" s="285">
        <v>45425</v>
      </c>
      <c r="C95" s="286"/>
      <c r="D95" s="286" t="s">
        <v>1031</v>
      </c>
      <c r="E95" s="287" t="s">
        <v>584</v>
      </c>
      <c r="F95" s="287">
        <v>62</v>
      </c>
      <c r="G95" s="287">
        <v>30</v>
      </c>
      <c r="H95" s="287">
        <v>36</v>
      </c>
      <c r="I95" s="288" t="s">
        <v>1032</v>
      </c>
      <c r="J95" s="279" t="s">
        <v>1033</v>
      </c>
      <c r="K95" s="280">
        <f t="shared" ref="K95:K99" si="61">H95-F95</f>
        <v>-26</v>
      </c>
      <c r="L95" s="281">
        <v>50</v>
      </c>
      <c r="M95" s="282">
        <f t="shared" si="60"/>
        <v>-1090</v>
      </c>
      <c r="N95" s="280">
        <v>40</v>
      </c>
      <c r="O95" s="279" t="s">
        <v>585</v>
      </c>
      <c r="P95" s="283">
        <v>45425</v>
      </c>
      <c r="Q95" s="227"/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  <c r="AE95" s="54"/>
      <c r="AF95" s="37"/>
      <c r="AG95" s="119"/>
      <c r="AH95" s="117"/>
      <c r="AI95" s="117"/>
      <c r="AJ95" s="118"/>
      <c r="AK95" s="118"/>
      <c r="AL95" s="118"/>
    </row>
    <row r="96" spans="1:38" ht="12.75" customHeight="1">
      <c r="A96" s="383">
        <v>27</v>
      </c>
      <c r="B96" s="381">
        <v>45425</v>
      </c>
      <c r="C96" s="260"/>
      <c r="D96" s="260" t="s">
        <v>1031</v>
      </c>
      <c r="E96" s="261" t="s">
        <v>584</v>
      </c>
      <c r="F96" s="261">
        <v>96.5</v>
      </c>
      <c r="G96" s="261"/>
      <c r="H96" s="261">
        <v>140</v>
      </c>
      <c r="I96" s="262"/>
      <c r="J96" s="385" t="s">
        <v>1063</v>
      </c>
      <c r="K96" s="261">
        <f t="shared" si="61"/>
        <v>43.5</v>
      </c>
      <c r="L96" s="305">
        <v>50</v>
      </c>
      <c r="M96" s="366">
        <f t="shared" si="60"/>
        <v>1690</v>
      </c>
      <c r="N96" s="261">
        <v>40</v>
      </c>
      <c r="O96" s="387" t="s">
        <v>575</v>
      </c>
      <c r="P96" s="381">
        <v>45426</v>
      </c>
      <c r="Q96" s="227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  <c r="AE96" s="54"/>
      <c r="AF96" s="37"/>
      <c r="AG96" s="119"/>
      <c r="AH96" s="117"/>
      <c r="AI96" s="117"/>
      <c r="AJ96" s="118"/>
      <c r="AK96" s="118"/>
      <c r="AL96" s="118"/>
    </row>
    <row r="97" spans="1:38" ht="12.75" customHeight="1">
      <c r="A97" s="384"/>
      <c r="B97" s="382"/>
      <c r="C97" s="260"/>
      <c r="D97" s="260" t="s">
        <v>1039</v>
      </c>
      <c r="E97" s="261" t="s">
        <v>584</v>
      </c>
      <c r="F97" s="261">
        <v>96.5</v>
      </c>
      <c r="G97" s="261"/>
      <c r="H97" s="261">
        <v>67.5</v>
      </c>
      <c r="I97" s="262"/>
      <c r="J97" s="386"/>
      <c r="K97" s="261">
        <f t="shared" si="61"/>
        <v>-29</v>
      </c>
      <c r="L97" s="305">
        <v>50</v>
      </c>
      <c r="M97" s="366">
        <f t="shared" si="60"/>
        <v>-1210</v>
      </c>
      <c r="N97" s="261">
        <v>40</v>
      </c>
      <c r="O97" s="388"/>
      <c r="P97" s="382"/>
      <c r="Q97" s="227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  <c r="AE97" s="54"/>
      <c r="AF97" s="37"/>
      <c r="AG97" s="119"/>
      <c r="AH97" s="117"/>
      <c r="AI97" s="117"/>
      <c r="AJ97" s="118"/>
      <c r="AK97" s="118"/>
      <c r="AL97" s="118"/>
    </row>
    <row r="98" spans="1:38" ht="12.75" customHeight="1">
      <c r="A98" s="383">
        <v>28</v>
      </c>
      <c r="B98" s="381">
        <v>45426</v>
      </c>
      <c r="C98" s="260"/>
      <c r="D98" s="260" t="s">
        <v>1057</v>
      </c>
      <c r="E98" s="261" t="s">
        <v>584</v>
      </c>
      <c r="F98" s="261">
        <v>24</v>
      </c>
      <c r="G98" s="261"/>
      <c r="H98" s="261">
        <v>8</v>
      </c>
      <c r="I98" s="262"/>
      <c r="J98" s="385" t="s">
        <v>917</v>
      </c>
      <c r="K98" s="261">
        <f t="shared" si="61"/>
        <v>-16</v>
      </c>
      <c r="L98" s="305">
        <v>50</v>
      </c>
      <c r="M98" s="366">
        <f t="shared" si="60"/>
        <v>-690</v>
      </c>
      <c r="N98" s="261">
        <v>40</v>
      </c>
      <c r="O98" s="387" t="s">
        <v>575</v>
      </c>
      <c r="P98" s="381">
        <v>45426</v>
      </c>
      <c r="Q98" s="227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  <c r="AE98" s="54"/>
      <c r="AF98" s="37"/>
      <c r="AG98" s="119"/>
      <c r="AH98" s="117"/>
      <c r="AI98" s="117"/>
      <c r="AJ98" s="118"/>
      <c r="AK98" s="118"/>
      <c r="AL98" s="118"/>
    </row>
    <row r="99" spans="1:38" ht="12.75" customHeight="1">
      <c r="A99" s="384"/>
      <c r="B99" s="382"/>
      <c r="C99" s="260"/>
      <c r="D99" s="260" t="s">
        <v>1039</v>
      </c>
      <c r="E99" s="261" t="s">
        <v>584</v>
      </c>
      <c r="F99" s="261">
        <v>46</v>
      </c>
      <c r="G99" s="261"/>
      <c r="H99" s="261">
        <v>87.5</v>
      </c>
      <c r="I99" s="262"/>
      <c r="J99" s="386"/>
      <c r="K99" s="261">
        <f t="shared" si="61"/>
        <v>41.5</v>
      </c>
      <c r="L99" s="305">
        <v>50</v>
      </c>
      <c r="M99" s="366">
        <f t="shared" si="60"/>
        <v>1610</v>
      </c>
      <c r="N99" s="261">
        <v>40</v>
      </c>
      <c r="O99" s="388"/>
      <c r="P99" s="382"/>
      <c r="Q99" s="227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  <c r="AE99" s="54"/>
      <c r="AF99" s="37"/>
      <c r="AG99" s="119"/>
      <c r="AH99" s="117"/>
      <c r="AI99" s="117"/>
      <c r="AJ99" s="118"/>
      <c r="AK99" s="118"/>
      <c r="AL99" s="118"/>
    </row>
    <row r="100" spans="1:38" ht="12.75" customHeight="1">
      <c r="A100" s="338"/>
      <c r="B100" s="340"/>
      <c r="C100" s="228"/>
      <c r="D100" s="228"/>
      <c r="E100" s="183"/>
      <c r="F100" s="183"/>
      <c r="G100" s="183"/>
      <c r="H100" s="183"/>
      <c r="I100" s="185"/>
      <c r="J100" s="321"/>
      <c r="K100" s="183"/>
      <c r="L100" s="186"/>
      <c r="M100" s="254"/>
      <c r="N100" s="183"/>
      <c r="O100" s="321"/>
      <c r="P100" s="340"/>
      <c r="Q100" s="227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  <c r="AE100" s="54"/>
      <c r="AF100" s="37"/>
      <c r="AG100" s="119"/>
      <c r="AH100" s="117"/>
      <c r="AI100" s="117"/>
      <c r="AJ100" s="118"/>
      <c r="AK100" s="118"/>
      <c r="AL100" s="118"/>
    </row>
    <row r="101" spans="1:38" ht="12.75" customHeight="1">
      <c r="A101" s="338"/>
      <c r="B101" s="340"/>
      <c r="C101" s="228"/>
      <c r="D101" s="228"/>
      <c r="E101" s="183"/>
      <c r="F101" s="183"/>
      <c r="G101" s="183"/>
      <c r="H101" s="183"/>
      <c r="I101" s="185"/>
      <c r="J101" s="321"/>
      <c r="K101" s="183"/>
      <c r="L101" s="186"/>
      <c r="M101" s="254"/>
      <c r="N101" s="183"/>
      <c r="O101" s="321"/>
      <c r="P101" s="340"/>
      <c r="Q101" s="227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  <c r="AE101" s="54"/>
      <c r="AF101" s="37"/>
      <c r="AG101" s="119"/>
      <c r="AH101" s="117"/>
      <c r="AI101" s="117"/>
      <c r="AJ101" s="118"/>
      <c r="AK101" s="118"/>
      <c r="AL101" s="118"/>
    </row>
    <row r="102" spans="1:38" ht="12.75" customHeight="1">
      <c r="A102" s="338"/>
      <c r="B102" s="340"/>
      <c r="C102" s="228"/>
      <c r="D102" s="228"/>
      <c r="E102" s="183"/>
      <c r="F102" s="183"/>
      <c r="G102" s="183"/>
      <c r="H102" s="183"/>
      <c r="I102" s="185"/>
      <c r="J102" s="321"/>
      <c r="K102" s="183"/>
      <c r="L102" s="186"/>
      <c r="M102" s="254"/>
      <c r="N102" s="183"/>
      <c r="O102" s="321"/>
      <c r="P102" s="340"/>
      <c r="Q102" s="227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  <c r="AE102" s="54"/>
      <c r="AF102" s="37"/>
      <c r="AG102" s="119"/>
      <c r="AH102" s="117"/>
      <c r="AI102" s="117"/>
      <c r="AJ102" s="118"/>
      <c r="AK102" s="118"/>
      <c r="AL102" s="118"/>
    </row>
    <row r="103" spans="1:38" s="248" customFormat="1" ht="12.75" customHeight="1">
      <c r="A103" s="240"/>
      <c r="B103" s="241"/>
      <c r="C103" s="242"/>
      <c r="D103" s="242"/>
      <c r="E103" s="240"/>
      <c r="F103" s="240"/>
      <c r="G103" s="240"/>
      <c r="H103" s="240"/>
      <c r="I103" s="243"/>
      <c r="J103" s="243"/>
      <c r="K103" s="240"/>
      <c r="L103" s="250"/>
      <c r="M103" s="249"/>
      <c r="N103" s="240"/>
      <c r="O103" s="243"/>
      <c r="P103" s="241"/>
      <c r="Q103" s="244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  <c r="AE103" s="54"/>
      <c r="AF103" s="37"/>
      <c r="AG103" s="247"/>
      <c r="AH103" s="245"/>
      <c r="AI103" s="245"/>
      <c r="AJ103" s="246"/>
      <c r="AK103" s="246"/>
      <c r="AL103" s="246"/>
    </row>
    <row r="104" spans="1:38" ht="38.25" customHeight="1">
      <c r="A104" s="91" t="s">
        <v>596</v>
      </c>
      <c r="B104" s="124"/>
      <c r="C104" s="124"/>
      <c r="D104" s="125"/>
      <c r="E104" s="109"/>
      <c r="F104" s="6"/>
      <c r="G104" s="6"/>
      <c r="H104" s="110"/>
      <c r="I104" s="126"/>
      <c r="J104" s="1"/>
      <c r="K104" s="6"/>
      <c r="L104" s="6"/>
      <c r="M104" s="6"/>
      <c r="N104" s="1"/>
      <c r="O104" s="1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  <c r="AE104" s="54"/>
      <c r="AF104" s="37"/>
      <c r="AG104" s="1"/>
      <c r="AH104" s="1"/>
      <c r="AI104" s="1"/>
      <c r="AJ104" s="6"/>
      <c r="AK104" s="1"/>
    </row>
    <row r="105" spans="1:38" ht="39.6">
      <c r="A105" s="92" t="s">
        <v>16</v>
      </c>
      <c r="B105" s="93" t="s">
        <v>549</v>
      </c>
      <c r="C105" s="93"/>
      <c r="D105" s="94" t="s">
        <v>560</v>
      </c>
      <c r="E105" s="93" t="s">
        <v>561</v>
      </c>
      <c r="F105" s="93" t="s">
        <v>562</v>
      </c>
      <c r="G105" s="93" t="s">
        <v>563</v>
      </c>
      <c r="H105" s="93" t="s">
        <v>564</v>
      </c>
      <c r="I105" s="93" t="s">
        <v>565</v>
      </c>
      <c r="J105" s="92" t="s">
        <v>566</v>
      </c>
      <c r="K105" s="113" t="s">
        <v>583</v>
      </c>
      <c r="L105" s="114" t="s">
        <v>568</v>
      </c>
      <c r="M105" s="95" t="s">
        <v>569</v>
      </c>
      <c r="N105" s="93" t="s">
        <v>570</v>
      </c>
      <c r="O105" s="94" t="s">
        <v>571</v>
      </c>
      <c r="P105" s="193" t="s">
        <v>572</v>
      </c>
      <c r="Q105" s="195" t="s">
        <v>843</v>
      </c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  <c r="AE105" s="54"/>
      <c r="AF105" s="37"/>
      <c r="AG105" s="37"/>
      <c r="AH105" s="37"/>
      <c r="AI105" s="37"/>
      <c r="AJ105" s="37"/>
      <c r="AK105" s="37"/>
      <c r="AL105" s="37"/>
    </row>
    <row r="106" spans="1:38" ht="12.75" customHeight="1">
      <c r="A106" s="183">
        <v>1</v>
      </c>
      <c r="B106" s="184">
        <v>45356</v>
      </c>
      <c r="C106" s="228"/>
      <c r="D106" s="228" t="s">
        <v>297</v>
      </c>
      <c r="E106" s="183" t="s">
        <v>573</v>
      </c>
      <c r="F106" s="183" t="s">
        <v>877</v>
      </c>
      <c r="G106" s="183">
        <v>35</v>
      </c>
      <c r="H106" s="183"/>
      <c r="I106" s="183" t="s">
        <v>875</v>
      </c>
      <c r="J106" s="183" t="s">
        <v>574</v>
      </c>
      <c r="K106" s="183"/>
      <c r="L106" s="252"/>
      <c r="M106" s="253"/>
      <c r="N106" s="183"/>
      <c r="O106" s="232"/>
      <c r="P106" s="186">
        <f>VLOOKUP(D106,'MidCap Intra'!$B$11:$C$566,2,0)</f>
        <v>38.799999999999997</v>
      </c>
      <c r="Q106" s="251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  <c r="AE106" s="54"/>
      <c r="AF106" s="37"/>
    </row>
    <row r="107" spans="1:38" ht="12.75" customHeight="1">
      <c r="A107" s="183">
        <v>2</v>
      </c>
      <c r="B107" s="184">
        <v>45390</v>
      </c>
      <c r="C107" s="228"/>
      <c r="D107" s="228" t="s">
        <v>888</v>
      </c>
      <c r="E107" s="183" t="s">
        <v>573</v>
      </c>
      <c r="F107" s="183" t="s">
        <v>889</v>
      </c>
      <c r="G107" s="183">
        <v>1770</v>
      </c>
      <c r="H107" s="183"/>
      <c r="I107" s="183" t="s">
        <v>883</v>
      </c>
      <c r="J107" s="183" t="s">
        <v>574</v>
      </c>
      <c r="K107" s="183"/>
      <c r="L107" s="252"/>
      <c r="M107" s="253"/>
      <c r="N107" s="183"/>
      <c r="O107" s="232"/>
      <c r="P107" s="186"/>
      <c r="Q107" s="251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  <c r="AE107" s="54"/>
      <c r="AF107" s="37"/>
    </row>
    <row r="108" spans="1:38" ht="12.75" customHeight="1">
      <c r="A108" s="183"/>
      <c r="B108" s="184"/>
      <c r="C108" s="228"/>
      <c r="D108" s="228"/>
      <c r="E108" s="183"/>
      <c r="F108" s="183"/>
      <c r="G108" s="183"/>
      <c r="H108" s="183"/>
      <c r="I108" s="183"/>
      <c r="J108" s="183"/>
      <c r="K108" s="183"/>
      <c r="L108" s="252"/>
      <c r="M108" s="253"/>
      <c r="N108" s="183"/>
      <c r="O108" s="232"/>
      <c r="P108" s="186"/>
      <c r="Q108" s="251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  <c r="AE108" s="54"/>
      <c r="AF108" s="37"/>
    </row>
    <row r="109" spans="1:38" ht="12.75" customHeight="1">
      <c r="A109" s="183"/>
      <c r="B109" s="184"/>
      <c r="C109" s="228"/>
      <c r="D109" s="228"/>
      <c r="E109" s="183"/>
      <c r="F109" s="183"/>
      <c r="G109" s="183"/>
      <c r="H109" s="183"/>
      <c r="I109" s="183"/>
      <c r="J109" s="183"/>
      <c r="K109" s="183"/>
      <c r="L109" s="252"/>
      <c r="M109" s="253"/>
      <c r="N109" s="183"/>
      <c r="O109" s="232"/>
      <c r="P109" s="184"/>
      <c r="Q109" s="251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  <c r="AE109" s="54"/>
      <c r="AF109" s="37"/>
    </row>
    <row r="110" spans="1:38" ht="12.75" customHeight="1">
      <c r="A110" s="103" t="s">
        <v>576</v>
      </c>
      <c r="B110" s="103"/>
      <c r="C110" s="103"/>
      <c r="D110" s="54"/>
      <c r="E110" s="37"/>
      <c r="F110" s="108" t="s">
        <v>578</v>
      </c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  <c r="AE110" s="54"/>
      <c r="AF110" s="37"/>
    </row>
    <row r="111" spans="1:38" ht="12.75" customHeight="1">
      <c r="A111" s="107" t="s">
        <v>577</v>
      </c>
      <c r="B111" s="103"/>
      <c r="C111" s="103"/>
      <c r="D111" s="54"/>
      <c r="E111" s="37"/>
      <c r="F111" s="108" t="s">
        <v>581</v>
      </c>
      <c r="G111" s="54"/>
      <c r="H111" s="54" t="s">
        <v>598</v>
      </c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  <c r="AE111" s="54"/>
      <c r="AF111" s="37"/>
    </row>
    <row r="112" spans="1:38" ht="12.75" customHeight="1">
      <c r="A112" s="54"/>
      <c r="B112" s="54"/>
      <c r="C112" s="103"/>
      <c r="D112" s="54"/>
      <c r="E112" s="37"/>
      <c r="F112" s="108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  <c r="AE112" s="54"/>
      <c r="AF112" s="37"/>
    </row>
    <row r="113" spans="1:30" ht="12.75" customHeight="1">
      <c r="A113" s="54"/>
      <c r="B113" s="54"/>
      <c r="C113" s="103"/>
      <c r="D113" s="54"/>
      <c r="E113" s="37"/>
      <c r="F113" s="108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54"/>
      <c r="B114" s="54"/>
      <c r="C114" s="103"/>
      <c r="D114" s="54"/>
      <c r="E114" s="37"/>
      <c r="F114" s="108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54"/>
      <c r="B115" s="54"/>
      <c r="C115" s="103"/>
      <c r="D115" s="54"/>
      <c r="E115" s="37"/>
      <c r="F115" s="108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54"/>
      <c r="B116" s="54"/>
      <c r="C116" s="103"/>
      <c r="D116" s="54"/>
      <c r="E116" s="37"/>
      <c r="F116" s="108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12.75" customHeight="1">
      <c r="A117" s="54"/>
      <c r="B117" s="54"/>
      <c r="C117" s="103"/>
      <c r="D117" s="54"/>
      <c r="E117" s="37"/>
      <c r="F117" s="108"/>
      <c r="G117" s="54"/>
      <c r="H117" s="37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54"/>
      <c r="B118" s="54"/>
      <c r="C118" s="103"/>
      <c r="D118" s="54"/>
      <c r="E118" s="37"/>
      <c r="F118" s="108"/>
      <c r="G118" s="54"/>
      <c r="H118" s="37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54"/>
      <c r="B119" s="54"/>
      <c r="C119" s="97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38.25" customHeight="1">
      <c r="A120" s="37"/>
      <c r="B120" s="127" t="s">
        <v>599</v>
      </c>
      <c r="C120" s="127"/>
      <c r="D120" s="54"/>
      <c r="E120" s="127"/>
      <c r="F120" s="6"/>
      <c r="G120" s="6"/>
      <c r="H120" s="111"/>
      <c r="I120" s="6"/>
      <c r="J120" s="111"/>
      <c r="K120" s="112"/>
      <c r="L120" s="6"/>
      <c r="M120" s="6"/>
      <c r="N120" s="1"/>
      <c r="O120" s="54"/>
      <c r="P120" s="54"/>
      <c r="Q120" s="198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92" t="s">
        <v>16</v>
      </c>
      <c r="B121" s="93" t="s">
        <v>549</v>
      </c>
      <c r="C121" s="93"/>
      <c r="D121" s="94" t="s">
        <v>560</v>
      </c>
      <c r="E121" s="93" t="s">
        <v>561</v>
      </c>
      <c r="F121" s="93" t="s">
        <v>562</v>
      </c>
      <c r="G121" s="93" t="s">
        <v>600</v>
      </c>
      <c r="H121" s="93" t="s">
        <v>601</v>
      </c>
      <c r="I121" s="93" t="s">
        <v>565</v>
      </c>
      <c r="J121" s="128" t="s">
        <v>566</v>
      </c>
      <c r="K121" s="93" t="s">
        <v>567</v>
      </c>
      <c r="L121" s="93" t="s">
        <v>602</v>
      </c>
      <c r="M121" s="93" t="s">
        <v>570</v>
      </c>
      <c r="N121" s="94" t="s">
        <v>571</v>
      </c>
      <c r="O121" s="54"/>
      <c r="P121" s="54"/>
      <c r="Q121" s="198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29">
        <v>1</v>
      </c>
      <c r="B122" s="130">
        <v>41579</v>
      </c>
      <c r="C122" s="130"/>
      <c r="D122" s="131" t="s">
        <v>603</v>
      </c>
      <c r="E122" s="132" t="s">
        <v>573</v>
      </c>
      <c r="F122" s="133">
        <v>82</v>
      </c>
      <c r="G122" s="132" t="s">
        <v>604</v>
      </c>
      <c r="H122" s="132">
        <v>100</v>
      </c>
      <c r="I122" s="134">
        <v>100</v>
      </c>
      <c r="J122" s="135" t="s">
        <v>605</v>
      </c>
      <c r="K122" s="136">
        <f t="shared" ref="K122:K153" si="62">H122-F122</f>
        <v>18</v>
      </c>
      <c r="L122" s="137">
        <f t="shared" ref="L122:L153" si="63">K122/F122</f>
        <v>0.21951219512195122</v>
      </c>
      <c r="M122" s="132" t="s">
        <v>575</v>
      </c>
      <c r="N122" s="138">
        <v>42657</v>
      </c>
      <c r="O122" s="54"/>
      <c r="P122" s="54"/>
      <c r="Q122" s="198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29">
        <v>2</v>
      </c>
      <c r="B123" s="130">
        <v>41794</v>
      </c>
      <c r="C123" s="130"/>
      <c r="D123" s="131" t="s">
        <v>606</v>
      </c>
      <c r="E123" s="132" t="s">
        <v>584</v>
      </c>
      <c r="F123" s="133">
        <v>257</v>
      </c>
      <c r="G123" s="132" t="s">
        <v>604</v>
      </c>
      <c r="H123" s="132">
        <v>300</v>
      </c>
      <c r="I123" s="134">
        <v>300</v>
      </c>
      <c r="J123" s="135" t="s">
        <v>605</v>
      </c>
      <c r="K123" s="136">
        <f t="shared" si="62"/>
        <v>43</v>
      </c>
      <c r="L123" s="137">
        <f t="shared" si="63"/>
        <v>0.16731517509727625</v>
      </c>
      <c r="M123" s="132" t="s">
        <v>575</v>
      </c>
      <c r="N123" s="138">
        <v>41822</v>
      </c>
      <c r="O123" s="54"/>
      <c r="P123" s="54"/>
      <c r="Q123" s="198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29">
        <v>3</v>
      </c>
      <c r="B124" s="130">
        <v>41828</v>
      </c>
      <c r="C124" s="130"/>
      <c r="D124" s="131" t="s">
        <v>607</v>
      </c>
      <c r="E124" s="132" t="s">
        <v>584</v>
      </c>
      <c r="F124" s="133">
        <v>393</v>
      </c>
      <c r="G124" s="132" t="s">
        <v>604</v>
      </c>
      <c r="H124" s="132">
        <v>468</v>
      </c>
      <c r="I124" s="134">
        <v>468</v>
      </c>
      <c r="J124" s="135" t="s">
        <v>605</v>
      </c>
      <c r="K124" s="136">
        <f t="shared" si="62"/>
        <v>75</v>
      </c>
      <c r="L124" s="137">
        <f t="shared" si="63"/>
        <v>0.19083969465648856</v>
      </c>
      <c r="M124" s="132" t="s">
        <v>575</v>
      </c>
      <c r="N124" s="138">
        <v>41863</v>
      </c>
      <c r="O124" s="54"/>
      <c r="P124" s="54"/>
      <c r="Q124" s="198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29">
        <v>4</v>
      </c>
      <c r="B125" s="130">
        <v>41857</v>
      </c>
      <c r="C125" s="130"/>
      <c r="D125" s="131" t="s">
        <v>608</v>
      </c>
      <c r="E125" s="132" t="s">
        <v>584</v>
      </c>
      <c r="F125" s="133">
        <v>205</v>
      </c>
      <c r="G125" s="132" t="s">
        <v>604</v>
      </c>
      <c r="H125" s="132">
        <v>275</v>
      </c>
      <c r="I125" s="134">
        <v>250</v>
      </c>
      <c r="J125" s="135" t="s">
        <v>605</v>
      </c>
      <c r="K125" s="136">
        <f t="shared" si="62"/>
        <v>70</v>
      </c>
      <c r="L125" s="137">
        <f t="shared" si="63"/>
        <v>0.34146341463414637</v>
      </c>
      <c r="M125" s="132" t="s">
        <v>575</v>
      </c>
      <c r="N125" s="138">
        <v>41962</v>
      </c>
      <c r="O125" s="54"/>
      <c r="P125" s="54"/>
      <c r="Q125" s="198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29">
        <v>5</v>
      </c>
      <c r="B126" s="130">
        <v>41886</v>
      </c>
      <c r="C126" s="130"/>
      <c r="D126" s="131" t="s">
        <v>609</v>
      </c>
      <c r="E126" s="132" t="s">
        <v>584</v>
      </c>
      <c r="F126" s="133">
        <v>162</v>
      </c>
      <c r="G126" s="132" t="s">
        <v>604</v>
      </c>
      <c r="H126" s="132">
        <v>190</v>
      </c>
      <c r="I126" s="134">
        <v>190</v>
      </c>
      <c r="J126" s="135" t="s">
        <v>605</v>
      </c>
      <c r="K126" s="136">
        <f t="shared" si="62"/>
        <v>28</v>
      </c>
      <c r="L126" s="137">
        <f t="shared" si="63"/>
        <v>0.1728395061728395</v>
      </c>
      <c r="M126" s="132" t="s">
        <v>575</v>
      </c>
      <c r="N126" s="138">
        <v>42006</v>
      </c>
      <c r="O126" s="54"/>
      <c r="P126" s="54"/>
      <c r="Q126" s="198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29">
        <v>6</v>
      </c>
      <c r="B127" s="130">
        <v>41886</v>
      </c>
      <c r="C127" s="130"/>
      <c r="D127" s="131" t="s">
        <v>610</v>
      </c>
      <c r="E127" s="132" t="s">
        <v>584</v>
      </c>
      <c r="F127" s="133">
        <v>75</v>
      </c>
      <c r="G127" s="132" t="s">
        <v>604</v>
      </c>
      <c r="H127" s="132">
        <v>91.5</v>
      </c>
      <c r="I127" s="134" t="s">
        <v>597</v>
      </c>
      <c r="J127" s="135" t="s">
        <v>611</v>
      </c>
      <c r="K127" s="136">
        <f t="shared" si="62"/>
        <v>16.5</v>
      </c>
      <c r="L127" s="137">
        <f t="shared" si="63"/>
        <v>0.22</v>
      </c>
      <c r="M127" s="132" t="s">
        <v>575</v>
      </c>
      <c r="N127" s="138">
        <v>41954</v>
      </c>
      <c r="O127" s="54"/>
      <c r="P127" s="54"/>
      <c r="Q127" s="198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29">
        <v>7</v>
      </c>
      <c r="B128" s="130">
        <v>41913</v>
      </c>
      <c r="C128" s="130"/>
      <c r="D128" s="131" t="s">
        <v>612</v>
      </c>
      <c r="E128" s="132" t="s">
        <v>584</v>
      </c>
      <c r="F128" s="133">
        <v>850</v>
      </c>
      <c r="G128" s="132" t="s">
        <v>604</v>
      </c>
      <c r="H128" s="132">
        <v>982.5</v>
      </c>
      <c r="I128" s="134">
        <v>1050</v>
      </c>
      <c r="J128" s="135" t="s">
        <v>613</v>
      </c>
      <c r="K128" s="136">
        <f t="shared" si="62"/>
        <v>132.5</v>
      </c>
      <c r="L128" s="137">
        <f t="shared" si="63"/>
        <v>0.15588235294117647</v>
      </c>
      <c r="M128" s="132" t="s">
        <v>575</v>
      </c>
      <c r="N128" s="138">
        <v>42039</v>
      </c>
      <c r="O128" s="54"/>
      <c r="P128" s="54"/>
      <c r="Q128" s="198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9">
        <v>8</v>
      </c>
      <c r="B129" s="130">
        <v>41913</v>
      </c>
      <c r="C129" s="130"/>
      <c r="D129" s="131" t="s">
        <v>614</v>
      </c>
      <c r="E129" s="132" t="s">
        <v>584</v>
      </c>
      <c r="F129" s="133">
        <v>475</v>
      </c>
      <c r="G129" s="132" t="s">
        <v>604</v>
      </c>
      <c r="H129" s="132">
        <v>515</v>
      </c>
      <c r="I129" s="134">
        <v>600</v>
      </c>
      <c r="J129" s="135" t="s">
        <v>615</v>
      </c>
      <c r="K129" s="136">
        <f t="shared" si="62"/>
        <v>40</v>
      </c>
      <c r="L129" s="137">
        <f t="shared" si="63"/>
        <v>8.4210526315789472E-2</v>
      </c>
      <c r="M129" s="132" t="s">
        <v>575</v>
      </c>
      <c r="N129" s="138">
        <v>41939</v>
      </c>
      <c r="O129" s="54"/>
      <c r="P129" s="54"/>
      <c r="Q129" s="198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29">
        <v>9</v>
      </c>
      <c r="B130" s="130">
        <v>41913</v>
      </c>
      <c r="C130" s="130"/>
      <c r="D130" s="131" t="s">
        <v>616</v>
      </c>
      <c r="E130" s="132" t="s">
        <v>584</v>
      </c>
      <c r="F130" s="133">
        <v>86</v>
      </c>
      <c r="G130" s="132" t="s">
        <v>604</v>
      </c>
      <c r="H130" s="132">
        <v>99</v>
      </c>
      <c r="I130" s="134">
        <v>140</v>
      </c>
      <c r="J130" s="135" t="s">
        <v>617</v>
      </c>
      <c r="K130" s="136">
        <f t="shared" si="62"/>
        <v>13</v>
      </c>
      <c r="L130" s="137">
        <f t="shared" si="63"/>
        <v>0.15116279069767441</v>
      </c>
      <c r="M130" s="132" t="s">
        <v>575</v>
      </c>
      <c r="N130" s="138">
        <v>41939</v>
      </c>
      <c r="O130" s="54"/>
      <c r="P130" s="54"/>
      <c r="Q130" s="198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29">
        <v>10</v>
      </c>
      <c r="B131" s="130">
        <v>41926</v>
      </c>
      <c r="C131" s="130"/>
      <c r="D131" s="131" t="s">
        <v>618</v>
      </c>
      <c r="E131" s="132" t="s">
        <v>584</v>
      </c>
      <c r="F131" s="133">
        <v>496.6</v>
      </c>
      <c r="G131" s="132" t="s">
        <v>604</v>
      </c>
      <c r="H131" s="132">
        <v>621</v>
      </c>
      <c r="I131" s="134">
        <v>580</v>
      </c>
      <c r="J131" s="135" t="s">
        <v>605</v>
      </c>
      <c r="K131" s="136">
        <f t="shared" si="62"/>
        <v>124.39999999999998</v>
      </c>
      <c r="L131" s="137">
        <f t="shared" si="63"/>
        <v>0.25050342327829234</v>
      </c>
      <c r="M131" s="132" t="s">
        <v>575</v>
      </c>
      <c r="N131" s="138">
        <v>42605</v>
      </c>
      <c r="O131" s="54"/>
      <c r="P131" s="54"/>
      <c r="Q131" s="198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9">
        <v>11</v>
      </c>
      <c r="B132" s="130">
        <v>41926</v>
      </c>
      <c r="C132" s="130"/>
      <c r="D132" s="131" t="s">
        <v>619</v>
      </c>
      <c r="E132" s="132" t="s">
        <v>584</v>
      </c>
      <c r="F132" s="133">
        <v>2481.9</v>
      </c>
      <c r="G132" s="132" t="s">
        <v>604</v>
      </c>
      <c r="H132" s="132">
        <v>2840</v>
      </c>
      <c r="I132" s="134">
        <v>2870</v>
      </c>
      <c r="J132" s="135" t="s">
        <v>620</v>
      </c>
      <c r="K132" s="136">
        <f t="shared" si="62"/>
        <v>358.09999999999991</v>
      </c>
      <c r="L132" s="137">
        <f t="shared" si="63"/>
        <v>0.14428462065353154</v>
      </c>
      <c r="M132" s="132" t="s">
        <v>575</v>
      </c>
      <c r="N132" s="138">
        <v>42017</v>
      </c>
      <c r="O132" s="54"/>
      <c r="P132" s="54"/>
      <c r="Q132" s="198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9">
        <v>12</v>
      </c>
      <c r="B133" s="130">
        <v>41928</v>
      </c>
      <c r="C133" s="130"/>
      <c r="D133" s="131" t="s">
        <v>621</v>
      </c>
      <c r="E133" s="132" t="s">
        <v>584</v>
      </c>
      <c r="F133" s="133">
        <v>84.5</v>
      </c>
      <c r="G133" s="132" t="s">
        <v>604</v>
      </c>
      <c r="H133" s="132">
        <v>93</v>
      </c>
      <c r="I133" s="134">
        <v>110</v>
      </c>
      <c r="J133" s="135" t="s">
        <v>622</v>
      </c>
      <c r="K133" s="136">
        <f t="shared" si="62"/>
        <v>8.5</v>
      </c>
      <c r="L133" s="137">
        <f t="shared" si="63"/>
        <v>0.10059171597633136</v>
      </c>
      <c r="M133" s="132" t="s">
        <v>575</v>
      </c>
      <c r="N133" s="138">
        <v>41939</v>
      </c>
      <c r="O133" s="54"/>
      <c r="P133" s="54"/>
      <c r="Q133" s="198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29">
        <v>13</v>
      </c>
      <c r="B134" s="130">
        <v>41928</v>
      </c>
      <c r="C134" s="130"/>
      <c r="D134" s="131" t="s">
        <v>623</v>
      </c>
      <c r="E134" s="132" t="s">
        <v>584</v>
      </c>
      <c r="F134" s="133">
        <v>401</v>
      </c>
      <c r="G134" s="132" t="s">
        <v>604</v>
      </c>
      <c r="H134" s="132">
        <v>428</v>
      </c>
      <c r="I134" s="134">
        <v>450</v>
      </c>
      <c r="J134" s="135" t="s">
        <v>624</v>
      </c>
      <c r="K134" s="136">
        <f t="shared" si="62"/>
        <v>27</v>
      </c>
      <c r="L134" s="137">
        <f t="shared" si="63"/>
        <v>6.7331670822942641E-2</v>
      </c>
      <c r="M134" s="132" t="s">
        <v>575</v>
      </c>
      <c r="N134" s="138">
        <v>42020</v>
      </c>
      <c r="O134" s="54"/>
      <c r="P134" s="54"/>
      <c r="Q134" s="198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29">
        <v>14</v>
      </c>
      <c r="B135" s="130">
        <v>41928</v>
      </c>
      <c r="C135" s="130"/>
      <c r="D135" s="131" t="s">
        <v>625</v>
      </c>
      <c r="E135" s="132" t="s">
        <v>584</v>
      </c>
      <c r="F135" s="133">
        <v>101</v>
      </c>
      <c r="G135" s="132" t="s">
        <v>604</v>
      </c>
      <c r="H135" s="132">
        <v>112</v>
      </c>
      <c r="I135" s="134">
        <v>120</v>
      </c>
      <c r="J135" s="135" t="s">
        <v>626</v>
      </c>
      <c r="K135" s="136">
        <f t="shared" si="62"/>
        <v>11</v>
      </c>
      <c r="L135" s="137">
        <f t="shared" si="63"/>
        <v>0.10891089108910891</v>
      </c>
      <c r="M135" s="132" t="s">
        <v>575</v>
      </c>
      <c r="N135" s="138">
        <v>41939</v>
      </c>
      <c r="O135" s="54"/>
      <c r="P135" s="54"/>
      <c r="Q135" s="198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9">
        <v>15</v>
      </c>
      <c r="B136" s="130">
        <v>41954</v>
      </c>
      <c r="C136" s="130"/>
      <c r="D136" s="131" t="s">
        <v>627</v>
      </c>
      <c r="E136" s="132" t="s">
        <v>584</v>
      </c>
      <c r="F136" s="133">
        <v>59</v>
      </c>
      <c r="G136" s="132" t="s">
        <v>604</v>
      </c>
      <c r="H136" s="132">
        <v>76</v>
      </c>
      <c r="I136" s="134">
        <v>76</v>
      </c>
      <c r="J136" s="135" t="s">
        <v>605</v>
      </c>
      <c r="K136" s="136">
        <f t="shared" si="62"/>
        <v>17</v>
      </c>
      <c r="L136" s="137">
        <f t="shared" si="63"/>
        <v>0.28813559322033899</v>
      </c>
      <c r="M136" s="132" t="s">
        <v>575</v>
      </c>
      <c r="N136" s="138">
        <v>43032</v>
      </c>
      <c r="O136" s="54"/>
      <c r="P136" s="54"/>
      <c r="Q136" s="198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9">
        <v>16</v>
      </c>
      <c r="B137" s="130">
        <v>41954</v>
      </c>
      <c r="C137" s="130"/>
      <c r="D137" s="131" t="s">
        <v>616</v>
      </c>
      <c r="E137" s="132" t="s">
        <v>584</v>
      </c>
      <c r="F137" s="133">
        <v>99</v>
      </c>
      <c r="G137" s="132" t="s">
        <v>604</v>
      </c>
      <c r="H137" s="132">
        <v>120</v>
      </c>
      <c r="I137" s="134">
        <v>120</v>
      </c>
      <c r="J137" s="135" t="s">
        <v>593</v>
      </c>
      <c r="K137" s="136">
        <f t="shared" si="62"/>
        <v>21</v>
      </c>
      <c r="L137" s="137">
        <f t="shared" si="63"/>
        <v>0.21212121212121213</v>
      </c>
      <c r="M137" s="132" t="s">
        <v>575</v>
      </c>
      <c r="N137" s="138">
        <v>41960</v>
      </c>
      <c r="O137" s="54"/>
      <c r="P137" s="54"/>
      <c r="Q137" s="198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9">
        <v>17</v>
      </c>
      <c r="B138" s="130">
        <v>41956</v>
      </c>
      <c r="C138" s="130"/>
      <c r="D138" s="131" t="s">
        <v>628</v>
      </c>
      <c r="E138" s="132" t="s">
        <v>584</v>
      </c>
      <c r="F138" s="133">
        <v>22</v>
      </c>
      <c r="G138" s="132" t="s">
        <v>604</v>
      </c>
      <c r="H138" s="132">
        <v>33.549999999999997</v>
      </c>
      <c r="I138" s="134">
        <v>32</v>
      </c>
      <c r="J138" s="135" t="s">
        <v>629</v>
      </c>
      <c r="K138" s="136">
        <f t="shared" si="62"/>
        <v>11.549999999999997</v>
      </c>
      <c r="L138" s="137">
        <f t="shared" si="63"/>
        <v>0.52499999999999991</v>
      </c>
      <c r="M138" s="132" t="s">
        <v>575</v>
      </c>
      <c r="N138" s="138">
        <v>42188</v>
      </c>
      <c r="O138" s="54"/>
      <c r="P138" s="54"/>
      <c r="Q138" s="198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9">
        <v>18</v>
      </c>
      <c r="B139" s="130">
        <v>41976</v>
      </c>
      <c r="C139" s="130"/>
      <c r="D139" s="131" t="s">
        <v>630</v>
      </c>
      <c r="E139" s="132" t="s">
        <v>584</v>
      </c>
      <c r="F139" s="133">
        <v>440</v>
      </c>
      <c r="G139" s="132" t="s">
        <v>604</v>
      </c>
      <c r="H139" s="132">
        <v>520</v>
      </c>
      <c r="I139" s="134">
        <v>520</v>
      </c>
      <c r="J139" s="135" t="s">
        <v>631</v>
      </c>
      <c r="K139" s="136">
        <f t="shared" si="62"/>
        <v>80</v>
      </c>
      <c r="L139" s="137">
        <f t="shared" si="63"/>
        <v>0.18181818181818182</v>
      </c>
      <c r="M139" s="132" t="s">
        <v>575</v>
      </c>
      <c r="N139" s="138">
        <v>42208</v>
      </c>
      <c r="O139" s="54"/>
      <c r="P139" s="54"/>
      <c r="Q139" s="198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9">
        <v>19</v>
      </c>
      <c r="B140" s="130">
        <v>41976</v>
      </c>
      <c r="C140" s="130"/>
      <c r="D140" s="131" t="s">
        <v>632</v>
      </c>
      <c r="E140" s="132" t="s">
        <v>584</v>
      </c>
      <c r="F140" s="133">
        <v>360</v>
      </c>
      <c r="G140" s="132" t="s">
        <v>604</v>
      </c>
      <c r="H140" s="132">
        <v>427</v>
      </c>
      <c r="I140" s="134">
        <v>425</v>
      </c>
      <c r="J140" s="135" t="s">
        <v>633</v>
      </c>
      <c r="K140" s="136">
        <f t="shared" si="62"/>
        <v>67</v>
      </c>
      <c r="L140" s="137">
        <f t="shared" si="63"/>
        <v>0.18611111111111112</v>
      </c>
      <c r="M140" s="132" t="s">
        <v>575</v>
      </c>
      <c r="N140" s="138">
        <v>42058</v>
      </c>
      <c r="O140" s="54"/>
      <c r="P140" s="54"/>
      <c r="Q140" s="198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9">
        <v>20</v>
      </c>
      <c r="B141" s="130">
        <v>42012</v>
      </c>
      <c r="C141" s="130"/>
      <c r="D141" s="131" t="s">
        <v>634</v>
      </c>
      <c r="E141" s="132" t="s">
        <v>584</v>
      </c>
      <c r="F141" s="133">
        <v>360</v>
      </c>
      <c r="G141" s="132" t="s">
        <v>604</v>
      </c>
      <c r="H141" s="132">
        <v>455</v>
      </c>
      <c r="I141" s="134">
        <v>420</v>
      </c>
      <c r="J141" s="135" t="s">
        <v>635</v>
      </c>
      <c r="K141" s="136">
        <f t="shared" si="62"/>
        <v>95</v>
      </c>
      <c r="L141" s="137">
        <f t="shared" si="63"/>
        <v>0.2638888888888889</v>
      </c>
      <c r="M141" s="132" t="s">
        <v>575</v>
      </c>
      <c r="N141" s="138">
        <v>42024</v>
      </c>
      <c r="O141" s="54"/>
      <c r="P141" s="54"/>
      <c r="Q141" s="198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9">
        <v>21</v>
      </c>
      <c r="B142" s="130">
        <v>42012</v>
      </c>
      <c r="C142" s="130"/>
      <c r="D142" s="131" t="s">
        <v>636</v>
      </c>
      <c r="E142" s="132" t="s">
        <v>584</v>
      </c>
      <c r="F142" s="133">
        <v>130</v>
      </c>
      <c r="G142" s="132"/>
      <c r="H142" s="132">
        <v>175.5</v>
      </c>
      <c r="I142" s="134">
        <v>165</v>
      </c>
      <c r="J142" s="135" t="s">
        <v>637</v>
      </c>
      <c r="K142" s="136">
        <f t="shared" si="62"/>
        <v>45.5</v>
      </c>
      <c r="L142" s="137">
        <f t="shared" si="63"/>
        <v>0.35</v>
      </c>
      <c r="M142" s="132" t="s">
        <v>575</v>
      </c>
      <c r="N142" s="138">
        <v>43088</v>
      </c>
      <c r="O142" s="54"/>
      <c r="P142" s="54"/>
      <c r="Q142" s="198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9">
        <v>22</v>
      </c>
      <c r="B143" s="130">
        <v>42040</v>
      </c>
      <c r="C143" s="130"/>
      <c r="D143" s="131" t="s">
        <v>395</v>
      </c>
      <c r="E143" s="132" t="s">
        <v>573</v>
      </c>
      <c r="F143" s="133">
        <v>98</v>
      </c>
      <c r="G143" s="132"/>
      <c r="H143" s="132">
        <v>120</v>
      </c>
      <c r="I143" s="134">
        <v>120</v>
      </c>
      <c r="J143" s="135" t="s">
        <v>605</v>
      </c>
      <c r="K143" s="136">
        <f t="shared" si="62"/>
        <v>22</v>
      </c>
      <c r="L143" s="137">
        <f t="shared" si="63"/>
        <v>0.22448979591836735</v>
      </c>
      <c r="M143" s="132" t="s">
        <v>575</v>
      </c>
      <c r="N143" s="138">
        <v>42753</v>
      </c>
      <c r="O143" s="54"/>
      <c r="P143" s="54"/>
      <c r="Q143" s="198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9">
        <v>23</v>
      </c>
      <c r="B144" s="130">
        <v>42040</v>
      </c>
      <c r="C144" s="130"/>
      <c r="D144" s="131" t="s">
        <v>638</v>
      </c>
      <c r="E144" s="132" t="s">
        <v>573</v>
      </c>
      <c r="F144" s="133">
        <v>196</v>
      </c>
      <c r="G144" s="132"/>
      <c r="H144" s="132">
        <v>262</v>
      </c>
      <c r="I144" s="134">
        <v>255</v>
      </c>
      <c r="J144" s="135" t="s">
        <v>605</v>
      </c>
      <c r="K144" s="136">
        <f t="shared" si="62"/>
        <v>66</v>
      </c>
      <c r="L144" s="137">
        <f t="shared" si="63"/>
        <v>0.33673469387755101</v>
      </c>
      <c r="M144" s="132" t="s">
        <v>575</v>
      </c>
      <c r="N144" s="138">
        <v>42599</v>
      </c>
      <c r="O144" s="54"/>
      <c r="P144" s="54"/>
      <c r="Q144" s="198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39">
        <v>24</v>
      </c>
      <c r="B145" s="140">
        <v>42067</v>
      </c>
      <c r="C145" s="140"/>
      <c r="D145" s="141" t="s">
        <v>394</v>
      </c>
      <c r="E145" s="142" t="s">
        <v>573</v>
      </c>
      <c r="F145" s="143">
        <v>235</v>
      </c>
      <c r="G145" s="143"/>
      <c r="H145" s="144">
        <v>77</v>
      </c>
      <c r="I145" s="144" t="s">
        <v>639</v>
      </c>
      <c r="J145" s="145" t="s">
        <v>640</v>
      </c>
      <c r="K145" s="146">
        <f t="shared" si="62"/>
        <v>-158</v>
      </c>
      <c r="L145" s="147">
        <f t="shared" si="63"/>
        <v>-0.67234042553191486</v>
      </c>
      <c r="M145" s="143" t="s">
        <v>585</v>
      </c>
      <c r="N145" s="140">
        <v>43522</v>
      </c>
      <c r="O145" s="54"/>
      <c r="P145" s="54"/>
      <c r="Q145" s="198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9">
        <v>25</v>
      </c>
      <c r="B146" s="130">
        <v>42067</v>
      </c>
      <c r="C146" s="130"/>
      <c r="D146" s="131" t="s">
        <v>641</v>
      </c>
      <c r="E146" s="132" t="s">
        <v>573</v>
      </c>
      <c r="F146" s="133">
        <v>185</v>
      </c>
      <c r="G146" s="132"/>
      <c r="H146" s="132">
        <v>224</v>
      </c>
      <c r="I146" s="134" t="s">
        <v>642</v>
      </c>
      <c r="J146" s="135" t="s">
        <v>605</v>
      </c>
      <c r="K146" s="136">
        <f t="shared" si="62"/>
        <v>39</v>
      </c>
      <c r="L146" s="137">
        <f t="shared" si="63"/>
        <v>0.21081081081081082</v>
      </c>
      <c r="M146" s="132" t="s">
        <v>575</v>
      </c>
      <c r="N146" s="138">
        <v>42647</v>
      </c>
      <c r="O146" s="54"/>
      <c r="P146" s="54"/>
      <c r="Q146" s="198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39">
        <v>26</v>
      </c>
      <c r="B147" s="140">
        <v>42090</v>
      </c>
      <c r="C147" s="140"/>
      <c r="D147" s="148" t="s">
        <v>643</v>
      </c>
      <c r="E147" s="143" t="s">
        <v>573</v>
      </c>
      <c r="F147" s="143">
        <v>49.5</v>
      </c>
      <c r="G147" s="144"/>
      <c r="H147" s="144">
        <v>15.85</v>
      </c>
      <c r="I147" s="144">
        <v>67</v>
      </c>
      <c r="J147" s="145" t="s">
        <v>644</v>
      </c>
      <c r="K147" s="144">
        <f t="shared" si="62"/>
        <v>-33.65</v>
      </c>
      <c r="L147" s="149">
        <f t="shared" si="63"/>
        <v>-0.67979797979797973</v>
      </c>
      <c r="M147" s="143" t="s">
        <v>585</v>
      </c>
      <c r="N147" s="150">
        <v>43627</v>
      </c>
      <c r="O147" s="54"/>
      <c r="P147" s="54"/>
      <c r="Q147" s="198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9">
        <v>27</v>
      </c>
      <c r="B148" s="130">
        <v>42093</v>
      </c>
      <c r="C148" s="130"/>
      <c r="D148" s="131" t="s">
        <v>645</v>
      </c>
      <c r="E148" s="132" t="s">
        <v>573</v>
      </c>
      <c r="F148" s="133">
        <v>183.5</v>
      </c>
      <c r="G148" s="132"/>
      <c r="H148" s="132">
        <v>219</v>
      </c>
      <c r="I148" s="134">
        <v>218</v>
      </c>
      <c r="J148" s="135" t="s">
        <v>646</v>
      </c>
      <c r="K148" s="136">
        <f t="shared" si="62"/>
        <v>35.5</v>
      </c>
      <c r="L148" s="137">
        <f t="shared" si="63"/>
        <v>0.19346049046321526</v>
      </c>
      <c r="M148" s="132" t="s">
        <v>575</v>
      </c>
      <c r="N148" s="138">
        <v>42103</v>
      </c>
      <c r="O148" s="54"/>
      <c r="P148" s="54"/>
      <c r="Q148" s="198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9">
        <v>28</v>
      </c>
      <c r="B149" s="130">
        <v>42114</v>
      </c>
      <c r="C149" s="130"/>
      <c r="D149" s="131" t="s">
        <v>647</v>
      </c>
      <c r="E149" s="132" t="s">
        <v>573</v>
      </c>
      <c r="F149" s="133">
        <f>(227+237)/2</f>
        <v>232</v>
      </c>
      <c r="G149" s="132"/>
      <c r="H149" s="132">
        <v>298</v>
      </c>
      <c r="I149" s="134">
        <v>298</v>
      </c>
      <c r="J149" s="135" t="s">
        <v>605</v>
      </c>
      <c r="K149" s="136">
        <f t="shared" si="62"/>
        <v>66</v>
      </c>
      <c r="L149" s="137">
        <f t="shared" si="63"/>
        <v>0.28448275862068967</v>
      </c>
      <c r="M149" s="132" t="s">
        <v>575</v>
      </c>
      <c r="N149" s="138">
        <v>42823</v>
      </c>
      <c r="O149" s="54"/>
      <c r="P149" s="54"/>
      <c r="Q149" s="198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9">
        <v>29</v>
      </c>
      <c r="B150" s="130">
        <v>42128</v>
      </c>
      <c r="C150" s="130"/>
      <c r="D150" s="131" t="s">
        <v>648</v>
      </c>
      <c r="E150" s="132" t="s">
        <v>584</v>
      </c>
      <c r="F150" s="133">
        <v>385</v>
      </c>
      <c r="G150" s="132"/>
      <c r="H150" s="132">
        <f>212.5+331</f>
        <v>543.5</v>
      </c>
      <c r="I150" s="134">
        <v>510</v>
      </c>
      <c r="J150" s="135" t="s">
        <v>649</v>
      </c>
      <c r="K150" s="136">
        <f t="shared" si="62"/>
        <v>158.5</v>
      </c>
      <c r="L150" s="137">
        <f t="shared" si="63"/>
        <v>0.41168831168831171</v>
      </c>
      <c r="M150" s="132" t="s">
        <v>575</v>
      </c>
      <c r="N150" s="138">
        <v>42235</v>
      </c>
      <c r="O150" s="54"/>
      <c r="P150" s="54"/>
      <c r="Q150" s="198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9">
        <v>30</v>
      </c>
      <c r="B151" s="130">
        <v>42128</v>
      </c>
      <c r="C151" s="130"/>
      <c r="D151" s="131" t="s">
        <v>650</v>
      </c>
      <c r="E151" s="132" t="s">
        <v>584</v>
      </c>
      <c r="F151" s="133">
        <v>115.5</v>
      </c>
      <c r="G151" s="132"/>
      <c r="H151" s="132">
        <v>146</v>
      </c>
      <c r="I151" s="134">
        <v>142</v>
      </c>
      <c r="J151" s="135" t="s">
        <v>651</v>
      </c>
      <c r="K151" s="136">
        <f t="shared" si="62"/>
        <v>30.5</v>
      </c>
      <c r="L151" s="137">
        <f t="shared" si="63"/>
        <v>0.26406926406926406</v>
      </c>
      <c r="M151" s="132" t="s">
        <v>575</v>
      </c>
      <c r="N151" s="138">
        <v>42202</v>
      </c>
      <c r="O151" s="54"/>
      <c r="P151" s="54"/>
      <c r="Q151" s="198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9">
        <v>31</v>
      </c>
      <c r="B152" s="130">
        <v>42151</v>
      </c>
      <c r="C152" s="130"/>
      <c r="D152" s="131" t="s">
        <v>526</v>
      </c>
      <c r="E152" s="132" t="s">
        <v>584</v>
      </c>
      <c r="F152" s="133">
        <v>237.5</v>
      </c>
      <c r="G152" s="132"/>
      <c r="H152" s="132">
        <v>279.5</v>
      </c>
      <c r="I152" s="134">
        <v>278</v>
      </c>
      <c r="J152" s="135" t="s">
        <v>605</v>
      </c>
      <c r="K152" s="136">
        <f t="shared" si="62"/>
        <v>42</v>
      </c>
      <c r="L152" s="137">
        <f t="shared" si="63"/>
        <v>0.17684210526315788</v>
      </c>
      <c r="M152" s="132" t="s">
        <v>575</v>
      </c>
      <c r="N152" s="138">
        <v>42222</v>
      </c>
      <c r="O152" s="54"/>
      <c r="P152" s="54"/>
      <c r="Q152" s="198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9">
        <v>32</v>
      </c>
      <c r="B153" s="130">
        <v>42174</v>
      </c>
      <c r="C153" s="130"/>
      <c r="D153" s="131" t="s">
        <v>623</v>
      </c>
      <c r="E153" s="132" t="s">
        <v>573</v>
      </c>
      <c r="F153" s="133">
        <v>340</v>
      </c>
      <c r="G153" s="132"/>
      <c r="H153" s="132">
        <v>448</v>
      </c>
      <c r="I153" s="134">
        <v>448</v>
      </c>
      <c r="J153" s="135" t="s">
        <v>605</v>
      </c>
      <c r="K153" s="136">
        <f t="shared" si="62"/>
        <v>108</v>
      </c>
      <c r="L153" s="137">
        <f t="shared" si="63"/>
        <v>0.31764705882352939</v>
      </c>
      <c r="M153" s="132" t="s">
        <v>575</v>
      </c>
      <c r="N153" s="138">
        <v>43018</v>
      </c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9">
        <v>33</v>
      </c>
      <c r="B154" s="130">
        <v>42191</v>
      </c>
      <c r="C154" s="130"/>
      <c r="D154" s="131" t="s">
        <v>652</v>
      </c>
      <c r="E154" s="132" t="s">
        <v>573</v>
      </c>
      <c r="F154" s="133">
        <v>390</v>
      </c>
      <c r="G154" s="132"/>
      <c r="H154" s="132">
        <v>460</v>
      </c>
      <c r="I154" s="134">
        <v>460</v>
      </c>
      <c r="J154" s="135" t="s">
        <v>605</v>
      </c>
      <c r="K154" s="136">
        <f t="shared" ref="K154:K174" si="64">H154-F154</f>
        <v>70</v>
      </c>
      <c r="L154" s="137">
        <f t="shared" ref="L154:L174" si="65">K154/F154</f>
        <v>0.17948717948717949</v>
      </c>
      <c r="M154" s="132" t="s">
        <v>575</v>
      </c>
      <c r="N154" s="138">
        <v>42478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39">
        <v>34</v>
      </c>
      <c r="B155" s="140">
        <v>42195</v>
      </c>
      <c r="C155" s="140"/>
      <c r="D155" s="141" t="s">
        <v>653</v>
      </c>
      <c r="E155" s="142" t="s">
        <v>573</v>
      </c>
      <c r="F155" s="143">
        <v>122.5</v>
      </c>
      <c r="G155" s="143"/>
      <c r="H155" s="144">
        <v>61</v>
      </c>
      <c r="I155" s="144">
        <v>172</v>
      </c>
      <c r="J155" s="145" t="s">
        <v>654</v>
      </c>
      <c r="K155" s="146">
        <f t="shared" si="64"/>
        <v>-61.5</v>
      </c>
      <c r="L155" s="147">
        <f t="shared" si="65"/>
        <v>-0.50204081632653064</v>
      </c>
      <c r="M155" s="143" t="s">
        <v>585</v>
      </c>
      <c r="N155" s="140">
        <v>43333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9">
        <v>35</v>
      </c>
      <c r="B156" s="130">
        <v>42219</v>
      </c>
      <c r="C156" s="130"/>
      <c r="D156" s="131" t="s">
        <v>655</v>
      </c>
      <c r="E156" s="132" t="s">
        <v>573</v>
      </c>
      <c r="F156" s="133">
        <v>297.5</v>
      </c>
      <c r="G156" s="132"/>
      <c r="H156" s="132">
        <v>350</v>
      </c>
      <c r="I156" s="134">
        <v>360</v>
      </c>
      <c r="J156" s="135" t="s">
        <v>656</v>
      </c>
      <c r="K156" s="136">
        <f t="shared" si="64"/>
        <v>52.5</v>
      </c>
      <c r="L156" s="137">
        <f t="shared" si="65"/>
        <v>0.17647058823529413</v>
      </c>
      <c r="M156" s="132" t="s">
        <v>575</v>
      </c>
      <c r="N156" s="138">
        <v>42232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29">
        <v>36</v>
      </c>
      <c r="B157" s="130">
        <v>42219</v>
      </c>
      <c r="C157" s="130"/>
      <c r="D157" s="131" t="s">
        <v>657</v>
      </c>
      <c r="E157" s="132" t="s">
        <v>573</v>
      </c>
      <c r="F157" s="133">
        <v>115.5</v>
      </c>
      <c r="G157" s="132"/>
      <c r="H157" s="132">
        <v>149</v>
      </c>
      <c r="I157" s="134">
        <v>140</v>
      </c>
      <c r="J157" s="135" t="s">
        <v>658</v>
      </c>
      <c r="K157" s="136">
        <f t="shared" si="64"/>
        <v>33.5</v>
      </c>
      <c r="L157" s="137">
        <f t="shared" si="65"/>
        <v>0.29004329004329005</v>
      </c>
      <c r="M157" s="132" t="s">
        <v>575</v>
      </c>
      <c r="N157" s="138">
        <v>42740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9">
        <v>37</v>
      </c>
      <c r="B158" s="130">
        <v>42251</v>
      </c>
      <c r="C158" s="130"/>
      <c r="D158" s="131" t="s">
        <v>526</v>
      </c>
      <c r="E158" s="132" t="s">
        <v>573</v>
      </c>
      <c r="F158" s="133">
        <v>226</v>
      </c>
      <c r="G158" s="132"/>
      <c r="H158" s="132">
        <v>292</v>
      </c>
      <c r="I158" s="134">
        <v>292</v>
      </c>
      <c r="J158" s="135" t="s">
        <v>659</v>
      </c>
      <c r="K158" s="136">
        <f t="shared" si="64"/>
        <v>66</v>
      </c>
      <c r="L158" s="137">
        <f t="shared" si="65"/>
        <v>0.29203539823008851</v>
      </c>
      <c r="M158" s="132" t="s">
        <v>575</v>
      </c>
      <c r="N158" s="138">
        <v>42286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29">
        <v>38</v>
      </c>
      <c r="B159" s="130">
        <v>42254</v>
      </c>
      <c r="C159" s="130"/>
      <c r="D159" s="131" t="s">
        <v>647</v>
      </c>
      <c r="E159" s="132" t="s">
        <v>573</v>
      </c>
      <c r="F159" s="133">
        <v>232.5</v>
      </c>
      <c r="G159" s="132"/>
      <c r="H159" s="132">
        <v>312.5</v>
      </c>
      <c r="I159" s="134">
        <v>310</v>
      </c>
      <c r="J159" s="135" t="s">
        <v>605</v>
      </c>
      <c r="K159" s="136">
        <f t="shared" si="64"/>
        <v>80</v>
      </c>
      <c r="L159" s="137">
        <f t="shared" si="65"/>
        <v>0.34408602150537637</v>
      </c>
      <c r="M159" s="132" t="s">
        <v>575</v>
      </c>
      <c r="N159" s="138">
        <v>42823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29">
        <v>39</v>
      </c>
      <c r="B160" s="130">
        <v>42268</v>
      </c>
      <c r="C160" s="130"/>
      <c r="D160" s="131" t="s">
        <v>660</v>
      </c>
      <c r="E160" s="132" t="s">
        <v>573</v>
      </c>
      <c r="F160" s="133">
        <v>196.5</v>
      </c>
      <c r="G160" s="132"/>
      <c r="H160" s="132">
        <v>238</v>
      </c>
      <c r="I160" s="134">
        <v>238</v>
      </c>
      <c r="J160" s="135" t="s">
        <v>659</v>
      </c>
      <c r="K160" s="136">
        <f t="shared" si="64"/>
        <v>41.5</v>
      </c>
      <c r="L160" s="137">
        <f t="shared" si="65"/>
        <v>0.21119592875318066</v>
      </c>
      <c r="M160" s="132" t="s">
        <v>575</v>
      </c>
      <c r="N160" s="138">
        <v>42291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9">
        <v>40</v>
      </c>
      <c r="B161" s="130">
        <v>42271</v>
      </c>
      <c r="C161" s="130"/>
      <c r="D161" s="131" t="s">
        <v>603</v>
      </c>
      <c r="E161" s="132" t="s">
        <v>573</v>
      </c>
      <c r="F161" s="133">
        <v>65</v>
      </c>
      <c r="G161" s="132"/>
      <c r="H161" s="132">
        <v>82</v>
      </c>
      <c r="I161" s="134">
        <v>82</v>
      </c>
      <c r="J161" s="135" t="s">
        <v>659</v>
      </c>
      <c r="K161" s="136">
        <f t="shared" si="64"/>
        <v>17</v>
      </c>
      <c r="L161" s="137">
        <f t="shared" si="65"/>
        <v>0.26153846153846155</v>
      </c>
      <c r="M161" s="132" t="s">
        <v>575</v>
      </c>
      <c r="N161" s="138">
        <v>42578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9">
        <v>41</v>
      </c>
      <c r="B162" s="130">
        <v>42291</v>
      </c>
      <c r="C162" s="130"/>
      <c r="D162" s="131" t="s">
        <v>661</v>
      </c>
      <c r="E162" s="132" t="s">
        <v>573</v>
      </c>
      <c r="F162" s="133">
        <v>144</v>
      </c>
      <c r="G162" s="132"/>
      <c r="H162" s="132">
        <v>182.5</v>
      </c>
      <c r="I162" s="134">
        <v>181</v>
      </c>
      <c r="J162" s="135" t="s">
        <v>659</v>
      </c>
      <c r="K162" s="136">
        <f t="shared" si="64"/>
        <v>38.5</v>
      </c>
      <c r="L162" s="137">
        <f t="shared" si="65"/>
        <v>0.2673611111111111</v>
      </c>
      <c r="M162" s="132" t="s">
        <v>575</v>
      </c>
      <c r="N162" s="138">
        <v>42817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9">
        <v>42</v>
      </c>
      <c r="B163" s="130">
        <v>42291</v>
      </c>
      <c r="C163" s="130"/>
      <c r="D163" s="131" t="s">
        <v>662</v>
      </c>
      <c r="E163" s="132" t="s">
        <v>573</v>
      </c>
      <c r="F163" s="133">
        <v>264</v>
      </c>
      <c r="G163" s="132"/>
      <c r="H163" s="132">
        <v>311</v>
      </c>
      <c r="I163" s="134">
        <v>311</v>
      </c>
      <c r="J163" s="135" t="s">
        <v>659</v>
      </c>
      <c r="K163" s="136">
        <f t="shared" si="64"/>
        <v>47</v>
      </c>
      <c r="L163" s="137">
        <f t="shared" si="65"/>
        <v>0.17803030303030304</v>
      </c>
      <c r="M163" s="132" t="s">
        <v>575</v>
      </c>
      <c r="N163" s="138">
        <v>42604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9">
        <v>43</v>
      </c>
      <c r="B164" s="130">
        <v>42318</v>
      </c>
      <c r="C164" s="130"/>
      <c r="D164" s="131" t="s">
        <v>663</v>
      </c>
      <c r="E164" s="132" t="s">
        <v>584</v>
      </c>
      <c r="F164" s="133">
        <v>549.5</v>
      </c>
      <c r="G164" s="132"/>
      <c r="H164" s="132">
        <v>630</v>
      </c>
      <c r="I164" s="134">
        <v>630</v>
      </c>
      <c r="J164" s="135" t="s">
        <v>659</v>
      </c>
      <c r="K164" s="136">
        <f t="shared" si="64"/>
        <v>80.5</v>
      </c>
      <c r="L164" s="137">
        <f t="shared" si="65"/>
        <v>0.1464968152866242</v>
      </c>
      <c r="M164" s="132" t="s">
        <v>575</v>
      </c>
      <c r="N164" s="138">
        <v>42419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29">
        <v>44</v>
      </c>
      <c r="B165" s="130">
        <v>42342</v>
      </c>
      <c r="C165" s="130"/>
      <c r="D165" s="131" t="s">
        <v>664</v>
      </c>
      <c r="E165" s="132" t="s">
        <v>573</v>
      </c>
      <c r="F165" s="133">
        <v>1027.5</v>
      </c>
      <c r="G165" s="132"/>
      <c r="H165" s="132">
        <v>1315</v>
      </c>
      <c r="I165" s="134">
        <v>1250</v>
      </c>
      <c r="J165" s="135" t="s">
        <v>659</v>
      </c>
      <c r="K165" s="136">
        <f t="shared" si="64"/>
        <v>287.5</v>
      </c>
      <c r="L165" s="137">
        <f t="shared" si="65"/>
        <v>0.27980535279805352</v>
      </c>
      <c r="M165" s="132" t="s">
        <v>575</v>
      </c>
      <c r="N165" s="138">
        <v>43244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29">
        <v>45</v>
      </c>
      <c r="B166" s="130">
        <v>42367</v>
      </c>
      <c r="C166" s="130"/>
      <c r="D166" s="131" t="s">
        <v>665</v>
      </c>
      <c r="E166" s="132" t="s">
        <v>573</v>
      </c>
      <c r="F166" s="133">
        <v>465</v>
      </c>
      <c r="G166" s="132"/>
      <c r="H166" s="132">
        <v>540</v>
      </c>
      <c r="I166" s="134">
        <v>540</v>
      </c>
      <c r="J166" s="135" t="s">
        <v>659</v>
      </c>
      <c r="K166" s="136">
        <f t="shared" si="64"/>
        <v>75</v>
      </c>
      <c r="L166" s="137">
        <f t="shared" si="65"/>
        <v>0.16129032258064516</v>
      </c>
      <c r="M166" s="132" t="s">
        <v>575</v>
      </c>
      <c r="N166" s="138">
        <v>42530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29">
        <v>46</v>
      </c>
      <c r="B167" s="130">
        <v>42380</v>
      </c>
      <c r="C167" s="130"/>
      <c r="D167" s="131" t="s">
        <v>395</v>
      </c>
      <c r="E167" s="132" t="s">
        <v>584</v>
      </c>
      <c r="F167" s="133">
        <v>81</v>
      </c>
      <c r="G167" s="132"/>
      <c r="H167" s="132">
        <v>110</v>
      </c>
      <c r="I167" s="134">
        <v>110</v>
      </c>
      <c r="J167" s="135" t="s">
        <v>659</v>
      </c>
      <c r="K167" s="136">
        <f t="shared" si="64"/>
        <v>29</v>
      </c>
      <c r="L167" s="137">
        <f t="shared" si="65"/>
        <v>0.35802469135802467</v>
      </c>
      <c r="M167" s="132" t="s">
        <v>575</v>
      </c>
      <c r="N167" s="138">
        <v>42745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9">
        <v>47</v>
      </c>
      <c r="B168" s="130">
        <v>42382</v>
      </c>
      <c r="C168" s="130"/>
      <c r="D168" s="131" t="s">
        <v>666</v>
      </c>
      <c r="E168" s="132" t="s">
        <v>584</v>
      </c>
      <c r="F168" s="133">
        <v>417.5</v>
      </c>
      <c r="G168" s="132"/>
      <c r="H168" s="132">
        <v>547</v>
      </c>
      <c r="I168" s="134">
        <v>535</v>
      </c>
      <c r="J168" s="135" t="s">
        <v>659</v>
      </c>
      <c r="K168" s="136">
        <f t="shared" si="64"/>
        <v>129.5</v>
      </c>
      <c r="L168" s="137">
        <f t="shared" si="65"/>
        <v>0.31017964071856285</v>
      </c>
      <c r="M168" s="132" t="s">
        <v>575</v>
      </c>
      <c r="N168" s="138">
        <v>42578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29">
        <v>48</v>
      </c>
      <c r="B169" s="130">
        <v>42408</v>
      </c>
      <c r="C169" s="130"/>
      <c r="D169" s="131" t="s">
        <v>667</v>
      </c>
      <c r="E169" s="132" t="s">
        <v>573</v>
      </c>
      <c r="F169" s="133">
        <v>650</v>
      </c>
      <c r="G169" s="132"/>
      <c r="H169" s="132">
        <v>800</v>
      </c>
      <c r="I169" s="134">
        <v>800</v>
      </c>
      <c r="J169" s="135" t="s">
        <v>659</v>
      </c>
      <c r="K169" s="136">
        <f t="shared" si="64"/>
        <v>150</v>
      </c>
      <c r="L169" s="137">
        <f t="shared" si="65"/>
        <v>0.23076923076923078</v>
      </c>
      <c r="M169" s="132" t="s">
        <v>575</v>
      </c>
      <c r="N169" s="138">
        <v>43154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29">
        <v>49</v>
      </c>
      <c r="B170" s="130">
        <v>42433</v>
      </c>
      <c r="C170" s="130"/>
      <c r="D170" s="131" t="s">
        <v>234</v>
      </c>
      <c r="E170" s="132" t="s">
        <v>573</v>
      </c>
      <c r="F170" s="133">
        <v>437.5</v>
      </c>
      <c r="G170" s="132"/>
      <c r="H170" s="132">
        <v>504.5</v>
      </c>
      <c r="I170" s="134">
        <v>522</v>
      </c>
      <c r="J170" s="135" t="s">
        <v>668</v>
      </c>
      <c r="K170" s="136">
        <f t="shared" si="64"/>
        <v>67</v>
      </c>
      <c r="L170" s="137">
        <f t="shared" si="65"/>
        <v>0.15314285714285714</v>
      </c>
      <c r="M170" s="132" t="s">
        <v>575</v>
      </c>
      <c r="N170" s="138">
        <v>42480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29">
        <v>50</v>
      </c>
      <c r="B171" s="130">
        <v>42438</v>
      </c>
      <c r="C171" s="130"/>
      <c r="D171" s="131" t="s">
        <v>669</v>
      </c>
      <c r="E171" s="132" t="s">
        <v>573</v>
      </c>
      <c r="F171" s="133">
        <v>189.5</v>
      </c>
      <c r="G171" s="132"/>
      <c r="H171" s="132">
        <v>218</v>
      </c>
      <c r="I171" s="134">
        <v>218</v>
      </c>
      <c r="J171" s="135" t="s">
        <v>659</v>
      </c>
      <c r="K171" s="136">
        <f t="shared" si="64"/>
        <v>28.5</v>
      </c>
      <c r="L171" s="137">
        <f t="shared" si="65"/>
        <v>0.15039577836411611</v>
      </c>
      <c r="M171" s="132" t="s">
        <v>575</v>
      </c>
      <c r="N171" s="138">
        <v>43034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39">
        <v>51</v>
      </c>
      <c r="B172" s="140">
        <v>42471</v>
      </c>
      <c r="C172" s="140"/>
      <c r="D172" s="148" t="s">
        <v>670</v>
      </c>
      <c r="E172" s="143" t="s">
        <v>573</v>
      </c>
      <c r="F172" s="143">
        <v>36.5</v>
      </c>
      <c r="G172" s="144"/>
      <c r="H172" s="144">
        <v>15.85</v>
      </c>
      <c r="I172" s="144">
        <v>60</v>
      </c>
      <c r="J172" s="145" t="s">
        <v>671</v>
      </c>
      <c r="K172" s="146">
        <f t="shared" si="64"/>
        <v>-20.65</v>
      </c>
      <c r="L172" s="147">
        <f t="shared" si="65"/>
        <v>-0.5657534246575342</v>
      </c>
      <c r="M172" s="143" t="s">
        <v>585</v>
      </c>
      <c r="N172" s="151">
        <v>43627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9">
        <v>52</v>
      </c>
      <c r="B173" s="130">
        <v>42472</v>
      </c>
      <c r="C173" s="130"/>
      <c r="D173" s="131" t="s">
        <v>672</v>
      </c>
      <c r="E173" s="132" t="s">
        <v>573</v>
      </c>
      <c r="F173" s="133">
        <v>93</v>
      </c>
      <c r="G173" s="132"/>
      <c r="H173" s="132">
        <v>149</v>
      </c>
      <c r="I173" s="134">
        <v>140</v>
      </c>
      <c r="J173" s="135" t="s">
        <v>673</v>
      </c>
      <c r="K173" s="136">
        <f t="shared" si="64"/>
        <v>56</v>
      </c>
      <c r="L173" s="137">
        <f t="shared" si="65"/>
        <v>0.60215053763440862</v>
      </c>
      <c r="M173" s="132" t="s">
        <v>575</v>
      </c>
      <c r="N173" s="138">
        <v>42740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29">
        <v>53</v>
      </c>
      <c r="B174" s="130">
        <v>42472</v>
      </c>
      <c r="C174" s="130"/>
      <c r="D174" s="131" t="s">
        <v>674</v>
      </c>
      <c r="E174" s="132" t="s">
        <v>573</v>
      </c>
      <c r="F174" s="133">
        <v>130</v>
      </c>
      <c r="G174" s="132"/>
      <c r="H174" s="132">
        <v>150</v>
      </c>
      <c r="I174" s="134" t="s">
        <v>675</v>
      </c>
      <c r="J174" s="135" t="s">
        <v>659</v>
      </c>
      <c r="K174" s="136">
        <f t="shared" si="64"/>
        <v>20</v>
      </c>
      <c r="L174" s="137">
        <f t="shared" si="65"/>
        <v>0.15384615384615385</v>
      </c>
      <c r="M174" s="132" t="s">
        <v>575</v>
      </c>
      <c r="N174" s="138">
        <v>42564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29">
        <v>54</v>
      </c>
      <c r="B175" s="130">
        <v>42473</v>
      </c>
      <c r="C175" s="130"/>
      <c r="D175" s="131" t="s">
        <v>676</v>
      </c>
      <c r="E175" s="132" t="s">
        <v>573</v>
      </c>
      <c r="F175" s="133">
        <v>196</v>
      </c>
      <c r="G175" s="132"/>
      <c r="H175" s="132">
        <v>299</v>
      </c>
      <c r="I175" s="134">
        <v>299</v>
      </c>
      <c r="J175" s="135" t="s">
        <v>659</v>
      </c>
      <c r="K175" s="136">
        <v>103</v>
      </c>
      <c r="L175" s="137">
        <v>0.52551020408163296</v>
      </c>
      <c r="M175" s="132" t="s">
        <v>575</v>
      </c>
      <c r="N175" s="138">
        <v>42620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29">
        <v>55</v>
      </c>
      <c r="B176" s="130">
        <v>42473</v>
      </c>
      <c r="C176" s="130"/>
      <c r="D176" s="131" t="s">
        <v>677</v>
      </c>
      <c r="E176" s="132" t="s">
        <v>573</v>
      </c>
      <c r="F176" s="133">
        <v>88</v>
      </c>
      <c r="G176" s="132"/>
      <c r="H176" s="132">
        <v>103</v>
      </c>
      <c r="I176" s="134">
        <v>103</v>
      </c>
      <c r="J176" s="135" t="s">
        <v>659</v>
      </c>
      <c r="K176" s="136">
        <v>15</v>
      </c>
      <c r="L176" s="137">
        <v>0.170454545454545</v>
      </c>
      <c r="M176" s="132" t="s">
        <v>575</v>
      </c>
      <c r="N176" s="138">
        <v>42530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9">
        <v>56</v>
      </c>
      <c r="B177" s="130">
        <v>42492</v>
      </c>
      <c r="C177" s="130"/>
      <c r="D177" s="131" t="s">
        <v>678</v>
      </c>
      <c r="E177" s="132" t="s">
        <v>573</v>
      </c>
      <c r="F177" s="133">
        <v>127.5</v>
      </c>
      <c r="G177" s="132"/>
      <c r="H177" s="132">
        <v>148</v>
      </c>
      <c r="I177" s="134" t="s">
        <v>679</v>
      </c>
      <c r="J177" s="135" t="s">
        <v>659</v>
      </c>
      <c r="K177" s="136">
        <f>H177-F177</f>
        <v>20.5</v>
      </c>
      <c r="L177" s="137">
        <f>K177/F177</f>
        <v>0.16078431372549021</v>
      </c>
      <c r="M177" s="132" t="s">
        <v>575</v>
      </c>
      <c r="N177" s="138">
        <v>42564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29">
        <v>57</v>
      </c>
      <c r="B178" s="130">
        <v>42493</v>
      </c>
      <c r="C178" s="130"/>
      <c r="D178" s="131" t="s">
        <v>680</v>
      </c>
      <c r="E178" s="132" t="s">
        <v>573</v>
      </c>
      <c r="F178" s="133">
        <v>675</v>
      </c>
      <c r="G178" s="132"/>
      <c r="H178" s="132">
        <v>815</v>
      </c>
      <c r="I178" s="134" t="s">
        <v>681</v>
      </c>
      <c r="J178" s="135" t="s">
        <v>659</v>
      </c>
      <c r="K178" s="136">
        <f>H178-F178</f>
        <v>140</v>
      </c>
      <c r="L178" s="137">
        <f>K178/F178</f>
        <v>0.2074074074074074</v>
      </c>
      <c r="M178" s="132" t="s">
        <v>575</v>
      </c>
      <c r="N178" s="138">
        <v>43154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39">
        <v>58</v>
      </c>
      <c r="B179" s="140">
        <v>42522</v>
      </c>
      <c r="C179" s="140"/>
      <c r="D179" s="141" t="s">
        <v>682</v>
      </c>
      <c r="E179" s="142" t="s">
        <v>573</v>
      </c>
      <c r="F179" s="143">
        <v>500</v>
      </c>
      <c r="G179" s="143"/>
      <c r="H179" s="144">
        <v>232.5</v>
      </c>
      <c r="I179" s="144" t="s">
        <v>683</v>
      </c>
      <c r="J179" s="145" t="s">
        <v>684</v>
      </c>
      <c r="K179" s="146">
        <f>H179-F179</f>
        <v>-267.5</v>
      </c>
      <c r="L179" s="147">
        <f>K179/F179</f>
        <v>-0.53500000000000003</v>
      </c>
      <c r="M179" s="143" t="s">
        <v>585</v>
      </c>
      <c r="N179" s="140">
        <v>43735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9">
        <v>59</v>
      </c>
      <c r="B180" s="130">
        <v>42527</v>
      </c>
      <c r="C180" s="130"/>
      <c r="D180" s="131" t="s">
        <v>528</v>
      </c>
      <c r="E180" s="132" t="s">
        <v>573</v>
      </c>
      <c r="F180" s="133">
        <v>110</v>
      </c>
      <c r="G180" s="132"/>
      <c r="H180" s="132">
        <v>126.5</v>
      </c>
      <c r="I180" s="134">
        <v>125</v>
      </c>
      <c r="J180" s="135" t="s">
        <v>611</v>
      </c>
      <c r="K180" s="136">
        <f>H180-F180</f>
        <v>16.5</v>
      </c>
      <c r="L180" s="137">
        <f>K180/F180</f>
        <v>0.15</v>
      </c>
      <c r="M180" s="132" t="s">
        <v>575</v>
      </c>
      <c r="N180" s="138">
        <v>42552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29">
        <v>60</v>
      </c>
      <c r="B181" s="130">
        <v>42538</v>
      </c>
      <c r="C181" s="130"/>
      <c r="D181" s="131" t="s">
        <v>685</v>
      </c>
      <c r="E181" s="132" t="s">
        <v>573</v>
      </c>
      <c r="F181" s="133">
        <v>44</v>
      </c>
      <c r="G181" s="132"/>
      <c r="H181" s="132">
        <v>69.5</v>
      </c>
      <c r="I181" s="134">
        <v>69.5</v>
      </c>
      <c r="J181" s="135" t="s">
        <v>686</v>
      </c>
      <c r="K181" s="136">
        <f>H181-F181</f>
        <v>25.5</v>
      </c>
      <c r="L181" s="137">
        <f>K181/F181</f>
        <v>0.57954545454545459</v>
      </c>
      <c r="M181" s="132" t="s">
        <v>575</v>
      </c>
      <c r="N181" s="138">
        <v>42977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29">
        <v>61</v>
      </c>
      <c r="B182" s="130">
        <v>42549</v>
      </c>
      <c r="C182" s="130"/>
      <c r="D182" s="131" t="s">
        <v>687</v>
      </c>
      <c r="E182" s="132" t="s">
        <v>573</v>
      </c>
      <c r="F182" s="133">
        <v>262.5</v>
      </c>
      <c r="G182" s="132"/>
      <c r="H182" s="132">
        <v>340</v>
      </c>
      <c r="I182" s="134">
        <v>333</v>
      </c>
      <c r="J182" s="135" t="s">
        <v>688</v>
      </c>
      <c r="K182" s="136">
        <v>77.5</v>
      </c>
      <c r="L182" s="137">
        <v>0.29523809523809502</v>
      </c>
      <c r="M182" s="132" t="s">
        <v>575</v>
      </c>
      <c r="N182" s="138">
        <v>43017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29">
        <v>62</v>
      </c>
      <c r="B183" s="130">
        <v>42549</v>
      </c>
      <c r="C183" s="130"/>
      <c r="D183" s="131" t="s">
        <v>689</v>
      </c>
      <c r="E183" s="132" t="s">
        <v>573</v>
      </c>
      <c r="F183" s="133">
        <v>840</v>
      </c>
      <c r="G183" s="132"/>
      <c r="H183" s="132">
        <v>1230</v>
      </c>
      <c r="I183" s="134">
        <v>1230</v>
      </c>
      <c r="J183" s="135" t="s">
        <v>659</v>
      </c>
      <c r="K183" s="136">
        <v>390</v>
      </c>
      <c r="L183" s="137">
        <v>0.46428571428571402</v>
      </c>
      <c r="M183" s="132" t="s">
        <v>575</v>
      </c>
      <c r="N183" s="138">
        <v>42649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52">
        <v>63</v>
      </c>
      <c r="B184" s="153">
        <v>42556</v>
      </c>
      <c r="C184" s="153"/>
      <c r="D184" s="154" t="s">
        <v>690</v>
      </c>
      <c r="E184" s="155" t="s">
        <v>573</v>
      </c>
      <c r="F184" s="155">
        <v>395</v>
      </c>
      <c r="G184" s="156"/>
      <c r="H184" s="156">
        <f>(468.5+342.5)/2</f>
        <v>405.5</v>
      </c>
      <c r="I184" s="156">
        <v>510</v>
      </c>
      <c r="J184" s="157" t="s">
        <v>691</v>
      </c>
      <c r="K184" s="158">
        <f t="shared" ref="K184:K190" si="66">H184-F184</f>
        <v>10.5</v>
      </c>
      <c r="L184" s="159">
        <f t="shared" ref="L184:L190" si="67">K184/F184</f>
        <v>2.6582278481012658E-2</v>
      </c>
      <c r="M184" s="155" t="s">
        <v>592</v>
      </c>
      <c r="N184" s="153">
        <v>43606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39">
        <v>64</v>
      </c>
      <c r="B185" s="140">
        <v>42584</v>
      </c>
      <c r="C185" s="140"/>
      <c r="D185" s="141" t="s">
        <v>692</v>
      </c>
      <c r="E185" s="142" t="s">
        <v>584</v>
      </c>
      <c r="F185" s="143">
        <f>169.5-12.8</f>
        <v>156.69999999999999</v>
      </c>
      <c r="G185" s="143"/>
      <c r="H185" s="144">
        <v>77</v>
      </c>
      <c r="I185" s="144" t="s">
        <v>693</v>
      </c>
      <c r="J185" s="145" t="s">
        <v>694</v>
      </c>
      <c r="K185" s="146">
        <f t="shared" si="66"/>
        <v>-79.699999999999989</v>
      </c>
      <c r="L185" s="147">
        <f t="shared" si="67"/>
        <v>-0.50861518825781749</v>
      </c>
      <c r="M185" s="143" t="s">
        <v>585</v>
      </c>
      <c r="N185" s="140">
        <v>43522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39">
        <v>65</v>
      </c>
      <c r="B186" s="140">
        <v>42586</v>
      </c>
      <c r="C186" s="140"/>
      <c r="D186" s="141" t="s">
        <v>695</v>
      </c>
      <c r="E186" s="142" t="s">
        <v>573</v>
      </c>
      <c r="F186" s="143">
        <v>400</v>
      </c>
      <c r="G186" s="143"/>
      <c r="H186" s="144">
        <v>305</v>
      </c>
      <c r="I186" s="144">
        <v>475</v>
      </c>
      <c r="J186" s="145" t="s">
        <v>696</v>
      </c>
      <c r="K186" s="146">
        <f t="shared" si="66"/>
        <v>-95</v>
      </c>
      <c r="L186" s="147">
        <f t="shared" si="67"/>
        <v>-0.23749999999999999</v>
      </c>
      <c r="M186" s="143" t="s">
        <v>585</v>
      </c>
      <c r="N186" s="140">
        <v>43606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29">
        <v>66</v>
      </c>
      <c r="B187" s="130">
        <v>42593</v>
      </c>
      <c r="C187" s="130"/>
      <c r="D187" s="131" t="s">
        <v>697</v>
      </c>
      <c r="E187" s="132" t="s">
        <v>573</v>
      </c>
      <c r="F187" s="133">
        <v>86.5</v>
      </c>
      <c r="G187" s="132"/>
      <c r="H187" s="132">
        <v>130</v>
      </c>
      <c r="I187" s="134">
        <v>130</v>
      </c>
      <c r="J187" s="135" t="s">
        <v>698</v>
      </c>
      <c r="K187" s="136">
        <f t="shared" si="66"/>
        <v>43.5</v>
      </c>
      <c r="L187" s="137">
        <f t="shared" si="67"/>
        <v>0.50289017341040465</v>
      </c>
      <c r="M187" s="132" t="s">
        <v>575</v>
      </c>
      <c r="N187" s="138">
        <v>43091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39">
        <v>67</v>
      </c>
      <c r="B188" s="140">
        <v>42600</v>
      </c>
      <c r="C188" s="140"/>
      <c r="D188" s="141" t="s">
        <v>120</v>
      </c>
      <c r="E188" s="142" t="s">
        <v>573</v>
      </c>
      <c r="F188" s="143">
        <v>133.5</v>
      </c>
      <c r="G188" s="143"/>
      <c r="H188" s="144">
        <v>126.5</v>
      </c>
      <c r="I188" s="144">
        <v>178</v>
      </c>
      <c r="J188" s="145" t="s">
        <v>699</v>
      </c>
      <c r="K188" s="146">
        <f t="shared" si="66"/>
        <v>-7</v>
      </c>
      <c r="L188" s="147">
        <f t="shared" si="67"/>
        <v>-5.2434456928838954E-2</v>
      </c>
      <c r="M188" s="143" t="s">
        <v>585</v>
      </c>
      <c r="N188" s="140">
        <v>42615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29">
        <v>68</v>
      </c>
      <c r="B189" s="130">
        <v>42613</v>
      </c>
      <c r="C189" s="130"/>
      <c r="D189" s="131" t="s">
        <v>700</v>
      </c>
      <c r="E189" s="132" t="s">
        <v>573</v>
      </c>
      <c r="F189" s="133">
        <v>560</v>
      </c>
      <c r="G189" s="132"/>
      <c r="H189" s="132">
        <v>725</v>
      </c>
      <c r="I189" s="134">
        <v>725</v>
      </c>
      <c r="J189" s="135" t="s">
        <v>605</v>
      </c>
      <c r="K189" s="136">
        <f t="shared" si="66"/>
        <v>165</v>
      </c>
      <c r="L189" s="137">
        <f t="shared" si="67"/>
        <v>0.29464285714285715</v>
      </c>
      <c r="M189" s="132" t="s">
        <v>575</v>
      </c>
      <c r="N189" s="138">
        <v>42456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29">
        <v>69</v>
      </c>
      <c r="B190" s="130">
        <v>42614</v>
      </c>
      <c r="C190" s="130"/>
      <c r="D190" s="131" t="s">
        <v>701</v>
      </c>
      <c r="E190" s="132" t="s">
        <v>573</v>
      </c>
      <c r="F190" s="133">
        <v>160.5</v>
      </c>
      <c r="G190" s="132"/>
      <c r="H190" s="132">
        <v>210</v>
      </c>
      <c r="I190" s="134">
        <v>210</v>
      </c>
      <c r="J190" s="135" t="s">
        <v>605</v>
      </c>
      <c r="K190" s="136">
        <f t="shared" si="66"/>
        <v>49.5</v>
      </c>
      <c r="L190" s="137">
        <f t="shared" si="67"/>
        <v>0.30841121495327101</v>
      </c>
      <c r="M190" s="132" t="s">
        <v>575</v>
      </c>
      <c r="N190" s="138">
        <v>42871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29">
        <v>70</v>
      </c>
      <c r="B191" s="130">
        <v>42646</v>
      </c>
      <c r="C191" s="130"/>
      <c r="D191" s="131" t="s">
        <v>405</v>
      </c>
      <c r="E191" s="132" t="s">
        <v>573</v>
      </c>
      <c r="F191" s="133">
        <v>430</v>
      </c>
      <c r="G191" s="132"/>
      <c r="H191" s="132">
        <v>596</v>
      </c>
      <c r="I191" s="134">
        <v>575</v>
      </c>
      <c r="J191" s="135" t="s">
        <v>702</v>
      </c>
      <c r="K191" s="136">
        <v>166</v>
      </c>
      <c r="L191" s="137">
        <v>0.38604651162790699</v>
      </c>
      <c r="M191" s="132" t="s">
        <v>575</v>
      </c>
      <c r="N191" s="138">
        <v>42769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29">
        <v>71</v>
      </c>
      <c r="B192" s="130">
        <v>42657</v>
      </c>
      <c r="C192" s="130"/>
      <c r="D192" s="131" t="s">
        <v>703</v>
      </c>
      <c r="E192" s="132" t="s">
        <v>573</v>
      </c>
      <c r="F192" s="133">
        <v>280</v>
      </c>
      <c r="G192" s="132"/>
      <c r="H192" s="132">
        <v>345</v>
      </c>
      <c r="I192" s="134">
        <v>345</v>
      </c>
      <c r="J192" s="135" t="s">
        <v>605</v>
      </c>
      <c r="K192" s="136">
        <f t="shared" ref="K192:K197" si="68">H192-F192</f>
        <v>65</v>
      </c>
      <c r="L192" s="137">
        <f>K192/F192</f>
        <v>0.23214285714285715</v>
      </c>
      <c r="M192" s="132" t="s">
        <v>575</v>
      </c>
      <c r="N192" s="138">
        <v>42814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29">
        <v>72</v>
      </c>
      <c r="B193" s="130">
        <v>42657</v>
      </c>
      <c r="C193" s="130"/>
      <c r="D193" s="131" t="s">
        <v>704</v>
      </c>
      <c r="E193" s="132" t="s">
        <v>573</v>
      </c>
      <c r="F193" s="133">
        <v>245</v>
      </c>
      <c r="G193" s="132"/>
      <c r="H193" s="132">
        <v>325.5</v>
      </c>
      <c r="I193" s="134">
        <v>330</v>
      </c>
      <c r="J193" s="135" t="s">
        <v>705</v>
      </c>
      <c r="K193" s="136">
        <f t="shared" si="68"/>
        <v>80.5</v>
      </c>
      <c r="L193" s="137">
        <f>K193/F193</f>
        <v>0.32857142857142857</v>
      </c>
      <c r="M193" s="132" t="s">
        <v>575</v>
      </c>
      <c r="N193" s="138">
        <v>42769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29">
        <v>73</v>
      </c>
      <c r="B194" s="130">
        <v>42660</v>
      </c>
      <c r="C194" s="130"/>
      <c r="D194" s="131" t="s">
        <v>706</v>
      </c>
      <c r="E194" s="132" t="s">
        <v>573</v>
      </c>
      <c r="F194" s="133">
        <v>125</v>
      </c>
      <c r="G194" s="132"/>
      <c r="H194" s="132">
        <v>160</v>
      </c>
      <c r="I194" s="134">
        <v>160</v>
      </c>
      <c r="J194" s="135" t="s">
        <v>659</v>
      </c>
      <c r="K194" s="136">
        <f t="shared" si="68"/>
        <v>35</v>
      </c>
      <c r="L194" s="137">
        <v>0.28000000000000003</v>
      </c>
      <c r="M194" s="132" t="s">
        <v>575</v>
      </c>
      <c r="N194" s="138">
        <v>42803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29">
        <v>74</v>
      </c>
      <c r="B195" s="130">
        <v>42660</v>
      </c>
      <c r="C195" s="130"/>
      <c r="D195" s="131" t="s">
        <v>707</v>
      </c>
      <c r="E195" s="132" t="s">
        <v>573</v>
      </c>
      <c r="F195" s="133">
        <v>114</v>
      </c>
      <c r="G195" s="132"/>
      <c r="H195" s="132">
        <v>145</v>
      </c>
      <c r="I195" s="134">
        <v>145</v>
      </c>
      <c r="J195" s="135" t="s">
        <v>659</v>
      </c>
      <c r="K195" s="136">
        <f t="shared" si="68"/>
        <v>31</v>
      </c>
      <c r="L195" s="137">
        <f>K195/F195</f>
        <v>0.27192982456140352</v>
      </c>
      <c r="M195" s="132" t="s">
        <v>575</v>
      </c>
      <c r="N195" s="138">
        <v>42859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29">
        <v>75</v>
      </c>
      <c r="B196" s="130">
        <v>42660</v>
      </c>
      <c r="C196" s="130"/>
      <c r="D196" s="131" t="s">
        <v>708</v>
      </c>
      <c r="E196" s="132" t="s">
        <v>573</v>
      </c>
      <c r="F196" s="133">
        <v>212</v>
      </c>
      <c r="G196" s="132"/>
      <c r="H196" s="132">
        <v>280</v>
      </c>
      <c r="I196" s="134">
        <v>276</v>
      </c>
      <c r="J196" s="135" t="s">
        <v>709</v>
      </c>
      <c r="K196" s="136">
        <f t="shared" si="68"/>
        <v>68</v>
      </c>
      <c r="L196" s="137">
        <f>K196/F196</f>
        <v>0.32075471698113206</v>
      </c>
      <c r="M196" s="132" t="s">
        <v>575</v>
      </c>
      <c r="N196" s="138">
        <v>42858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29">
        <v>76</v>
      </c>
      <c r="B197" s="130">
        <v>42678</v>
      </c>
      <c r="C197" s="130"/>
      <c r="D197" s="131" t="s">
        <v>452</v>
      </c>
      <c r="E197" s="132" t="s">
        <v>573</v>
      </c>
      <c r="F197" s="133">
        <v>155</v>
      </c>
      <c r="G197" s="132"/>
      <c r="H197" s="132">
        <v>210</v>
      </c>
      <c r="I197" s="134">
        <v>210</v>
      </c>
      <c r="J197" s="135" t="s">
        <v>710</v>
      </c>
      <c r="K197" s="136">
        <f t="shared" si="68"/>
        <v>55</v>
      </c>
      <c r="L197" s="137">
        <f>K197/F197</f>
        <v>0.35483870967741937</v>
      </c>
      <c r="M197" s="132" t="s">
        <v>575</v>
      </c>
      <c r="N197" s="138">
        <v>42944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39">
        <v>77</v>
      </c>
      <c r="B198" s="140">
        <v>42710</v>
      </c>
      <c r="C198" s="140"/>
      <c r="D198" s="141" t="s">
        <v>711</v>
      </c>
      <c r="E198" s="142" t="s">
        <v>573</v>
      </c>
      <c r="F198" s="143">
        <v>150.5</v>
      </c>
      <c r="G198" s="143"/>
      <c r="H198" s="144">
        <v>72.5</v>
      </c>
      <c r="I198" s="144">
        <v>174</v>
      </c>
      <c r="J198" s="145" t="s">
        <v>712</v>
      </c>
      <c r="K198" s="146">
        <v>-78</v>
      </c>
      <c r="L198" s="147">
        <v>-0.51827242524916906</v>
      </c>
      <c r="M198" s="143" t="s">
        <v>585</v>
      </c>
      <c r="N198" s="140">
        <v>43333</v>
      </c>
      <c r="O198" s="54"/>
      <c r="P198" s="54"/>
      <c r="Q198" s="198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29">
        <v>78</v>
      </c>
      <c r="B199" s="130">
        <v>42712</v>
      </c>
      <c r="C199" s="130"/>
      <c r="D199" s="131" t="s">
        <v>713</v>
      </c>
      <c r="E199" s="132" t="s">
        <v>573</v>
      </c>
      <c r="F199" s="133">
        <v>380</v>
      </c>
      <c r="G199" s="132"/>
      <c r="H199" s="132">
        <v>478</v>
      </c>
      <c r="I199" s="134">
        <v>468</v>
      </c>
      <c r="J199" s="135" t="s">
        <v>659</v>
      </c>
      <c r="K199" s="136">
        <f>H199-F199</f>
        <v>98</v>
      </c>
      <c r="L199" s="137">
        <f>K199/F199</f>
        <v>0.25789473684210529</v>
      </c>
      <c r="M199" s="132" t="s">
        <v>575</v>
      </c>
      <c r="N199" s="138">
        <v>43025</v>
      </c>
      <c r="O199" s="54"/>
      <c r="P199" s="54"/>
      <c r="Q199" s="198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29">
        <v>79</v>
      </c>
      <c r="B200" s="130">
        <v>42734</v>
      </c>
      <c r="C200" s="130"/>
      <c r="D200" s="131" t="s">
        <v>119</v>
      </c>
      <c r="E200" s="132" t="s">
        <v>573</v>
      </c>
      <c r="F200" s="133">
        <v>305</v>
      </c>
      <c r="G200" s="132"/>
      <c r="H200" s="132">
        <v>375</v>
      </c>
      <c r="I200" s="134">
        <v>375</v>
      </c>
      <c r="J200" s="135" t="s">
        <v>659</v>
      </c>
      <c r="K200" s="136">
        <f>H200-F200</f>
        <v>70</v>
      </c>
      <c r="L200" s="137">
        <f>K200/F200</f>
        <v>0.22950819672131148</v>
      </c>
      <c r="M200" s="132" t="s">
        <v>575</v>
      </c>
      <c r="N200" s="138">
        <v>42768</v>
      </c>
      <c r="O200" s="54"/>
      <c r="P200" s="54"/>
      <c r="Q200" s="198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29">
        <v>80</v>
      </c>
      <c r="B201" s="130">
        <v>42739</v>
      </c>
      <c r="C201" s="130"/>
      <c r="D201" s="131" t="s">
        <v>102</v>
      </c>
      <c r="E201" s="132" t="s">
        <v>573</v>
      </c>
      <c r="F201" s="133">
        <v>99.5</v>
      </c>
      <c r="G201" s="132"/>
      <c r="H201" s="132">
        <v>158</v>
      </c>
      <c r="I201" s="134">
        <v>158</v>
      </c>
      <c r="J201" s="135" t="s">
        <v>659</v>
      </c>
      <c r="K201" s="136">
        <f>H201-F201</f>
        <v>58.5</v>
      </c>
      <c r="L201" s="137">
        <f>K201/F201</f>
        <v>0.5879396984924623</v>
      </c>
      <c r="M201" s="132" t="s">
        <v>575</v>
      </c>
      <c r="N201" s="138">
        <v>42898</v>
      </c>
      <c r="O201" s="54"/>
      <c r="P201" s="54"/>
      <c r="Q201" s="198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29">
        <v>81</v>
      </c>
      <c r="B202" s="130">
        <v>42739</v>
      </c>
      <c r="C202" s="130"/>
      <c r="D202" s="131" t="s">
        <v>102</v>
      </c>
      <c r="E202" s="132" t="s">
        <v>573</v>
      </c>
      <c r="F202" s="133">
        <v>99.5</v>
      </c>
      <c r="G202" s="132"/>
      <c r="H202" s="132">
        <v>158</v>
      </c>
      <c r="I202" s="134">
        <v>158</v>
      </c>
      <c r="J202" s="135" t="s">
        <v>659</v>
      </c>
      <c r="K202" s="136">
        <v>58.5</v>
      </c>
      <c r="L202" s="137">
        <v>0.58793969849246197</v>
      </c>
      <c r="M202" s="132" t="s">
        <v>575</v>
      </c>
      <c r="N202" s="138">
        <v>42898</v>
      </c>
      <c r="O202" s="54"/>
      <c r="P202" s="54"/>
      <c r="Q202" s="198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29">
        <v>82</v>
      </c>
      <c r="B203" s="130">
        <v>42786</v>
      </c>
      <c r="C203" s="130"/>
      <c r="D203" s="131" t="s">
        <v>207</v>
      </c>
      <c r="E203" s="132" t="s">
        <v>573</v>
      </c>
      <c r="F203" s="133">
        <v>140.5</v>
      </c>
      <c r="G203" s="132"/>
      <c r="H203" s="132">
        <v>220</v>
      </c>
      <c r="I203" s="134">
        <v>220</v>
      </c>
      <c r="J203" s="135" t="s">
        <v>659</v>
      </c>
      <c r="K203" s="136">
        <f>H203-F203</f>
        <v>79.5</v>
      </c>
      <c r="L203" s="137">
        <f>K203/F203</f>
        <v>0.5658362989323843</v>
      </c>
      <c r="M203" s="132" t="s">
        <v>575</v>
      </c>
      <c r="N203" s="138">
        <v>42864</v>
      </c>
      <c r="O203" s="54"/>
      <c r="P203" s="54"/>
      <c r="Q203" s="198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29">
        <v>83</v>
      </c>
      <c r="B204" s="130">
        <v>42786</v>
      </c>
      <c r="C204" s="130"/>
      <c r="D204" s="131" t="s">
        <v>714</v>
      </c>
      <c r="E204" s="132" t="s">
        <v>573</v>
      </c>
      <c r="F204" s="133">
        <v>202.5</v>
      </c>
      <c r="G204" s="132"/>
      <c r="H204" s="132">
        <v>234</v>
      </c>
      <c r="I204" s="134">
        <v>234</v>
      </c>
      <c r="J204" s="135" t="s">
        <v>659</v>
      </c>
      <c r="K204" s="136">
        <v>31.5</v>
      </c>
      <c r="L204" s="137">
        <v>0.155555555555556</v>
      </c>
      <c r="M204" s="132" t="s">
        <v>575</v>
      </c>
      <c r="N204" s="138">
        <v>42836</v>
      </c>
      <c r="O204" s="54"/>
      <c r="P204" s="54"/>
      <c r="Q204" s="198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29">
        <v>84</v>
      </c>
      <c r="B205" s="130">
        <v>42818</v>
      </c>
      <c r="C205" s="130"/>
      <c r="D205" s="131" t="s">
        <v>715</v>
      </c>
      <c r="E205" s="132" t="s">
        <v>573</v>
      </c>
      <c r="F205" s="133">
        <v>300.5</v>
      </c>
      <c r="G205" s="132"/>
      <c r="H205" s="132">
        <v>417.5</v>
      </c>
      <c r="I205" s="134">
        <v>420</v>
      </c>
      <c r="J205" s="135" t="s">
        <v>716</v>
      </c>
      <c r="K205" s="136">
        <f>H205-F205</f>
        <v>117</v>
      </c>
      <c r="L205" s="137">
        <f>K205/F205</f>
        <v>0.38935108153078202</v>
      </c>
      <c r="M205" s="132" t="s">
        <v>575</v>
      </c>
      <c r="N205" s="138">
        <v>43070</v>
      </c>
      <c r="O205" s="54"/>
      <c r="P205" s="54"/>
      <c r="Q205" s="198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29">
        <v>85</v>
      </c>
      <c r="B206" s="130">
        <v>42818</v>
      </c>
      <c r="C206" s="130"/>
      <c r="D206" s="131" t="s">
        <v>689</v>
      </c>
      <c r="E206" s="132" t="s">
        <v>573</v>
      </c>
      <c r="F206" s="133">
        <v>850</v>
      </c>
      <c r="G206" s="132"/>
      <c r="H206" s="132">
        <v>1042.5</v>
      </c>
      <c r="I206" s="134">
        <v>1023</v>
      </c>
      <c r="J206" s="135" t="s">
        <v>717</v>
      </c>
      <c r="K206" s="136">
        <v>192.5</v>
      </c>
      <c r="L206" s="137">
        <v>0.22647058823529401</v>
      </c>
      <c r="M206" s="132" t="s">
        <v>575</v>
      </c>
      <c r="N206" s="138">
        <v>42830</v>
      </c>
      <c r="O206" s="54"/>
      <c r="P206" s="54"/>
      <c r="Q206" s="198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29">
        <v>86</v>
      </c>
      <c r="B207" s="130">
        <v>42830</v>
      </c>
      <c r="C207" s="130"/>
      <c r="D207" s="131" t="s">
        <v>483</v>
      </c>
      <c r="E207" s="132" t="s">
        <v>573</v>
      </c>
      <c r="F207" s="133">
        <v>785</v>
      </c>
      <c r="G207" s="132"/>
      <c r="H207" s="132">
        <v>930</v>
      </c>
      <c r="I207" s="134">
        <v>920</v>
      </c>
      <c r="J207" s="135" t="s">
        <v>718</v>
      </c>
      <c r="K207" s="136">
        <f>H207-F207</f>
        <v>145</v>
      </c>
      <c r="L207" s="137">
        <f>K207/F207</f>
        <v>0.18471337579617833</v>
      </c>
      <c r="M207" s="132" t="s">
        <v>575</v>
      </c>
      <c r="N207" s="138">
        <v>42976</v>
      </c>
      <c r="O207" s="54"/>
      <c r="P207" s="54"/>
      <c r="Q207" s="198"/>
      <c r="R207" s="54"/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39">
        <v>87</v>
      </c>
      <c r="B208" s="140">
        <v>42831</v>
      </c>
      <c r="C208" s="140"/>
      <c r="D208" s="141" t="s">
        <v>719</v>
      </c>
      <c r="E208" s="142" t="s">
        <v>573</v>
      </c>
      <c r="F208" s="143">
        <v>40</v>
      </c>
      <c r="G208" s="143"/>
      <c r="H208" s="144">
        <v>13.1</v>
      </c>
      <c r="I208" s="144">
        <v>60</v>
      </c>
      <c r="J208" s="145" t="s">
        <v>720</v>
      </c>
      <c r="K208" s="146">
        <v>-26.9</v>
      </c>
      <c r="L208" s="147">
        <v>-0.67249999999999999</v>
      </c>
      <c r="M208" s="143" t="s">
        <v>585</v>
      </c>
      <c r="N208" s="140">
        <v>43138</v>
      </c>
      <c r="O208" s="54"/>
      <c r="P208" s="54"/>
      <c r="Q208" s="198"/>
      <c r="R208" s="54"/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29">
        <v>88</v>
      </c>
      <c r="B209" s="130">
        <v>42837</v>
      </c>
      <c r="C209" s="130"/>
      <c r="D209" s="131" t="s">
        <v>100</v>
      </c>
      <c r="E209" s="132" t="s">
        <v>573</v>
      </c>
      <c r="F209" s="133">
        <v>289.5</v>
      </c>
      <c r="G209" s="132"/>
      <c r="H209" s="132">
        <v>354</v>
      </c>
      <c r="I209" s="134">
        <v>360</v>
      </c>
      <c r="J209" s="135" t="s">
        <v>721</v>
      </c>
      <c r="K209" s="136">
        <f t="shared" ref="K209:K217" si="69">H209-F209</f>
        <v>64.5</v>
      </c>
      <c r="L209" s="137">
        <f t="shared" ref="L209:L217" si="70">K209/F209</f>
        <v>0.22279792746113988</v>
      </c>
      <c r="M209" s="132" t="s">
        <v>575</v>
      </c>
      <c r="N209" s="138">
        <v>43040</v>
      </c>
      <c r="O209" s="54"/>
      <c r="P209" s="54"/>
      <c r="Q209" s="198"/>
      <c r="R209" s="54"/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29">
        <v>89</v>
      </c>
      <c r="B210" s="130">
        <v>42845</v>
      </c>
      <c r="C210" s="130"/>
      <c r="D210" s="131" t="s">
        <v>424</v>
      </c>
      <c r="E210" s="132" t="s">
        <v>573</v>
      </c>
      <c r="F210" s="133">
        <v>700</v>
      </c>
      <c r="G210" s="132"/>
      <c r="H210" s="132">
        <v>840</v>
      </c>
      <c r="I210" s="134">
        <v>840</v>
      </c>
      <c r="J210" s="135" t="s">
        <v>722</v>
      </c>
      <c r="K210" s="136">
        <f t="shared" si="69"/>
        <v>140</v>
      </c>
      <c r="L210" s="137">
        <f t="shared" si="70"/>
        <v>0.2</v>
      </c>
      <c r="M210" s="132" t="s">
        <v>575</v>
      </c>
      <c r="N210" s="138">
        <v>42893</v>
      </c>
      <c r="O210" s="54"/>
      <c r="P210" s="54"/>
      <c r="Q210" s="198"/>
      <c r="R210" s="54"/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29">
        <v>90</v>
      </c>
      <c r="B211" s="130">
        <v>42887</v>
      </c>
      <c r="C211" s="130"/>
      <c r="D211" s="131" t="s">
        <v>723</v>
      </c>
      <c r="E211" s="132" t="s">
        <v>573</v>
      </c>
      <c r="F211" s="133">
        <v>130</v>
      </c>
      <c r="G211" s="132"/>
      <c r="H211" s="132">
        <v>144.25</v>
      </c>
      <c r="I211" s="134">
        <v>170</v>
      </c>
      <c r="J211" s="135" t="s">
        <v>724</v>
      </c>
      <c r="K211" s="136">
        <f t="shared" si="69"/>
        <v>14.25</v>
      </c>
      <c r="L211" s="137">
        <f t="shared" si="70"/>
        <v>0.10961538461538461</v>
      </c>
      <c r="M211" s="132" t="s">
        <v>575</v>
      </c>
      <c r="N211" s="138">
        <v>43675</v>
      </c>
      <c r="O211" s="54"/>
      <c r="P211" s="54"/>
      <c r="Q211" s="198"/>
      <c r="R211" s="54"/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29">
        <v>91</v>
      </c>
      <c r="B212" s="130">
        <v>42901</v>
      </c>
      <c r="C212" s="130"/>
      <c r="D212" s="131" t="s">
        <v>725</v>
      </c>
      <c r="E212" s="132" t="s">
        <v>573</v>
      </c>
      <c r="F212" s="133">
        <v>214.5</v>
      </c>
      <c r="G212" s="132"/>
      <c r="H212" s="132">
        <v>262</v>
      </c>
      <c r="I212" s="134">
        <v>262</v>
      </c>
      <c r="J212" s="135" t="s">
        <v>594</v>
      </c>
      <c r="K212" s="136">
        <f t="shared" si="69"/>
        <v>47.5</v>
      </c>
      <c r="L212" s="137">
        <f t="shared" si="70"/>
        <v>0.22144522144522144</v>
      </c>
      <c r="M212" s="132" t="s">
        <v>575</v>
      </c>
      <c r="N212" s="138">
        <v>42977</v>
      </c>
      <c r="O212" s="54"/>
      <c r="P212" s="54"/>
      <c r="Q212" s="198"/>
      <c r="R212" s="54"/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60">
        <v>92</v>
      </c>
      <c r="B213" s="161">
        <v>42933</v>
      </c>
      <c r="C213" s="161"/>
      <c r="D213" s="162" t="s">
        <v>726</v>
      </c>
      <c r="E213" s="163" t="s">
        <v>573</v>
      </c>
      <c r="F213" s="164">
        <v>370</v>
      </c>
      <c r="G213" s="163"/>
      <c r="H213" s="163">
        <v>447.5</v>
      </c>
      <c r="I213" s="165">
        <v>450</v>
      </c>
      <c r="J213" s="166" t="s">
        <v>659</v>
      </c>
      <c r="K213" s="136">
        <f t="shared" si="69"/>
        <v>77.5</v>
      </c>
      <c r="L213" s="167">
        <f t="shared" si="70"/>
        <v>0.20945945945945946</v>
      </c>
      <c r="M213" s="163" t="s">
        <v>575</v>
      </c>
      <c r="N213" s="168">
        <v>43035</v>
      </c>
      <c r="O213" s="54"/>
      <c r="P213" s="54"/>
      <c r="Q213" s="198"/>
      <c r="R213" s="54"/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60">
        <v>93</v>
      </c>
      <c r="B214" s="161">
        <v>42943</v>
      </c>
      <c r="C214" s="161"/>
      <c r="D214" s="162" t="s">
        <v>205</v>
      </c>
      <c r="E214" s="163" t="s">
        <v>573</v>
      </c>
      <c r="F214" s="164">
        <v>657.5</v>
      </c>
      <c r="G214" s="163"/>
      <c r="H214" s="163">
        <v>825</v>
      </c>
      <c r="I214" s="165">
        <v>820</v>
      </c>
      <c r="J214" s="166" t="s">
        <v>659</v>
      </c>
      <c r="K214" s="136">
        <f t="shared" si="69"/>
        <v>167.5</v>
      </c>
      <c r="L214" s="167">
        <f t="shared" si="70"/>
        <v>0.25475285171102663</v>
      </c>
      <c r="M214" s="163" t="s">
        <v>575</v>
      </c>
      <c r="N214" s="168">
        <v>43090</v>
      </c>
      <c r="O214" s="54"/>
      <c r="P214" s="54"/>
      <c r="Q214" s="198"/>
      <c r="R214" s="54"/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29">
        <v>94</v>
      </c>
      <c r="B215" s="130">
        <v>42964</v>
      </c>
      <c r="C215" s="130"/>
      <c r="D215" s="131" t="s">
        <v>378</v>
      </c>
      <c r="E215" s="132" t="s">
        <v>573</v>
      </c>
      <c r="F215" s="133">
        <v>605</v>
      </c>
      <c r="G215" s="132"/>
      <c r="H215" s="132">
        <v>750</v>
      </c>
      <c r="I215" s="134">
        <v>750</v>
      </c>
      <c r="J215" s="135" t="s">
        <v>718</v>
      </c>
      <c r="K215" s="136">
        <f t="shared" si="69"/>
        <v>145</v>
      </c>
      <c r="L215" s="137">
        <f t="shared" si="70"/>
        <v>0.23966942148760331</v>
      </c>
      <c r="M215" s="132" t="s">
        <v>575</v>
      </c>
      <c r="N215" s="138">
        <v>43027</v>
      </c>
      <c r="O215" s="54"/>
      <c r="P215" s="54"/>
      <c r="Q215" s="198"/>
      <c r="R215" s="54"/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39">
        <v>95</v>
      </c>
      <c r="B216" s="140">
        <v>42979</v>
      </c>
      <c r="C216" s="140"/>
      <c r="D216" s="148" t="s">
        <v>727</v>
      </c>
      <c r="E216" s="143" t="s">
        <v>573</v>
      </c>
      <c r="F216" s="143">
        <v>255</v>
      </c>
      <c r="G216" s="144"/>
      <c r="H216" s="144">
        <v>217.25</v>
      </c>
      <c r="I216" s="144">
        <v>320</v>
      </c>
      <c r="J216" s="145" t="s">
        <v>728</v>
      </c>
      <c r="K216" s="146">
        <f t="shared" si="69"/>
        <v>-37.75</v>
      </c>
      <c r="L216" s="149">
        <f t="shared" si="70"/>
        <v>-0.14803921568627451</v>
      </c>
      <c r="M216" s="143" t="s">
        <v>585</v>
      </c>
      <c r="N216" s="140">
        <v>43661</v>
      </c>
      <c r="O216" s="54"/>
      <c r="P216" s="54"/>
      <c r="Q216" s="198"/>
      <c r="R216" s="54"/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29">
        <v>96</v>
      </c>
      <c r="B217" s="130">
        <v>42997</v>
      </c>
      <c r="C217" s="130"/>
      <c r="D217" s="131" t="s">
        <v>729</v>
      </c>
      <c r="E217" s="132" t="s">
        <v>573</v>
      </c>
      <c r="F217" s="133">
        <v>215</v>
      </c>
      <c r="G217" s="132"/>
      <c r="H217" s="132">
        <v>258</v>
      </c>
      <c r="I217" s="134">
        <v>258</v>
      </c>
      <c r="J217" s="135" t="s">
        <v>659</v>
      </c>
      <c r="K217" s="136">
        <f t="shared" si="69"/>
        <v>43</v>
      </c>
      <c r="L217" s="137">
        <f t="shared" si="70"/>
        <v>0.2</v>
      </c>
      <c r="M217" s="132" t="s">
        <v>575</v>
      </c>
      <c r="N217" s="138">
        <v>43040</v>
      </c>
      <c r="O217" s="54"/>
      <c r="P217" s="54"/>
      <c r="Q217" s="198"/>
      <c r="R217" s="54"/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29">
        <v>97</v>
      </c>
      <c r="B218" s="130">
        <v>42997</v>
      </c>
      <c r="C218" s="130"/>
      <c r="D218" s="131" t="s">
        <v>729</v>
      </c>
      <c r="E218" s="132" t="s">
        <v>573</v>
      </c>
      <c r="F218" s="133">
        <v>215</v>
      </c>
      <c r="G218" s="132"/>
      <c r="H218" s="132">
        <v>258</v>
      </c>
      <c r="I218" s="134">
        <v>258</v>
      </c>
      <c r="J218" s="166" t="s">
        <v>659</v>
      </c>
      <c r="K218" s="136">
        <v>43</v>
      </c>
      <c r="L218" s="137">
        <v>0.2</v>
      </c>
      <c r="M218" s="132" t="s">
        <v>575</v>
      </c>
      <c r="N218" s="138">
        <v>43040</v>
      </c>
      <c r="O218" s="54"/>
      <c r="P218" s="54"/>
      <c r="Q218" s="198"/>
      <c r="R218" s="54"/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60">
        <v>98</v>
      </c>
      <c r="B219" s="161">
        <v>42998</v>
      </c>
      <c r="C219" s="161"/>
      <c r="D219" s="162" t="s">
        <v>730</v>
      </c>
      <c r="E219" s="163" t="s">
        <v>573</v>
      </c>
      <c r="F219" s="133">
        <v>75</v>
      </c>
      <c r="G219" s="163"/>
      <c r="H219" s="163">
        <v>90</v>
      </c>
      <c r="I219" s="165">
        <v>90</v>
      </c>
      <c r="J219" s="135" t="s">
        <v>731</v>
      </c>
      <c r="K219" s="136">
        <f t="shared" ref="K219:K224" si="71">H219-F219</f>
        <v>15</v>
      </c>
      <c r="L219" s="137">
        <f t="shared" ref="L219:L224" si="72">K219/F219</f>
        <v>0.2</v>
      </c>
      <c r="M219" s="132" t="s">
        <v>575</v>
      </c>
      <c r="N219" s="138">
        <v>43019</v>
      </c>
      <c r="O219" s="54"/>
      <c r="P219" s="54"/>
      <c r="Q219" s="198"/>
      <c r="R219" s="54"/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60">
        <v>99</v>
      </c>
      <c r="B220" s="161">
        <v>43011</v>
      </c>
      <c r="C220" s="161"/>
      <c r="D220" s="162" t="s">
        <v>732</v>
      </c>
      <c r="E220" s="163" t="s">
        <v>573</v>
      </c>
      <c r="F220" s="164">
        <v>315</v>
      </c>
      <c r="G220" s="163"/>
      <c r="H220" s="163">
        <v>392</v>
      </c>
      <c r="I220" s="165">
        <v>384</v>
      </c>
      <c r="J220" s="166" t="s">
        <v>733</v>
      </c>
      <c r="K220" s="136">
        <f t="shared" si="71"/>
        <v>77</v>
      </c>
      <c r="L220" s="167">
        <f t="shared" si="72"/>
        <v>0.24444444444444444</v>
      </c>
      <c r="M220" s="163" t="s">
        <v>575</v>
      </c>
      <c r="N220" s="168">
        <v>43017</v>
      </c>
      <c r="O220" s="54"/>
      <c r="P220" s="54"/>
      <c r="Q220" s="198"/>
      <c r="R220" s="54"/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60">
        <v>100</v>
      </c>
      <c r="B221" s="161">
        <v>43013</v>
      </c>
      <c r="C221" s="161"/>
      <c r="D221" s="162" t="s">
        <v>456</v>
      </c>
      <c r="E221" s="163" t="s">
        <v>573</v>
      </c>
      <c r="F221" s="164">
        <v>145</v>
      </c>
      <c r="G221" s="163"/>
      <c r="H221" s="163">
        <v>179</v>
      </c>
      <c r="I221" s="165">
        <v>180</v>
      </c>
      <c r="J221" s="166" t="s">
        <v>734</v>
      </c>
      <c r="K221" s="136">
        <f t="shared" si="71"/>
        <v>34</v>
      </c>
      <c r="L221" s="167">
        <f t="shared" si="72"/>
        <v>0.23448275862068965</v>
      </c>
      <c r="M221" s="163" t="s">
        <v>575</v>
      </c>
      <c r="N221" s="168">
        <v>43025</v>
      </c>
      <c r="O221" s="54"/>
      <c r="P221" s="54"/>
      <c r="Q221" s="198"/>
      <c r="R221" s="54"/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60">
        <v>101</v>
      </c>
      <c r="B222" s="161">
        <v>43014</v>
      </c>
      <c r="C222" s="161"/>
      <c r="D222" s="162" t="s">
        <v>353</v>
      </c>
      <c r="E222" s="163" t="s">
        <v>573</v>
      </c>
      <c r="F222" s="164">
        <v>256</v>
      </c>
      <c r="G222" s="163"/>
      <c r="H222" s="163">
        <v>323</v>
      </c>
      <c r="I222" s="165">
        <v>320</v>
      </c>
      <c r="J222" s="166" t="s">
        <v>659</v>
      </c>
      <c r="K222" s="136">
        <f t="shared" si="71"/>
        <v>67</v>
      </c>
      <c r="L222" s="167">
        <f t="shared" si="72"/>
        <v>0.26171875</v>
      </c>
      <c r="M222" s="163" t="s">
        <v>575</v>
      </c>
      <c r="N222" s="168">
        <v>43067</v>
      </c>
      <c r="O222" s="54"/>
      <c r="P222" s="54"/>
      <c r="Q222" s="198"/>
      <c r="R222" s="54"/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60">
        <v>102</v>
      </c>
      <c r="B223" s="161">
        <v>43017</v>
      </c>
      <c r="C223" s="161"/>
      <c r="D223" s="162" t="s">
        <v>367</v>
      </c>
      <c r="E223" s="163" t="s">
        <v>573</v>
      </c>
      <c r="F223" s="164">
        <v>137.5</v>
      </c>
      <c r="G223" s="163"/>
      <c r="H223" s="163">
        <v>184</v>
      </c>
      <c r="I223" s="165">
        <v>183</v>
      </c>
      <c r="J223" s="166" t="s">
        <v>735</v>
      </c>
      <c r="K223" s="136">
        <f t="shared" si="71"/>
        <v>46.5</v>
      </c>
      <c r="L223" s="167">
        <f t="shared" si="72"/>
        <v>0.33818181818181819</v>
      </c>
      <c r="M223" s="163" t="s">
        <v>575</v>
      </c>
      <c r="N223" s="168">
        <v>43108</v>
      </c>
      <c r="O223" s="54"/>
      <c r="P223" s="54"/>
      <c r="Q223" s="198"/>
      <c r="R223" s="54"/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60">
        <v>103</v>
      </c>
      <c r="B224" s="161">
        <v>43018</v>
      </c>
      <c r="C224" s="161"/>
      <c r="D224" s="162" t="s">
        <v>736</v>
      </c>
      <c r="E224" s="163" t="s">
        <v>573</v>
      </c>
      <c r="F224" s="164">
        <v>125.5</v>
      </c>
      <c r="G224" s="163"/>
      <c r="H224" s="163">
        <v>158</v>
      </c>
      <c r="I224" s="165">
        <v>155</v>
      </c>
      <c r="J224" s="166" t="s">
        <v>737</v>
      </c>
      <c r="K224" s="136">
        <f t="shared" si="71"/>
        <v>32.5</v>
      </c>
      <c r="L224" s="167">
        <f t="shared" si="72"/>
        <v>0.25896414342629481</v>
      </c>
      <c r="M224" s="163" t="s">
        <v>575</v>
      </c>
      <c r="N224" s="168">
        <v>43067</v>
      </c>
      <c r="O224" s="54"/>
      <c r="P224" s="54"/>
      <c r="Q224" s="198"/>
      <c r="R224" s="54"/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60">
        <v>104</v>
      </c>
      <c r="B225" s="161">
        <v>43018</v>
      </c>
      <c r="C225" s="161"/>
      <c r="D225" s="162" t="s">
        <v>738</v>
      </c>
      <c r="E225" s="163" t="s">
        <v>573</v>
      </c>
      <c r="F225" s="164">
        <v>895</v>
      </c>
      <c r="G225" s="163"/>
      <c r="H225" s="163">
        <v>1122.5</v>
      </c>
      <c r="I225" s="165">
        <v>1078</v>
      </c>
      <c r="J225" s="166" t="s">
        <v>739</v>
      </c>
      <c r="K225" s="136">
        <v>227.5</v>
      </c>
      <c r="L225" s="167">
        <v>0.25418994413407803</v>
      </c>
      <c r="M225" s="163" t="s">
        <v>575</v>
      </c>
      <c r="N225" s="168">
        <v>43117</v>
      </c>
      <c r="O225" s="54"/>
      <c r="P225" s="54"/>
      <c r="Q225" s="198"/>
      <c r="R225" s="54"/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60">
        <v>105</v>
      </c>
      <c r="B226" s="161">
        <v>43020</v>
      </c>
      <c r="C226" s="161"/>
      <c r="D226" s="162" t="s">
        <v>362</v>
      </c>
      <c r="E226" s="163" t="s">
        <v>573</v>
      </c>
      <c r="F226" s="164">
        <v>525</v>
      </c>
      <c r="G226" s="163"/>
      <c r="H226" s="163">
        <v>629</v>
      </c>
      <c r="I226" s="165">
        <v>629</v>
      </c>
      <c r="J226" s="166" t="s">
        <v>659</v>
      </c>
      <c r="K226" s="136">
        <v>104</v>
      </c>
      <c r="L226" s="167">
        <v>0.19809523809523799</v>
      </c>
      <c r="M226" s="163" t="s">
        <v>575</v>
      </c>
      <c r="N226" s="168">
        <v>43119</v>
      </c>
      <c r="O226" s="54"/>
      <c r="P226" s="54"/>
      <c r="Q226" s="198"/>
      <c r="R226" s="54"/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60">
        <v>106</v>
      </c>
      <c r="B227" s="161">
        <v>43046</v>
      </c>
      <c r="C227" s="161"/>
      <c r="D227" s="162" t="s">
        <v>400</v>
      </c>
      <c r="E227" s="163" t="s">
        <v>573</v>
      </c>
      <c r="F227" s="164">
        <v>740</v>
      </c>
      <c r="G227" s="163"/>
      <c r="H227" s="163">
        <v>892.5</v>
      </c>
      <c r="I227" s="165">
        <v>900</v>
      </c>
      <c r="J227" s="166" t="s">
        <v>740</v>
      </c>
      <c r="K227" s="136">
        <f>H227-F227</f>
        <v>152.5</v>
      </c>
      <c r="L227" s="167">
        <f>K227/F227</f>
        <v>0.20608108108108109</v>
      </c>
      <c r="M227" s="163" t="s">
        <v>575</v>
      </c>
      <c r="N227" s="168">
        <v>43052</v>
      </c>
      <c r="O227" s="54"/>
      <c r="P227" s="54"/>
      <c r="Q227" s="198"/>
      <c r="R227" s="54"/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29">
        <v>107</v>
      </c>
      <c r="B228" s="130">
        <v>43073</v>
      </c>
      <c r="C228" s="130"/>
      <c r="D228" s="131" t="s">
        <v>741</v>
      </c>
      <c r="E228" s="132" t="s">
        <v>573</v>
      </c>
      <c r="F228" s="133">
        <v>118.5</v>
      </c>
      <c r="G228" s="132"/>
      <c r="H228" s="132">
        <v>143.5</v>
      </c>
      <c r="I228" s="134">
        <v>145</v>
      </c>
      <c r="J228" s="135" t="s">
        <v>742</v>
      </c>
      <c r="K228" s="136">
        <f>H228-F228</f>
        <v>25</v>
      </c>
      <c r="L228" s="137">
        <f>K228/F228</f>
        <v>0.2109704641350211</v>
      </c>
      <c r="M228" s="132" t="s">
        <v>575</v>
      </c>
      <c r="N228" s="138">
        <v>43097</v>
      </c>
      <c r="O228" s="54"/>
      <c r="P228" s="54"/>
      <c r="Q228" s="198"/>
      <c r="R228" s="54"/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39">
        <v>108</v>
      </c>
      <c r="B229" s="140">
        <v>43090</v>
      </c>
      <c r="C229" s="140"/>
      <c r="D229" s="141" t="s">
        <v>429</v>
      </c>
      <c r="E229" s="142" t="s">
        <v>573</v>
      </c>
      <c r="F229" s="143">
        <v>715</v>
      </c>
      <c r="G229" s="143"/>
      <c r="H229" s="144">
        <v>500</v>
      </c>
      <c r="I229" s="144">
        <v>872</v>
      </c>
      <c r="J229" s="145" t="s">
        <v>743</v>
      </c>
      <c r="K229" s="146">
        <f>H229-F229</f>
        <v>-215</v>
      </c>
      <c r="L229" s="147">
        <f>K229/F229</f>
        <v>-0.30069930069930068</v>
      </c>
      <c r="M229" s="143" t="s">
        <v>585</v>
      </c>
      <c r="N229" s="140">
        <v>43670</v>
      </c>
      <c r="O229" s="54"/>
      <c r="P229" s="54"/>
      <c r="Q229" s="198"/>
      <c r="R229" s="54"/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29">
        <v>109</v>
      </c>
      <c r="B230" s="130">
        <v>43098</v>
      </c>
      <c r="C230" s="130"/>
      <c r="D230" s="131" t="s">
        <v>732</v>
      </c>
      <c r="E230" s="132" t="s">
        <v>573</v>
      </c>
      <c r="F230" s="133">
        <v>435</v>
      </c>
      <c r="G230" s="132"/>
      <c r="H230" s="132">
        <v>542.5</v>
      </c>
      <c r="I230" s="134">
        <v>539</v>
      </c>
      <c r="J230" s="135" t="s">
        <v>659</v>
      </c>
      <c r="K230" s="136">
        <v>107.5</v>
      </c>
      <c r="L230" s="137">
        <v>0.247126436781609</v>
      </c>
      <c r="M230" s="132" t="s">
        <v>575</v>
      </c>
      <c r="N230" s="138">
        <v>43206</v>
      </c>
      <c r="O230" s="54"/>
      <c r="P230" s="54"/>
      <c r="Q230" s="198"/>
      <c r="R230" s="54"/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29">
        <v>110</v>
      </c>
      <c r="B231" s="130">
        <v>43098</v>
      </c>
      <c r="C231" s="130"/>
      <c r="D231" s="131" t="s">
        <v>544</v>
      </c>
      <c r="E231" s="132" t="s">
        <v>573</v>
      </c>
      <c r="F231" s="133">
        <v>885</v>
      </c>
      <c r="G231" s="132"/>
      <c r="H231" s="132">
        <v>1090</v>
      </c>
      <c r="I231" s="134">
        <v>1084</v>
      </c>
      <c r="J231" s="135" t="s">
        <v>659</v>
      </c>
      <c r="K231" s="136">
        <v>205</v>
      </c>
      <c r="L231" s="137">
        <v>0.23163841807909599</v>
      </c>
      <c r="M231" s="132" t="s">
        <v>575</v>
      </c>
      <c r="N231" s="138">
        <v>43213</v>
      </c>
      <c r="O231" s="54"/>
      <c r="P231" s="54"/>
      <c r="Q231" s="198"/>
      <c r="R231" s="54"/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69">
        <v>111</v>
      </c>
      <c r="B232" s="170">
        <v>43192</v>
      </c>
      <c r="C232" s="170"/>
      <c r="D232" s="148" t="s">
        <v>744</v>
      </c>
      <c r="E232" s="143" t="s">
        <v>573</v>
      </c>
      <c r="F232" s="171">
        <v>478.5</v>
      </c>
      <c r="G232" s="143"/>
      <c r="H232" s="143">
        <v>442</v>
      </c>
      <c r="I232" s="144">
        <v>613</v>
      </c>
      <c r="J232" s="145" t="s">
        <v>745</v>
      </c>
      <c r="K232" s="146">
        <f>H232-F232</f>
        <v>-36.5</v>
      </c>
      <c r="L232" s="147">
        <f>K232/F232</f>
        <v>-7.6280041797283177E-2</v>
      </c>
      <c r="M232" s="143" t="s">
        <v>585</v>
      </c>
      <c r="N232" s="140">
        <v>43762</v>
      </c>
      <c r="O232" s="54"/>
      <c r="P232" s="54"/>
      <c r="Q232" s="198"/>
      <c r="R232" s="54"/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39">
        <v>112</v>
      </c>
      <c r="B233" s="140">
        <v>43194</v>
      </c>
      <c r="C233" s="140"/>
      <c r="D233" s="141" t="s">
        <v>746</v>
      </c>
      <c r="E233" s="142" t="s">
        <v>573</v>
      </c>
      <c r="F233" s="143">
        <f>141.5-7.3</f>
        <v>134.19999999999999</v>
      </c>
      <c r="G233" s="143"/>
      <c r="H233" s="144">
        <v>77</v>
      </c>
      <c r="I233" s="144">
        <v>180</v>
      </c>
      <c r="J233" s="145" t="s">
        <v>747</v>
      </c>
      <c r="K233" s="146">
        <f>H233-F233</f>
        <v>-57.199999999999989</v>
      </c>
      <c r="L233" s="147">
        <f>K233/F233</f>
        <v>-0.42622950819672129</v>
      </c>
      <c r="M233" s="143" t="s">
        <v>585</v>
      </c>
      <c r="N233" s="140">
        <v>43522</v>
      </c>
      <c r="O233" s="54"/>
      <c r="P233" s="54"/>
      <c r="Q233" s="198"/>
      <c r="R233" s="54"/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39">
        <v>113</v>
      </c>
      <c r="B234" s="140">
        <v>43209</v>
      </c>
      <c r="C234" s="140"/>
      <c r="D234" s="141" t="s">
        <v>748</v>
      </c>
      <c r="E234" s="142" t="s">
        <v>573</v>
      </c>
      <c r="F234" s="143">
        <v>430</v>
      </c>
      <c r="G234" s="143"/>
      <c r="H234" s="144">
        <v>220</v>
      </c>
      <c r="I234" s="144">
        <v>537</v>
      </c>
      <c r="J234" s="145" t="s">
        <v>749</v>
      </c>
      <c r="K234" s="146">
        <f>H234-F234</f>
        <v>-210</v>
      </c>
      <c r="L234" s="147">
        <f>K234/F234</f>
        <v>-0.48837209302325579</v>
      </c>
      <c r="M234" s="143" t="s">
        <v>585</v>
      </c>
      <c r="N234" s="140">
        <v>43252</v>
      </c>
      <c r="O234" s="54"/>
      <c r="P234" s="54"/>
      <c r="Q234" s="198"/>
      <c r="R234" s="54"/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60">
        <v>114</v>
      </c>
      <c r="B235" s="161">
        <v>43220</v>
      </c>
      <c r="C235" s="161"/>
      <c r="D235" s="162" t="s">
        <v>750</v>
      </c>
      <c r="E235" s="163" t="s">
        <v>573</v>
      </c>
      <c r="F235" s="163">
        <v>153.5</v>
      </c>
      <c r="G235" s="163"/>
      <c r="H235" s="163">
        <v>196</v>
      </c>
      <c r="I235" s="165">
        <v>196</v>
      </c>
      <c r="J235" s="135" t="s">
        <v>751</v>
      </c>
      <c r="K235" s="136">
        <f>H235-F235</f>
        <v>42.5</v>
      </c>
      <c r="L235" s="137">
        <f>K235/F235</f>
        <v>0.27687296416938112</v>
      </c>
      <c r="M235" s="132" t="s">
        <v>575</v>
      </c>
      <c r="N235" s="138">
        <v>43605</v>
      </c>
      <c r="O235" s="54"/>
      <c r="P235" s="54"/>
      <c r="Q235" s="198"/>
      <c r="R235" s="54"/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39">
        <v>115</v>
      </c>
      <c r="B236" s="140">
        <v>43306</v>
      </c>
      <c r="C236" s="140"/>
      <c r="D236" s="141" t="s">
        <v>719</v>
      </c>
      <c r="E236" s="142" t="s">
        <v>573</v>
      </c>
      <c r="F236" s="143">
        <v>27.5</v>
      </c>
      <c r="G236" s="143"/>
      <c r="H236" s="144">
        <v>13.1</v>
      </c>
      <c r="I236" s="144">
        <v>60</v>
      </c>
      <c r="J236" s="145" t="s">
        <v>752</v>
      </c>
      <c r="K236" s="146">
        <v>-14.4</v>
      </c>
      <c r="L236" s="147">
        <v>-0.52363636363636401</v>
      </c>
      <c r="M236" s="143" t="s">
        <v>585</v>
      </c>
      <c r="N236" s="140">
        <v>43138</v>
      </c>
      <c r="O236" s="54"/>
      <c r="P236" s="54"/>
      <c r="Q236" s="198"/>
      <c r="R236" s="54"/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69">
        <v>116</v>
      </c>
      <c r="B237" s="170">
        <v>43318</v>
      </c>
      <c r="C237" s="170"/>
      <c r="D237" s="148" t="s">
        <v>753</v>
      </c>
      <c r="E237" s="143" t="s">
        <v>573</v>
      </c>
      <c r="F237" s="143">
        <v>148.5</v>
      </c>
      <c r="G237" s="143"/>
      <c r="H237" s="143">
        <v>102</v>
      </c>
      <c r="I237" s="144">
        <v>182</v>
      </c>
      <c r="J237" s="145" t="s">
        <v>754</v>
      </c>
      <c r="K237" s="146">
        <f>H237-F237</f>
        <v>-46.5</v>
      </c>
      <c r="L237" s="147">
        <f>K237/F237</f>
        <v>-0.31313131313131315</v>
      </c>
      <c r="M237" s="143" t="s">
        <v>585</v>
      </c>
      <c r="N237" s="140">
        <v>43661</v>
      </c>
      <c r="O237" s="54"/>
      <c r="P237" s="54"/>
      <c r="Q237" s="198"/>
      <c r="R237" s="54"/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29">
        <v>117</v>
      </c>
      <c r="B238" s="130">
        <v>43335</v>
      </c>
      <c r="C238" s="130"/>
      <c r="D238" s="131" t="s">
        <v>755</v>
      </c>
      <c r="E238" s="132" t="s">
        <v>573</v>
      </c>
      <c r="F238" s="163">
        <v>285</v>
      </c>
      <c r="G238" s="132"/>
      <c r="H238" s="132">
        <v>355</v>
      </c>
      <c r="I238" s="134">
        <v>364</v>
      </c>
      <c r="J238" s="135" t="s">
        <v>756</v>
      </c>
      <c r="K238" s="136">
        <v>70</v>
      </c>
      <c r="L238" s="137">
        <v>0.24561403508771901</v>
      </c>
      <c r="M238" s="132" t="s">
        <v>575</v>
      </c>
      <c r="N238" s="138">
        <v>43455</v>
      </c>
      <c r="O238" s="54"/>
      <c r="P238" s="54"/>
      <c r="Q238" s="198"/>
      <c r="R238" s="54"/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29">
        <v>118</v>
      </c>
      <c r="B239" s="130">
        <v>43341</v>
      </c>
      <c r="C239" s="130"/>
      <c r="D239" s="131" t="s">
        <v>390</v>
      </c>
      <c r="E239" s="132" t="s">
        <v>573</v>
      </c>
      <c r="F239" s="163">
        <v>525</v>
      </c>
      <c r="G239" s="132"/>
      <c r="H239" s="132">
        <v>585</v>
      </c>
      <c r="I239" s="134">
        <v>635</v>
      </c>
      <c r="J239" s="135" t="s">
        <v>757</v>
      </c>
      <c r="K239" s="136">
        <f t="shared" ref="K239:K270" si="73">H239-F239</f>
        <v>60</v>
      </c>
      <c r="L239" s="137">
        <f t="shared" ref="L239:L270" si="74">K239/F239</f>
        <v>0.11428571428571428</v>
      </c>
      <c r="M239" s="132" t="s">
        <v>575</v>
      </c>
      <c r="N239" s="138">
        <v>43662</v>
      </c>
      <c r="O239" s="54"/>
      <c r="P239" s="54"/>
      <c r="Q239" s="198"/>
      <c r="R239" s="54"/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29">
        <v>119</v>
      </c>
      <c r="B240" s="130">
        <v>43395</v>
      </c>
      <c r="C240" s="130"/>
      <c r="D240" s="131" t="s">
        <v>378</v>
      </c>
      <c r="E240" s="132" t="s">
        <v>573</v>
      </c>
      <c r="F240" s="163">
        <v>475</v>
      </c>
      <c r="G240" s="132"/>
      <c r="H240" s="132">
        <v>574</v>
      </c>
      <c r="I240" s="134">
        <v>570</v>
      </c>
      <c r="J240" s="135" t="s">
        <v>659</v>
      </c>
      <c r="K240" s="136">
        <f t="shared" si="73"/>
        <v>99</v>
      </c>
      <c r="L240" s="137">
        <f t="shared" si="74"/>
        <v>0.20842105263157895</v>
      </c>
      <c r="M240" s="132" t="s">
        <v>575</v>
      </c>
      <c r="N240" s="138">
        <v>43403</v>
      </c>
      <c r="O240" s="54"/>
      <c r="P240" s="54"/>
      <c r="Q240" s="198"/>
      <c r="R240" s="54"/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60">
        <v>120</v>
      </c>
      <c r="B241" s="161">
        <v>43397</v>
      </c>
      <c r="C241" s="161"/>
      <c r="D241" s="162" t="s">
        <v>758</v>
      </c>
      <c r="E241" s="163" t="s">
        <v>573</v>
      </c>
      <c r="F241" s="163">
        <v>707.5</v>
      </c>
      <c r="G241" s="163"/>
      <c r="H241" s="163">
        <v>872</v>
      </c>
      <c r="I241" s="165">
        <v>872</v>
      </c>
      <c r="J241" s="166" t="s">
        <v>659</v>
      </c>
      <c r="K241" s="136">
        <f t="shared" si="73"/>
        <v>164.5</v>
      </c>
      <c r="L241" s="167">
        <f t="shared" si="74"/>
        <v>0.23250883392226149</v>
      </c>
      <c r="M241" s="163" t="s">
        <v>575</v>
      </c>
      <c r="N241" s="168">
        <v>43482</v>
      </c>
      <c r="O241" s="54"/>
      <c r="P241" s="54"/>
      <c r="Q241" s="198"/>
      <c r="R241" s="54"/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60">
        <v>121</v>
      </c>
      <c r="B242" s="161">
        <v>43398</v>
      </c>
      <c r="C242" s="161"/>
      <c r="D242" s="162" t="s">
        <v>759</v>
      </c>
      <c r="E242" s="163" t="s">
        <v>573</v>
      </c>
      <c r="F242" s="163">
        <v>162</v>
      </c>
      <c r="G242" s="163"/>
      <c r="H242" s="163">
        <v>204</v>
      </c>
      <c r="I242" s="165">
        <v>209</v>
      </c>
      <c r="J242" s="166" t="s">
        <v>760</v>
      </c>
      <c r="K242" s="136">
        <f t="shared" si="73"/>
        <v>42</v>
      </c>
      <c r="L242" s="167">
        <f t="shared" si="74"/>
        <v>0.25925925925925924</v>
      </c>
      <c r="M242" s="163" t="s">
        <v>575</v>
      </c>
      <c r="N242" s="168">
        <v>43539</v>
      </c>
      <c r="O242" s="54"/>
      <c r="P242" s="54"/>
      <c r="Q242" s="198"/>
      <c r="R242" s="54"/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60">
        <v>122</v>
      </c>
      <c r="B243" s="161">
        <v>43399</v>
      </c>
      <c r="C243" s="161"/>
      <c r="D243" s="162" t="s">
        <v>476</v>
      </c>
      <c r="E243" s="163" t="s">
        <v>573</v>
      </c>
      <c r="F243" s="163">
        <v>240</v>
      </c>
      <c r="G243" s="163"/>
      <c r="H243" s="163">
        <v>297</v>
      </c>
      <c r="I243" s="165">
        <v>297</v>
      </c>
      <c r="J243" s="166" t="s">
        <v>659</v>
      </c>
      <c r="K243" s="172">
        <f t="shared" si="73"/>
        <v>57</v>
      </c>
      <c r="L243" s="167">
        <f t="shared" si="74"/>
        <v>0.23749999999999999</v>
      </c>
      <c r="M243" s="163" t="s">
        <v>575</v>
      </c>
      <c r="N243" s="168">
        <v>43417</v>
      </c>
      <c r="O243" s="54"/>
      <c r="P243" s="54"/>
      <c r="Q243" s="198"/>
      <c r="R243" s="54"/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29">
        <v>123</v>
      </c>
      <c r="B244" s="130">
        <v>43439</v>
      </c>
      <c r="C244" s="130"/>
      <c r="D244" s="131" t="s">
        <v>761</v>
      </c>
      <c r="E244" s="132" t="s">
        <v>573</v>
      </c>
      <c r="F244" s="132">
        <v>202.5</v>
      </c>
      <c r="G244" s="132"/>
      <c r="H244" s="132">
        <v>255</v>
      </c>
      <c r="I244" s="134">
        <v>252</v>
      </c>
      <c r="J244" s="135" t="s">
        <v>659</v>
      </c>
      <c r="K244" s="136">
        <f t="shared" si="73"/>
        <v>52.5</v>
      </c>
      <c r="L244" s="137">
        <f t="shared" si="74"/>
        <v>0.25925925925925924</v>
      </c>
      <c r="M244" s="132" t="s">
        <v>575</v>
      </c>
      <c r="N244" s="138">
        <v>43542</v>
      </c>
      <c r="O244" s="54"/>
      <c r="P244" s="54"/>
      <c r="Q244" s="198"/>
      <c r="R244" s="54"/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60">
        <v>124</v>
      </c>
      <c r="B245" s="161">
        <v>43465</v>
      </c>
      <c r="C245" s="130"/>
      <c r="D245" s="162" t="s">
        <v>157</v>
      </c>
      <c r="E245" s="163" t="s">
        <v>573</v>
      </c>
      <c r="F245" s="163">
        <v>710</v>
      </c>
      <c r="G245" s="163"/>
      <c r="H245" s="163">
        <v>866</v>
      </c>
      <c r="I245" s="165">
        <v>866</v>
      </c>
      <c r="J245" s="166" t="s">
        <v>659</v>
      </c>
      <c r="K245" s="136">
        <f t="shared" si="73"/>
        <v>156</v>
      </c>
      <c r="L245" s="137">
        <f t="shared" si="74"/>
        <v>0.21971830985915494</v>
      </c>
      <c r="M245" s="132" t="s">
        <v>575</v>
      </c>
      <c r="N245" s="138">
        <v>43553</v>
      </c>
      <c r="O245" s="54"/>
      <c r="P245" s="54"/>
      <c r="Q245" s="198"/>
      <c r="R245" s="54"/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60">
        <v>125</v>
      </c>
      <c r="B246" s="161">
        <v>43522</v>
      </c>
      <c r="C246" s="161"/>
      <c r="D246" s="162" t="s">
        <v>171</v>
      </c>
      <c r="E246" s="163" t="s">
        <v>573</v>
      </c>
      <c r="F246" s="163">
        <v>337.25</v>
      </c>
      <c r="G246" s="163"/>
      <c r="H246" s="163">
        <v>398.5</v>
      </c>
      <c r="I246" s="165">
        <v>411</v>
      </c>
      <c r="J246" s="135" t="s">
        <v>762</v>
      </c>
      <c r="K246" s="136">
        <f t="shared" si="73"/>
        <v>61.25</v>
      </c>
      <c r="L246" s="137">
        <f t="shared" si="74"/>
        <v>0.1816160118606375</v>
      </c>
      <c r="M246" s="132" t="s">
        <v>575</v>
      </c>
      <c r="N246" s="138">
        <v>43760</v>
      </c>
      <c r="O246" s="54"/>
      <c r="P246" s="54"/>
      <c r="Q246" s="198"/>
      <c r="R246" s="54"/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73">
        <v>126</v>
      </c>
      <c r="B247" s="174">
        <v>43559</v>
      </c>
      <c r="C247" s="174"/>
      <c r="D247" s="175" t="s">
        <v>763</v>
      </c>
      <c r="E247" s="176" t="s">
        <v>573</v>
      </c>
      <c r="F247" s="176">
        <v>130</v>
      </c>
      <c r="G247" s="176"/>
      <c r="H247" s="176">
        <v>65</v>
      </c>
      <c r="I247" s="177">
        <v>158</v>
      </c>
      <c r="J247" s="145" t="s">
        <v>764</v>
      </c>
      <c r="K247" s="146">
        <f t="shared" si="73"/>
        <v>-65</v>
      </c>
      <c r="L247" s="147">
        <f t="shared" si="74"/>
        <v>-0.5</v>
      </c>
      <c r="M247" s="143" t="s">
        <v>585</v>
      </c>
      <c r="N247" s="140">
        <v>43726</v>
      </c>
      <c r="O247" s="54"/>
      <c r="P247" s="54"/>
      <c r="Q247" s="198"/>
      <c r="R247" s="54"/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60">
        <v>127</v>
      </c>
      <c r="B248" s="161">
        <v>43017</v>
      </c>
      <c r="C248" s="161"/>
      <c r="D248" s="162" t="s">
        <v>207</v>
      </c>
      <c r="E248" s="163" t="s">
        <v>573</v>
      </c>
      <c r="F248" s="163">
        <v>141.5</v>
      </c>
      <c r="G248" s="163"/>
      <c r="H248" s="163">
        <v>183.5</v>
      </c>
      <c r="I248" s="165">
        <v>210</v>
      </c>
      <c r="J248" s="135" t="s">
        <v>760</v>
      </c>
      <c r="K248" s="136">
        <f t="shared" si="73"/>
        <v>42</v>
      </c>
      <c r="L248" s="137">
        <f t="shared" si="74"/>
        <v>0.29681978798586572</v>
      </c>
      <c r="M248" s="132" t="s">
        <v>575</v>
      </c>
      <c r="N248" s="138">
        <v>43042</v>
      </c>
      <c r="O248" s="54"/>
      <c r="P248" s="54"/>
      <c r="Q248" s="198"/>
      <c r="R248" s="54"/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73">
        <v>128</v>
      </c>
      <c r="B249" s="174">
        <v>43074</v>
      </c>
      <c r="C249" s="174"/>
      <c r="D249" s="175" t="s">
        <v>765</v>
      </c>
      <c r="E249" s="176" t="s">
        <v>573</v>
      </c>
      <c r="F249" s="171">
        <v>172</v>
      </c>
      <c r="G249" s="176"/>
      <c r="H249" s="176">
        <v>155.25</v>
      </c>
      <c r="I249" s="177">
        <v>230</v>
      </c>
      <c r="J249" s="145" t="s">
        <v>766</v>
      </c>
      <c r="K249" s="146">
        <f t="shared" si="73"/>
        <v>-16.75</v>
      </c>
      <c r="L249" s="147">
        <f t="shared" si="74"/>
        <v>-9.7383720930232565E-2</v>
      </c>
      <c r="M249" s="143" t="s">
        <v>585</v>
      </c>
      <c r="N249" s="140">
        <v>43787</v>
      </c>
      <c r="O249" s="54"/>
      <c r="P249" s="54"/>
      <c r="Q249" s="198"/>
      <c r="R249" s="54"/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60">
        <v>129</v>
      </c>
      <c r="B250" s="161">
        <v>43398</v>
      </c>
      <c r="C250" s="161"/>
      <c r="D250" s="162" t="s">
        <v>118</v>
      </c>
      <c r="E250" s="163" t="s">
        <v>573</v>
      </c>
      <c r="F250" s="163">
        <v>698.5</v>
      </c>
      <c r="G250" s="163"/>
      <c r="H250" s="163">
        <v>890</v>
      </c>
      <c r="I250" s="165">
        <v>890</v>
      </c>
      <c r="J250" s="135" t="s">
        <v>767</v>
      </c>
      <c r="K250" s="136">
        <f t="shared" si="73"/>
        <v>191.5</v>
      </c>
      <c r="L250" s="137">
        <f t="shared" si="74"/>
        <v>0.27415891195418757</v>
      </c>
      <c r="M250" s="132" t="s">
        <v>575</v>
      </c>
      <c r="N250" s="138">
        <v>44328</v>
      </c>
      <c r="O250" s="54"/>
      <c r="P250" s="54"/>
      <c r="Q250" s="198"/>
      <c r="R250" s="54"/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60">
        <v>130</v>
      </c>
      <c r="B251" s="161">
        <v>42877</v>
      </c>
      <c r="C251" s="161"/>
      <c r="D251" s="162" t="s">
        <v>768</v>
      </c>
      <c r="E251" s="163" t="s">
        <v>573</v>
      </c>
      <c r="F251" s="163">
        <v>127.6</v>
      </c>
      <c r="G251" s="163"/>
      <c r="H251" s="163">
        <v>138</v>
      </c>
      <c r="I251" s="165">
        <v>190</v>
      </c>
      <c r="J251" s="135" t="s">
        <v>769</v>
      </c>
      <c r="K251" s="136">
        <f t="shared" si="73"/>
        <v>10.400000000000006</v>
      </c>
      <c r="L251" s="137">
        <f t="shared" si="74"/>
        <v>8.1504702194357417E-2</v>
      </c>
      <c r="M251" s="132" t="s">
        <v>575</v>
      </c>
      <c r="N251" s="138">
        <v>43774</v>
      </c>
      <c r="O251" s="54"/>
      <c r="P251" s="54"/>
      <c r="Q251" s="198"/>
      <c r="R251" s="54"/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60">
        <v>131</v>
      </c>
      <c r="B252" s="161">
        <v>43158</v>
      </c>
      <c r="C252" s="161"/>
      <c r="D252" s="162" t="s">
        <v>770</v>
      </c>
      <c r="E252" s="163" t="s">
        <v>573</v>
      </c>
      <c r="F252" s="163">
        <v>317</v>
      </c>
      <c r="G252" s="163"/>
      <c r="H252" s="163">
        <v>382.5</v>
      </c>
      <c r="I252" s="165">
        <v>398</v>
      </c>
      <c r="J252" s="135" t="s">
        <v>771</v>
      </c>
      <c r="K252" s="136">
        <f t="shared" si="73"/>
        <v>65.5</v>
      </c>
      <c r="L252" s="137">
        <f t="shared" si="74"/>
        <v>0.20662460567823343</v>
      </c>
      <c r="M252" s="132" t="s">
        <v>575</v>
      </c>
      <c r="N252" s="138">
        <v>44238</v>
      </c>
      <c r="O252" s="54"/>
      <c r="P252" s="54"/>
      <c r="Q252" s="198"/>
      <c r="R252" s="54"/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73">
        <v>132</v>
      </c>
      <c r="B253" s="174">
        <v>43164</v>
      </c>
      <c r="C253" s="174"/>
      <c r="D253" s="175" t="s">
        <v>163</v>
      </c>
      <c r="E253" s="176" t="s">
        <v>573</v>
      </c>
      <c r="F253" s="171">
        <f>510-14.4</f>
        <v>495.6</v>
      </c>
      <c r="G253" s="176"/>
      <c r="H253" s="176">
        <v>350</v>
      </c>
      <c r="I253" s="177">
        <v>672</v>
      </c>
      <c r="J253" s="145" t="s">
        <v>772</v>
      </c>
      <c r="K253" s="146">
        <f t="shared" si="73"/>
        <v>-145.60000000000002</v>
      </c>
      <c r="L253" s="147">
        <f t="shared" si="74"/>
        <v>-0.29378531073446329</v>
      </c>
      <c r="M253" s="143" t="s">
        <v>585</v>
      </c>
      <c r="N253" s="140">
        <v>43887</v>
      </c>
      <c r="O253" s="54"/>
      <c r="P253" s="54"/>
      <c r="Q253" s="198"/>
      <c r="R253" s="54"/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73">
        <v>133</v>
      </c>
      <c r="B254" s="174">
        <v>43237</v>
      </c>
      <c r="C254" s="174"/>
      <c r="D254" s="175" t="s">
        <v>773</v>
      </c>
      <c r="E254" s="176" t="s">
        <v>573</v>
      </c>
      <c r="F254" s="171">
        <v>230.3</v>
      </c>
      <c r="G254" s="176"/>
      <c r="H254" s="176">
        <v>102.5</v>
      </c>
      <c r="I254" s="177">
        <v>348</v>
      </c>
      <c r="J254" s="145" t="s">
        <v>774</v>
      </c>
      <c r="K254" s="146">
        <f t="shared" si="73"/>
        <v>-127.80000000000001</v>
      </c>
      <c r="L254" s="147">
        <f t="shared" si="74"/>
        <v>-0.55492835432045162</v>
      </c>
      <c r="M254" s="143" t="s">
        <v>585</v>
      </c>
      <c r="N254" s="140">
        <v>43896</v>
      </c>
      <c r="O254" s="54"/>
      <c r="P254" s="54"/>
      <c r="Q254" s="198"/>
      <c r="R254" s="54"/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60">
        <v>134</v>
      </c>
      <c r="B255" s="161">
        <v>43258</v>
      </c>
      <c r="C255" s="161"/>
      <c r="D255" s="162" t="s">
        <v>433</v>
      </c>
      <c r="E255" s="163" t="s">
        <v>573</v>
      </c>
      <c r="F255" s="163">
        <f>342.5-5.1</f>
        <v>337.4</v>
      </c>
      <c r="G255" s="163"/>
      <c r="H255" s="163">
        <v>412.5</v>
      </c>
      <c r="I255" s="165">
        <v>439</v>
      </c>
      <c r="J255" s="135" t="s">
        <v>775</v>
      </c>
      <c r="K255" s="136">
        <f t="shared" si="73"/>
        <v>75.100000000000023</v>
      </c>
      <c r="L255" s="137">
        <f t="shared" si="74"/>
        <v>0.22258446947243635</v>
      </c>
      <c r="M255" s="132" t="s">
        <v>575</v>
      </c>
      <c r="N255" s="138">
        <v>44230</v>
      </c>
      <c r="O255" s="54"/>
      <c r="P255" s="54"/>
      <c r="Q255" s="198"/>
      <c r="R255" s="54"/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54">
        <v>135</v>
      </c>
      <c r="B256" s="153">
        <v>43285</v>
      </c>
      <c r="C256" s="153"/>
      <c r="D256" s="154" t="s">
        <v>56</v>
      </c>
      <c r="E256" s="155" t="s">
        <v>573</v>
      </c>
      <c r="F256" s="155">
        <f>127.5-5.53</f>
        <v>121.97</v>
      </c>
      <c r="G256" s="156"/>
      <c r="H256" s="156">
        <v>122.5</v>
      </c>
      <c r="I256" s="156">
        <v>170</v>
      </c>
      <c r="J256" s="157" t="s">
        <v>776</v>
      </c>
      <c r="K256" s="158">
        <f t="shared" si="73"/>
        <v>0.53000000000000114</v>
      </c>
      <c r="L256" s="159">
        <f t="shared" si="74"/>
        <v>4.3453308190538747E-3</v>
      </c>
      <c r="M256" s="155" t="s">
        <v>592</v>
      </c>
      <c r="N256" s="153">
        <v>44431</v>
      </c>
      <c r="O256" s="54"/>
      <c r="P256" s="54"/>
      <c r="Q256" s="198"/>
      <c r="R256" s="54"/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0" ht="12.75" customHeight="1">
      <c r="A257" s="173">
        <v>136</v>
      </c>
      <c r="B257" s="174">
        <v>43294</v>
      </c>
      <c r="C257" s="174"/>
      <c r="D257" s="175" t="s">
        <v>777</v>
      </c>
      <c r="E257" s="176" t="s">
        <v>573</v>
      </c>
      <c r="F257" s="171">
        <v>46.5</v>
      </c>
      <c r="G257" s="176"/>
      <c r="H257" s="176">
        <v>17</v>
      </c>
      <c r="I257" s="177">
        <v>59</v>
      </c>
      <c r="J257" s="145" t="s">
        <v>778</v>
      </c>
      <c r="K257" s="146">
        <f t="shared" si="73"/>
        <v>-29.5</v>
      </c>
      <c r="L257" s="147">
        <f t="shared" si="74"/>
        <v>-0.63440860215053763</v>
      </c>
      <c r="M257" s="143" t="s">
        <v>585</v>
      </c>
      <c r="N257" s="140">
        <v>43887</v>
      </c>
      <c r="O257" s="54"/>
      <c r="P257" s="54"/>
      <c r="Q257" s="198"/>
      <c r="R257" s="54"/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0" ht="12.75" customHeight="1">
      <c r="A258" s="160">
        <v>137</v>
      </c>
      <c r="B258" s="161">
        <v>43396</v>
      </c>
      <c r="C258" s="161"/>
      <c r="D258" s="162" t="s">
        <v>416</v>
      </c>
      <c r="E258" s="163" t="s">
        <v>573</v>
      </c>
      <c r="F258" s="163">
        <v>156.5</v>
      </c>
      <c r="G258" s="163"/>
      <c r="H258" s="163">
        <v>207.5</v>
      </c>
      <c r="I258" s="165">
        <v>191</v>
      </c>
      <c r="J258" s="135" t="s">
        <v>659</v>
      </c>
      <c r="K258" s="136">
        <f t="shared" si="73"/>
        <v>51</v>
      </c>
      <c r="L258" s="137">
        <f t="shared" si="74"/>
        <v>0.32587859424920129</v>
      </c>
      <c r="M258" s="132" t="s">
        <v>575</v>
      </c>
      <c r="N258" s="138">
        <v>44369</v>
      </c>
      <c r="O258" s="54"/>
      <c r="P258" s="54"/>
      <c r="Q258" s="198"/>
      <c r="R258" s="54"/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0" ht="12.75" customHeight="1">
      <c r="A259" s="160">
        <v>138</v>
      </c>
      <c r="B259" s="161">
        <v>43439</v>
      </c>
      <c r="C259" s="161"/>
      <c r="D259" s="162" t="s">
        <v>341</v>
      </c>
      <c r="E259" s="163" t="s">
        <v>573</v>
      </c>
      <c r="F259" s="163">
        <v>259.5</v>
      </c>
      <c r="G259" s="163"/>
      <c r="H259" s="163">
        <v>320</v>
      </c>
      <c r="I259" s="165">
        <v>320</v>
      </c>
      <c r="J259" s="135" t="s">
        <v>659</v>
      </c>
      <c r="K259" s="136">
        <f t="shared" si="73"/>
        <v>60.5</v>
      </c>
      <c r="L259" s="137">
        <f t="shared" si="74"/>
        <v>0.23314065510597304</v>
      </c>
      <c r="M259" s="132" t="s">
        <v>575</v>
      </c>
      <c r="N259" s="138">
        <v>44323</v>
      </c>
      <c r="O259" s="54"/>
      <c r="P259" s="54"/>
      <c r="Q259" s="198"/>
      <c r="R259" s="54"/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0" ht="12.75" customHeight="1">
      <c r="A260" s="173">
        <v>139</v>
      </c>
      <c r="B260" s="174">
        <v>43439</v>
      </c>
      <c r="C260" s="174"/>
      <c r="D260" s="175" t="s">
        <v>779</v>
      </c>
      <c r="E260" s="176" t="s">
        <v>573</v>
      </c>
      <c r="F260" s="176">
        <v>715</v>
      </c>
      <c r="G260" s="176"/>
      <c r="H260" s="176">
        <v>445</v>
      </c>
      <c r="I260" s="177">
        <v>840</v>
      </c>
      <c r="J260" s="145" t="s">
        <v>780</v>
      </c>
      <c r="K260" s="146">
        <f t="shared" si="73"/>
        <v>-270</v>
      </c>
      <c r="L260" s="147">
        <f t="shared" si="74"/>
        <v>-0.3776223776223776</v>
      </c>
      <c r="M260" s="143" t="s">
        <v>585</v>
      </c>
      <c r="N260" s="140">
        <v>43800</v>
      </c>
      <c r="O260" s="54"/>
      <c r="P260" s="54"/>
      <c r="Q260" s="198"/>
      <c r="R260" s="54"/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0" ht="12.75" customHeight="1">
      <c r="A261" s="160">
        <v>140</v>
      </c>
      <c r="B261" s="161">
        <v>43469</v>
      </c>
      <c r="C261" s="161"/>
      <c r="D261" s="162" t="s">
        <v>177</v>
      </c>
      <c r="E261" s="163" t="s">
        <v>573</v>
      </c>
      <c r="F261" s="163">
        <v>875</v>
      </c>
      <c r="G261" s="163"/>
      <c r="H261" s="163">
        <v>1165</v>
      </c>
      <c r="I261" s="165">
        <v>1185</v>
      </c>
      <c r="J261" s="135" t="s">
        <v>781</v>
      </c>
      <c r="K261" s="136">
        <f t="shared" si="73"/>
        <v>290</v>
      </c>
      <c r="L261" s="137">
        <f t="shared" si="74"/>
        <v>0.33142857142857141</v>
      </c>
      <c r="M261" s="132" t="s">
        <v>575</v>
      </c>
      <c r="N261" s="138">
        <v>43847</v>
      </c>
      <c r="O261" s="54"/>
      <c r="P261" s="54"/>
      <c r="Q261" s="198"/>
      <c r="R261" s="54"/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</row>
    <row r="262" spans="1:30" ht="12.75" customHeight="1">
      <c r="A262" s="160">
        <v>141</v>
      </c>
      <c r="B262" s="161">
        <v>43559</v>
      </c>
      <c r="C262" s="161"/>
      <c r="D262" s="162" t="s">
        <v>359</v>
      </c>
      <c r="E262" s="163" t="s">
        <v>573</v>
      </c>
      <c r="F262" s="163">
        <f>387-14.63</f>
        <v>372.37</v>
      </c>
      <c r="G262" s="163"/>
      <c r="H262" s="163">
        <v>490</v>
      </c>
      <c r="I262" s="165">
        <v>490</v>
      </c>
      <c r="J262" s="135" t="s">
        <v>659</v>
      </c>
      <c r="K262" s="136">
        <f t="shared" si="73"/>
        <v>117.63</v>
      </c>
      <c r="L262" s="137">
        <f t="shared" si="74"/>
        <v>0.31589548030185027</v>
      </c>
      <c r="M262" s="132" t="s">
        <v>575</v>
      </c>
      <c r="N262" s="138">
        <v>43850</v>
      </c>
      <c r="O262" s="54"/>
      <c r="P262" s="54"/>
      <c r="Q262" s="198"/>
      <c r="R262" s="54"/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</row>
    <row r="263" spans="1:30" ht="12.75" customHeight="1">
      <c r="A263" s="173">
        <v>142</v>
      </c>
      <c r="B263" s="174">
        <v>43578</v>
      </c>
      <c r="C263" s="174"/>
      <c r="D263" s="175" t="s">
        <v>782</v>
      </c>
      <c r="E263" s="176" t="s">
        <v>584</v>
      </c>
      <c r="F263" s="176">
        <v>220</v>
      </c>
      <c r="G263" s="176"/>
      <c r="H263" s="176">
        <v>127.5</v>
      </c>
      <c r="I263" s="177">
        <v>284</v>
      </c>
      <c r="J263" s="145" t="s">
        <v>783</v>
      </c>
      <c r="K263" s="146">
        <f t="shared" si="73"/>
        <v>-92.5</v>
      </c>
      <c r="L263" s="147">
        <f t="shared" si="74"/>
        <v>-0.42045454545454547</v>
      </c>
      <c r="M263" s="143" t="s">
        <v>585</v>
      </c>
      <c r="N263" s="140">
        <v>43896</v>
      </c>
      <c r="O263" s="54"/>
      <c r="P263" s="54"/>
      <c r="Q263" s="198"/>
      <c r="R263" s="54"/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</row>
    <row r="264" spans="1:30" ht="12.75" customHeight="1">
      <c r="A264" s="160">
        <v>143</v>
      </c>
      <c r="B264" s="161">
        <v>43622</v>
      </c>
      <c r="C264" s="161"/>
      <c r="D264" s="162" t="s">
        <v>477</v>
      </c>
      <c r="E264" s="163" t="s">
        <v>584</v>
      </c>
      <c r="F264" s="163">
        <v>332.8</v>
      </c>
      <c r="G264" s="163"/>
      <c r="H264" s="163">
        <v>405</v>
      </c>
      <c r="I264" s="165">
        <v>419</v>
      </c>
      <c r="J264" s="135" t="s">
        <v>784</v>
      </c>
      <c r="K264" s="136">
        <f t="shared" si="73"/>
        <v>72.199999999999989</v>
      </c>
      <c r="L264" s="137">
        <f t="shared" si="74"/>
        <v>0.21694711538461534</v>
      </c>
      <c r="M264" s="132" t="s">
        <v>575</v>
      </c>
      <c r="N264" s="138">
        <v>43860</v>
      </c>
      <c r="O264" s="54"/>
      <c r="P264" s="54"/>
      <c r="Q264" s="198"/>
      <c r="R264" s="54"/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</row>
    <row r="265" spans="1:30" ht="12.75" customHeight="1">
      <c r="A265" s="154">
        <v>144</v>
      </c>
      <c r="B265" s="153">
        <v>43641</v>
      </c>
      <c r="C265" s="153"/>
      <c r="D265" s="154" t="s">
        <v>169</v>
      </c>
      <c r="E265" s="155" t="s">
        <v>573</v>
      </c>
      <c r="F265" s="155">
        <v>386</v>
      </c>
      <c r="G265" s="156"/>
      <c r="H265" s="156">
        <v>395</v>
      </c>
      <c r="I265" s="156">
        <v>452</v>
      </c>
      <c r="J265" s="157" t="s">
        <v>785</v>
      </c>
      <c r="K265" s="158">
        <f t="shared" si="73"/>
        <v>9</v>
      </c>
      <c r="L265" s="159">
        <f t="shared" si="74"/>
        <v>2.3316062176165803E-2</v>
      </c>
      <c r="M265" s="155" t="s">
        <v>592</v>
      </c>
      <c r="N265" s="153">
        <v>43868</v>
      </c>
      <c r="O265" s="54"/>
      <c r="P265" s="54"/>
      <c r="Q265" s="198"/>
      <c r="R265" s="54"/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</row>
    <row r="266" spans="1:30" ht="12.75" customHeight="1">
      <c r="A266" s="154">
        <v>145</v>
      </c>
      <c r="B266" s="153">
        <v>43707</v>
      </c>
      <c r="C266" s="153"/>
      <c r="D266" s="154" t="s">
        <v>144</v>
      </c>
      <c r="E266" s="155" t="s">
        <v>573</v>
      </c>
      <c r="F266" s="155">
        <v>137.5</v>
      </c>
      <c r="G266" s="156"/>
      <c r="H266" s="156">
        <v>138.5</v>
      </c>
      <c r="I266" s="156">
        <v>190</v>
      </c>
      <c r="J266" s="157" t="s">
        <v>786</v>
      </c>
      <c r="K266" s="158">
        <f t="shared" si="73"/>
        <v>1</v>
      </c>
      <c r="L266" s="159">
        <f t="shared" si="74"/>
        <v>7.2727272727272727E-3</v>
      </c>
      <c r="M266" s="155" t="s">
        <v>592</v>
      </c>
      <c r="N266" s="153">
        <v>44432</v>
      </c>
      <c r="O266" s="54"/>
      <c r="P266" s="54"/>
      <c r="Q266" s="198"/>
      <c r="R266" s="54"/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</row>
    <row r="267" spans="1:30" ht="12.75" customHeight="1">
      <c r="A267" s="160">
        <v>146</v>
      </c>
      <c r="B267" s="161">
        <v>43731</v>
      </c>
      <c r="C267" s="161"/>
      <c r="D267" s="162" t="s">
        <v>426</v>
      </c>
      <c r="E267" s="163" t="s">
        <v>573</v>
      </c>
      <c r="F267" s="163">
        <v>235</v>
      </c>
      <c r="G267" s="163"/>
      <c r="H267" s="163">
        <v>295</v>
      </c>
      <c r="I267" s="165">
        <v>296</v>
      </c>
      <c r="J267" s="135" t="s">
        <v>787</v>
      </c>
      <c r="K267" s="136">
        <f t="shared" si="73"/>
        <v>60</v>
      </c>
      <c r="L267" s="137">
        <f t="shared" si="74"/>
        <v>0.25531914893617019</v>
      </c>
      <c r="M267" s="132" t="s">
        <v>575</v>
      </c>
      <c r="N267" s="138">
        <v>43844</v>
      </c>
      <c r="O267" s="54"/>
      <c r="P267" s="54"/>
      <c r="Q267" s="198"/>
      <c r="R267" s="54"/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</row>
    <row r="268" spans="1:30" ht="12.75" customHeight="1">
      <c r="A268" s="160">
        <v>147</v>
      </c>
      <c r="B268" s="161">
        <v>43752</v>
      </c>
      <c r="C268" s="161"/>
      <c r="D268" s="162" t="s">
        <v>788</v>
      </c>
      <c r="E268" s="163" t="s">
        <v>573</v>
      </c>
      <c r="F268" s="163">
        <v>277.5</v>
      </c>
      <c r="G268" s="163"/>
      <c r="H268" s="163">
        <v>333</v>
      </c>
      <c r="I268" s="165">
        <v>333</v>
      </c>
      <c r="J268" s="135" t="s">
        <v>789</v>
      </c>
      <c r="K268" s="136">
        <f t="shared" si="73"/>
        <v>55.5</v>
      </c>
      <c r="L268" s="137">
        <f t="shared" si="74"/>
        <v>0.2</v>
      </c>
      <c r="M268" s="132" t="s">
        <v>575</v>
      </c>
      <c r="N268" s="138">
        <v>43846</v>
      </c>
      <c r="O268" s="54"/>
      <c r="P268" s="54"/>
      <c r="Q268" s="198"/>
      <c r="R268" s="54"/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</row>
    <row r="269" spans="1:30" ht="12.75" customHeight="1">
      <c r="A269" s="160">
        <v>148</v>
      </c>
      <c r="B269" s="161">
        <v>43752</v>
      </c>
      <c r="C269" s="161"/>
      <c r="D269" s="162" t="s">
        <v>790</v>
      </c>
      <c r="E269" s="163" t="s">
        <v>573</v>
      </c>
      <c r="F269" s="163">
        <v>930</v>
      </c>
      <c r="G269" s="163"/>
      <c r="H269" s="163">
        <v>1165</v>
      </c>
      <c r="I269" s="165">
        <v>1200</v>
      </c>
      <c r="J269" s="135" t="s">
        <v>791</v>
      </c>
      <c r="K269" s="136">
        <f t="shared" si="73"/>
        <v>235</v>
      </c>
      <c r="L269" s="137">
        <f t="shared" si="74"/>
        <v>0.25268817204301075</v>
      </c>
      <c r="M269" s="132" t="s">
        <v>575</v>
      </c>
      <c r="N269" s="138">
        <v>43847</v>
      </c>
      <c r="O269" s="54"/>
      <c r="P269" s="54"/>
      <c r="Q269" s="198"/>
      <c r="R269" s="54"/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</row>
    <row r="270" spans="1:30" ht="12.75" customHeight="1">
      <c r="A270" s="160">
        <v>149</v>
      </c>
      <c r="B270" s="161">
        <v>43753</v>
      </c>
      <c r="C270" s="161"/>
      <c r="D270" s="162" t="s">
        <v>792</v>
      </c>
      <c r="E270" s="163" t="s">
        <v>573</v>
      </c>
      <c r="F270" s="133">
        <v>111</v>
      </c>
      <c r="G270" s="163"/>
      <c r="H270" s="163">
        <v>141</v>
      </c>
      <c r="I270" s="165">
        <v>141</v>
      </c>
      <c r="J270" s="135" t="s">
        <v>793</v>
      </c>
      <c r="K270" s="136">
        <f t="shared" si="73"/>
        <v>30</v>
      </c>
      <c r="L270" s="137">
        <f t="shared" si="74"/>
        <v>0.27027027027027029</v>
      </c>
      <c r="M270" s="132" t="s">
        <v>575</v>
      </c>
      <c r="N270" s="138">
        <v>44328</v>
      </c>
      <c r="O270" s="54"/>
      <c r="P270" s="54"/>
      <c r="Q270" s="198"/>
      <c r="R270" s="54"/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</row>
    <row r="271" spans="1:30" ht="12.75" customHeight="1">
      <c r="A271" s="160">
        <v>150</v>
      </c>
      <c r="B271" s="161">
        <v>43753</v>
      </c>
      <c r="C271" s="161"/>
      <c r="D271" s="162" t="s">
        <v>794</v>
      </c>
      <c r="E271" s="163" t="s">
        <v>573</v>
      </c>
      <c r="F271" s="133">
        <v>296</v>
      </c>
      <c r="G271" s="163"/>
      <c r="H271" s="163">
        <v>370</v>
      </c>
      <c r="I271" s="165">
        <v>370</v>
      </c>
      <c r="J271" s="135" t="s">
        <v>659</v>
      </c>
      <c r="K271" s="136">
        <f t="shared" ref="K271:K296" si="75">H271-F271</f>
        <v>74</v>
      </c>
      <c r="L271" s="137">
        <f t="shared" ref="L271:L296" si="76">K271/F271</f>
        <v>0.25</v>
      </c>
      <c r="M271" s="132" t="s">
        <v>575</v>
      </c>
      <c r="N271" s="138">
        <v>43853</v>
      </c>
      <c r="O271" s="54"/>
      <c r="P271" s="54"/>
      <c r="Q271" s="198"/>
      <c r="R271" s="54"/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</row>
    <row r="272" spans="1:30" ht="12.75" customHeight="1">
      <c r="A272" s="160">
        <v>151</v>
      </c>
      <c r="B272" s="161">
        <v>43754</v>
      </c>
      <c r="C272" s="161"/>
      <c r="D272" s="162" t="s">
        <v>795</v>
      </c>
      <c r="E272" s="163" t="s">
        <v>573</v>
      </c>
      <c r="F272" s="133">
        <v>300</v>
      </c>
      <c r="G272" s="163"/>
      <c r="H272" s="163">
        <v>382.5</v>
      </c>
      <c r="I272" s="165">
        <v>344</v>
      </c>
      <c r="J272" s="135" t="s">
        <v>796</v>
      </c>
      <c r="K272" s="136">
        <f t="shared" si="75"/>
        <v>82.5</v>
      </c>
      <c r="L272" s="137">
        <f t="shared" si="76"/>
        <v>0.27500000000000002</v>
      </c>
      <c r="M272" s="132" t="s">
        <v>575</v>
      </c>
      <c r="N272" s="138">
        <v>44238</v>
      </c>
      <c r="O272" s="54"/>
      <c r="P272" s="54"/>
      <c r="Q272" s="198"/>
      <c r="R272" s="54"/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</row>
    <row r="273" spans="1:30" ht="12.75" customHeight="1">
      <c r="A273" s="160">
        <v>152</v>
      </c>
      <c r="B273" s="161">
        <v>43832</v>
      </c>
      <c r="C273" s="161"/>
      <c r="D273" s="162" t="s">
        <v>797</v>
      </c>
      <c r="E273" s="163" t="s">
        <v>573</v>
      </c>
      <c r="F273" s="133">
        <v>495</v>
      </c>
      <c r="G273" s="163"/>
      <c r="H273" s="163">
        <v>595</v>
      </c>
      <c r="I273" s="165">
        <v>590</v>
      </c>
      <c r="J273" s="135" t="s">
        <v>595</v>
      </c>
      <c r="K273" s="136">
        <f t="shared" si="75"/>
        <v>100</v>
      </c>
      <c r="L273" s="137">
        <f t="shared" si="76"/>
        <v>0.20202020202020202</v>
      </c>
      <c r="M273" s="132" t="s">
        <v>575</v>
      </c>
      <c r="N273" s="138">
        <v>44589</v>
      </c>
      <c r="O273" s="54"/>
      <c r="P273" s="54"/>
      <c r="Q273" s="198"/>
      <c r="R273" s="54"/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</row>
    <row r="274" spans="1:30" ht="12.75" customHeight="1">
      <c r="A274" s="160">
        <v>153</v>
      </c>
      <c r="B274" s="161">
        <v>43966</v>
      </c>
      <c r="C274" s="161"/>
      <c r="D274" s="162" t="s">
        <v>74</v>
      </c>
      <c r="E274" s="163" t="s">
        <v>573</v>
      </c>
      <c r="F274" s="133">
        <v>67.5</v>
      </c>
      <c r="G274" s="163"/>
      <c r="H274" s="163">
        <v>86</v>
      </c>
      <c r="I274" s="165">
        <v>86</v>
      </c>
      <c r="J274" s="135" t="s">
        <v>798</v>
      </c>
      <c r="K274" s="136">
        <f t="shared" si="75"/>
        <v>18.5</v>
      </c>
      <c r="L274" s="137">
        <f t="shared" si="76"/>
        <v>0.27407407407407408</v>
      </c>
      <c r="M274" s="132" t="s">
        <v>575</v>
      </c>
      <c r="N274" s="138">
        <v>44008</v>
      </c>
      <c r="O274" s="54"/>
      <c r="P274" s="54"/>
      <c r="Q274" s="198"/>
      <c r="R274" s="54"/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</row>
    <row r="275" spans="1:30" ht="12.75" customHeight="1">
      <c r="A275" s="160">
        <v>154</v>
      </c>
      <c r="B275" s="161">
        <v>44035</v>
      </c>
      <c r="C275" s="161"/>
      <c r="D275" s="162" t="s">
        <v>476</v>
      </c>
      <c r="E275" s="163" t="s">
        <v>573</v>
      </c>
      <c r="F275" s="133">
        <v>231</v>
      </c>
      <c r="G275" s="163"/>
      <c r="H275" s="163">
        <v>281</v>
      </c>
      <c r="I275" s="165">
        <v>281</v>
      </c>
      <c r="J275" s="135" t="s">
        <v>659</v>
      </c>
      <c r="K275" s="136">
        <f t="shared" si="75"/>
        <v>50</v>
      </c>
      <c r="L275" s="137">
        <f t="shared" si="76"/>
        <v>0.21645021645021645</v>
      </c>
      <c r="M275" s="132" t="s">
        <v>575</v>
      </c>
      <c r="N275" s="138">
        <v>44358</v>
      </c>
      <c r="O275" s="54"/>
      <c r="P275" s="54"/>
      <c r="Q275" s="198"/>
      <c r="R275" s="54"/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</row>
    <row r="276" spans="1:30" ht="12.75" customHeight="1">
      <c r="A276" s="160">
        <v>155</v>
      </c>
      <c r="B276" s="161">
        <v>44092</v>
      </c>
      <c r="C276" s="161"/>
      <c r="D276" s="162" t="s">
        <v>142</v>
      </c>
      <c r="E276" s="163" t="s">
        <v>573</v>
      </c>
      <c r="F276" s="163">
        <v>206</v>
      </c>
      <c r="G276" s="163"/>
      <c r="H276" s="163">
        <v>248</v>
      </c>
      <c r="I276" s="165">
        <v>248</v>
      </c>
      <c r="J276" s="135" t="s">
        <v>659</v>
      </c>
      <c r="K276" s="136">
        <f t="shared" si="75"/>
        <v>42</v>
      </c>
      <c r="L276" s="137">
        <f t="shared" si="76"/>
        <v>0.20388349514563106</v>
      </c>
      <c r="M276" s="132" t="s">
        <v>575</v>
      </c>
      <c r="N276" s="138">
        <v>44214</v>
      </c>
      <c r="O276" s="54"/>
      <c r="P276" s="54"/>
      <c r="Q276" s="198"/>
      <c r="R276" s="54"/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</row>
    <row r="277" spans="1:30" ht="12.75" customHeight="1">
      <c r="A277" s="160">
        <v>156</v>
      </c>
      <c r="B277" s="161">
        <v>44140</v>
      </c>
      <c r="C277" s="161"/>
      <c r="D277" s="162" t="s">
        <v>142</v>
      </c>
      <c r="E277" s="163" t="s">
        <v>573</v>
      </c>
      <c r="F277" s="163">
        <v>182.5</v>
      </c>
      <c r="G277" s="163"/>
      <c r="H277" s="163">
        <v>248</v>
      </c>
      <c r="I277" s="165">
        <v>248</v>
      </c>
      <c r="J277" s="135" t="s">
        <v>659</v>
      </c>
      <c r="K277" s="136">
        <f t="shared" si="75"/>
        <v>65.5</v>
      </c>
      <c r="L277" s="137">
        <f t="shared" si="76"/>
        <v>0.35890410958904112</v>
      </c>
      <c r="M277" s="132" t="s">
        <v>575</v>
      </c>
      <c r="N277" s="138">
        <v>44214</v>
      </c>
      <c r="O277" s="54"/>
      <c r="P277" s="54"/>
      <c r="Q277" s="198"/>
      <c r="R277" s="54"/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</row>
    <row r="278" spans="1:30" ht="12.75" customHeight="1">
      <c r="A278" s="160">
        <v>157</v>
      </c>
      <c r="B278" s="161">
        <v>44140</v>
      </c>
      <c r="C278" s="161"/>
      <c r="D278" s="162" t="s">
        <v>341</v>
      </c>
      <c r="E278" s="163" t="s">
        <v>573</v>
      </c>
      <c r="F278" s="163">
        <v>247.5</v>
      </c>
      <c r="G278" s="163"/>
      <c r="H278" s="163">
        <v>320</v>
      </c>
      <c r="I278" s="165">
        <v>320</v>
      </c>
      <c r="J278" s="135" t="s">
        <v>659</v>
      </c>
      <c r="K278" s="136">
        <f t="shared" si="75"/>
        <v>72.5</v>
      </c>
      <c r="L278" s="137">
        <f t="shared" si="76"/>
        <v>0.29292929292929293</v>
      </c>
      <c r="M278" s="132" t="s">
        <v>575</v>
      </c>
      <c r="N278" s="138">
        <v>44323</v>
      </c>
      <c r="O278" s="54"/>
      <c r="P278" s="54"/>
      <c r="Q278" s="198"/>
      <c r="R278" s="54"/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</row>
    <row r="279" spans="1:30" ht="12.75" customHeight="1">
      <c r="A279" s="160">
        <v>158</v>
      </c>
      <c r="B279" s="161">
        <v>44140</v>
      </c>
      <c r="C279" s="161"/>
      <c r="D279" s="162" t="s">
        <v>200</v>
      </c>
      <c r="E279" s="163" t="s">
        <v>573</v>
      </c>
      <c r="F279" s="133">
        <v>925</v>
      </c>
      <c r="G279" s="163"/>
      <c r="H279" s="163">
        <v>1095</v>
      </c>
      <c r="I279" s="165">
        <v>1093</v>
      </c>
      <c r="J279" s="135" t="s">
        <v>799</v>
      </c>
      <c r="K279" s="136">
        <f t="shared" si="75"/>
        <v>170</v>
      </c>
      <c r="L279" s="137">
        <f t="shared" si="76"/>
        <v>0.18378378378378379</v>
      </c>
      <c r="M279" s="132" t="s">
        <v>575</v>
      </c>
      <c r="N279" s="138">
        <v>44201</v>
      </c>
      <c r="O279" s="54"/>
      <c r="P279" s="54"/>
      <c r="Q279" s="198"/>
      <c r="R279" s="54"/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</row>
    <row r="280" spans="1:30" ht="12.75" customHeight="1">
      <c r="A280" s="160">
        <v>159</v>
      </c>
      <c r="B280" s="161">
        <v>44140</v>
      </c>
      <c r="C280" s="161"/>
      <c r="D280" s="162" t="s">
        <v>359</v>
      </c>
      <c r="E280" s="163" t="s">
        <v>573</v>
      </c>
      <c r="F280" s="133">
        <v>332.5</v>
      </c>
      <c r="G280" s="163"/>
      <c r="H280" s="163">
        <v>393</v>
      </c>
      <c r="I280" s="165">
        <v>406</v>
      </c>
      <c r="J280" s="135" t="s">
        <v>800</v>
      </c>
      <c r="K280" s="136">
        <f t="shared" si="75"/>
        <v>60.5</v>
      </c>
      <c r="L280" s="137">
        <f t="shared" si="76"/>
        <v>0.18195488721804512</v>
      </c>
      <c r="M280" s="132" t="s">
        <v>575</v>
      </c>
      <c r="N280" s="138">
        <v>44256</v>
      </c>
      <c r="O280" s="54"/>
      <c r="P280" s="54"/>
      <c r="Q280" s="198"/>
      <c r="R280" s="54"/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</row>
    <row r="281" spans="1:30" ht="12.75" customHeight="1">
      <c r="A281" s="160">
        <v>160</v>
      </c>
      <c r="B281" s="161">
        <v>44141</v>
      </c>
      <c r="C281" s="161"/>
      <c r="D281" s="162" t="s">
        <v>476</v>
      </c>
      <c r="E281" s="163" t="s">
        <v>573</v>
      </c>
      <c r="F281" s="133">
        <v>231</v>
      </c>
      <c r="G281" s="163"/>
      <c r="H281" s="163">
        <v>281</v>
      </c>
      <c r="I281" s="165">
        <v>281</v>
      </c>
      <c r="J281" s="135" t="s">
        <v>659</v>
      </c>
      <c r="K281" s="136">
        <f t="shared" si="75"/>
        <v>50</v>
      </c>
      <c r="L281" s="137">
        <f t="shared" si="76"/>
        <v>0.21645021645021645</v>
      </c>
      <c r="M281" s="132" t="s">
        <v>575</v>
      </c>
      <c r="N281" s="138">
        <v>44358</v>
      </c>
      <c r="O281" s="54"/>
      <c r="P281" s="54"/>
      <c r="Q281" s="198"/>
      <c r="R281" s="54"/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0" ht="12.75" customHeight="1">
      <c r="A282" s="160">
        <v>161</v>
      </c>
      <c r="B282" s="161">
        <v>44187</v>
      </c>
      <c r="C282" s="161"/>
      <c r="D282" s="162" t="s">
        <v>801</v>
      </c>
      <c r="E282" s="163" t="s">
        <v>573</v>
      </c>
      <c r="F282" s="133">
        <v>190</v>
      </c>
      <c r="G282" s="163"/>
      <c r="H282" s="163">
        <v>239</v>
      </c>
      <c r="I282" s="165">
        <v>239</v>
      </c>
      <c r="J282" s="135" t="s">
        <v>802</v>
      </c>
      <c r="K282" s="136">
        <f t="shared" si="75"/>
        <v>49</v>
      </c>
      <c r="L282" s="137">
        <f t="shared" si="76"/>
        <v>0.25789473684210529</v>
      </c>
      <c r="M282" s="132" t="s">
        <v>575</v>
      </c>
      <c r="N282" s="138">
        <v>44844</v>
      </c>
      <c r="O282" s="54"/>
      <c r="P282" s="54"/>
      <c r="Q282" s="198"/>
      <c r="R282" s="54"/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0" ht="12.75" customHeight="1">
      <c r="A283" s="160">
        <v>162</v>
      </c>
      <c r="B283" s="161">
        <v>44258</v>
      </c>
      <c r="C283" s="161"/>
      <c r="D283" s="162" t="s">
        <v>797</v>
      </c>
      <c r="E283" s="163" t="s">
        <v>573</v>
      </c>
      <c r="F283" s="133">
        <v>495</v>
      </c>
      <c r="G283" s="163"/>
      <c r="H283" s="163">
        <v>595</v>
      </c>
      <c r="I283" s="165">
        <v>590</v>
      </c>
      <c r="J283" s="135" t="s">
        <v>595</v>
      </c>
      <c r="K283" s="136">
        <f t="shared" si="75"/>
        <v>100</v>
      </c>
      <c r="L283" s="137">
        <f t="shared" si="76"/>
        <v>0.20202020202020202</v>
      </c>
      <c r="M283" s="132" t="s">
        <v>575</v>
      </c>
      <c r="N283" s="138">
        <v>44589</v>
      </c>
      <c r="O283" s="54"/>
      <c r="P283" s="54"/>
      <c r="Q283" s="198"/>
      <c r="R283" s="54"/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</row>
    <row r="284" spans="1:30" ht="12.75" customHeight="1">
      <c r="A284" s="160">
        <v>163</v>
      </c>
      <c r="B284" s="161">
        <v>44274</v>
      </c>
      <c r="C284" s="161"/>
      <c r="D284" s="162" t="s">
        <v>359</v>
      </c>
      <c r="E284" s="163" t="s">
        <v>573</v>
      </c>
      <c r="F284" s="133">
        <v>355</v>
      </c>
      <c r="G284" s="163"/>
      <c r="H284" s="163">
        <v>422.5</v>
      </c>
      <c r="I284" s="165">
        <v>420</v>
      </c>
      <c r="J284" s="135" t="s">
        <v>803</v>
      </c>
      <c r="K284" s="136">
        <f t="shared" si="75"/>
        <v>67.5</v>
      </c>
      <c r="L284" s="137">
        <f t="shared" si="76"/>
        <v>0.19014084507042253</v>
      </c>
      <c r="M284" s="132" t="s">
        <v>575</v>
      </c>
      <c r="N284" s="138">
        <v>44361</v>
      </c>
      <c r="O284" s="54"/>
      <c r="P284" s="54"/>
      <c r="R284" s="54"/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0" ht="12.75" customHeight="1">
      <c r="A285" s="160">
        <v>164</v>
      </c>
      <c r="B285" s="161">
        <v>44295</v>
      </c>
      <c r="C285" s="161"/>
      <c r="D285" s="162" t="s">
        <v>323</v>
      </c>
      <c r="E285" s="163" t="s">
        <v>573</v>
      </c>
      <c r="F285" s="133">
        <v>555</v>
      </c>
      <c r="G285" s="163"/>
      <c r="H285" s="163">
        <v>663</v>
      </c>
      <c r="I285" s="165">
        <v>663</v>
      </c>
      <c r="J285" s="135" t="s">
        <v>804</v>
      </c>
      <c r="K285" s="136">
        <f t="shared" si="75"/>
        <v>108</v>
      </c>
      <c r="L285" s="137">
        <f t="shared" si="76"/>
        <v>0.19459459459459461</v>
      </c>
      <c r="M285" s="132" t="s">
        <v>575</v>
      </c>
      <c r="N285" s="138">
        <v>44321</v>
      </c>
      <c r="O285" s="54"/>
      <c r="P285" s="54"/>
      <c r="Q285" s="198"/>
      <c r="R285" s="54"/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0" ht="12.75" customHeight="1">
      <c r="A286" s="160">
        <v>165</v>
      </c>
      <c r="B286" s="161">
        <v>44308</v>
      </c>
      <c r="C286" s="161"/>
      <c r="D286" s="162" t="s">
        <v>768</v>
      </c>
      <c r="E286" s="163" t="s">
        <v>573</v>
      </c>
      <c r="F286" s="133">
        <v>126.5</v>
      </c>
      <c r="G286" s="163"/>
      <c r="H286" s="163">
        <v>155</v>
      </c>
      <c r="I286" s="165">
        <v>155</v>
      </c>
      <c r="J286" s="135" t="s">
        <v>659</v>
      </c>
      <c r="K286" s="136">
        <f t="shared" si="75"/>
        <v>28.5</v>
      </c>
      <c r="L286" s="137">
        <f t="shared" si="76"/>
        <v>0.22529644268774704</v>
      </c>
      <c r="M286" s="132" t="s">
        <v>575</v>
      </c>
      <c r="N286" s="138">
        <v>44362</v>
      </c>
      <c r="O286" s="54"/>
      <c r="P286" s="54"/>
      <c r="R286" s="54"/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0" ht="12.75" customHeight="1">
      <c r="A287" s="139">
        <v>166</v>
      </c>
      <c r="B287" s="170">
        <v>44368</v>
      </c>
      <c r="C287" s="170"/>
      <c r="D287" s="141" t="s">
        <v>805</v>
      </c>
      <c r="E287" s="143" t="s">
        <v>573</v>
      </c>
      <c r="F287" s="171">
        <v>287.5</v>
      </c>
      <c r="G287" s="143"/>
      <c r="H287" s="143">
        <v>245</v>
      </c>
      <c r="I287" s="144">
        <v>344</v>
      </c>
      <c r="J287" s="145" t="s">
        <v>806</v>
      </c>
      <c r="K287" s="146">
        <f t="shared" si="75"/>
        <v>-42.5</v>
      </c>
      <c r="L287" s="147">
        <f t="shared" si="76"/>
        <v>-0.14782608695652175</v>
      </c>
      <c r="M287" s="143" t="s">
        <v>585</v>
      </c>
      <c r="N287" s="140">
        <v>44508</v>
      </c>
      <c r="O287" s="54"/>
      <c r="P287" s="54"/>
      <c r="R287" s="54"/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0" ht="12.75" customHeight="1">
      <c r="A288" s="160">
        <v>167</v>
      </c>
      <c r="B288" s="161">
        <v>44368</v>
      </c>
      <c r="C288" s="161"/>
      <c r="D288" s="162" t="s">
        <v>476</v>
      </c>
      <c r="E288" s="163" t="s">
        <v>573</v>
      </c>
      <c r="F288" s="133">
        <v>241</v>
      </c>
      <c r="G288" s="163"/>
      <c r="H288" s="163">
        <v>298</v>
      </c>
      <c r="I288" s="165">
        <v>320</v>
      </c>
      <c r="J288" s="135" t="s">
        <v>659</v>
      </c>
      <c r="K288" s="136">
        <f t="shared" si="75"/>
        <v>57</v>
      </c>
      <c r="L288" s="137">
        <f t="shared" si="76"/>
        <v>0.23651452282157676</v>
      </c>
      <c r="M288" s="132" t="s">
        <v>575</v>
      </c>
      <c r="N288" s="138">
        <v>44802</v>
      </c>
      <c r="O288" s="54"/>
      <c r="P288" s="54"/>
      <c r="R288" s="54"/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1:30" ht="12.75" customHeight="1">
      <c r="A289" s="160">
        <v>168</v>
      </c>
      <c r="B289" s="161">
        <v>44406</v>
      </c>
      <c r="C289" s="161"/>
      <c r="D289" s="162" t="s">
        <v>768</v>
      </c>
      <c r="E289" s="163" t="s">
        <v>573</v>
      </c>
      <c r="F289" s="133">
        <v>162.5</v>
      </c>
      <c r="G289" s="163"/>
      <c r="H289" s="163">
        <v>200</v>
      </c>
      <c r="I289" s="165">
        <v>200</v>
      </c>
      <c r="J289" s="135" t="s">
        <v>659</v>
      </c>
      <c r="K289" s="136">
        <f t="shared" si="75"/>
        <v>37.5</v>
      </c>
      <c r="L289" s="137">
        <f t="shared" si="76"/>
        <v>0.23076923076923078</v>
      </c>
      <c r="M289" s="132" t="s">
        <v>575</v>
      </c>
      <c r="N289" s="138">
        <v>44802</v>
      </c>
      <c r="O289" s="54"/>
      <c r="P289" s="54"/>
      <c r="R289" s="54"/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1:30" ht="12.75" customHeight="1">
      <c r="A290" s="160">
        <v>169</v>
      </c>
      <c r="B290" s="161">
        <v>44462</v>
      </c>
      <c r="C290" s="161"/>
      <c r="D290" s="162" t="s">
        <v>434</v>
      </c>
      <c r="E290" s="163" t="s">
        <v>573</v>
      </c>
      <c r="F290" s="133">
        <v>1235</v>
      </c>
      <c r="G290" s="163"/>
      <c r="H290" s="163">
        <v>1505</v>
      </c>
      <c r="I290" s="165">
        <v>1500</v>
      </c>
      <c r="J290" s="135" t="s">
        <v>659</v>
      </c>
      <c r="K290" s="136">
        <f t="shared" si="75"/>
        <v>270</v>
      </c>
      <c r="L290" s="137">
        <f t="shared" si="76"/>
        <v>0.21862348178137653</v>
      </c>
      <c r="M290" s="132" t="s">
        <v>575</v>
      </c>
      <c r="N290" s="138">
        <v>44564</v>
      </c>
      <c r="O290" s="54"/>
      <c r="P290" s="54"/>
      <c r="R290" s="54"/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1:30" ht="12.75" customHeight="1">
      <c r="A291" s="160">
        <v>170</v>
      </c>
      <c r="B291" s="161">
        <v>44480</v>
      </c>
      <c r="C291" s="161"/>
      <c r="D291" s="162" t="s">
        <v>807</v>
      </c>
      <c r="E291" s="163" t="s">
        <v>573</v>
      </c>
      <c r="F291" s="133">
        <v>58.75</v>
      </c>
      <c r="G291" s="163"/>
      <c r="H291" s="163">
        <v>64.25</v>
      </c>
      <c r="I291" s="165"/>
      <c r="J291" s="135" t="s">
        <v>659</v>
      </c>
      <c r="K291" s="136">
        <f t="shared" si="75"/>
        <v>5.5</v>
      </c>
      <c r="L291" s="137">
        <f t="shared" si="76"/>
        <v>9.3617021276595741E-2</v>
      </c>
      <c r="M291" s="132" t="s">
        <v>575</v>
      </c>
      <c r="N291" s="138">
        <v>45322</v>
      </c>
      <c r="O291" s="54"/>
      <c r="P291" s="54"/>
      <c r="R291" s="54"/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1:30" ht="12.75" customHeight="1">
      <c r="A292" s="129">
        <v>171</v>
      </c>
      <c r="B292" s="130">
        <v>44481</v>
      </c>
      <c r="C292" s="130"/>
      <c r="D292" s="131" t="s">
        <v>275</v>
      </c>
      <c r="E292" s="132" t="s">
        <v>573</v>
      </c>
      <c r="F292" s="133">
        <v>315</v>
      </c>
      <c r="G292" s="132"/>
      <c r="H292" s="132">
        <v>335</v>
      </c>
      <c r="I292" s="134">
        <v>380</v>
      </c>
      <c r="J292" s="135" t="s">
        <v>853</v>
      </c>
      <c r="K292" s="136">
        <f t="shared" si="75"/>
        <v>20</v>
      </c>
      <c r="L292" s="137">
        <f t="shared" si="76"/>
        <v>6.3492063492063489E-2</v>
      </c>
      <c r="M292" s="132" t="s">
        <v>575</v>
      </c>
      <c r="N292" s="138">
        <v>45297</v>
      </c>
      <c r="O292" s="54"/>
      <c r="P292" s="54"/>
      <c r="R292" s="54"/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1:30" ht="12.75" customHeight="1">
      <c r="A293" s="129">
        <v>172</v>
      </c>
      <c r="B293" s="130">
        <v>44481</v>
      </c>
      <c r="C293" s="130"/>
      <c r="D293" s="131" t="s">
        <v>808</v>
      </c>
      <c r="E293" s="132" t="s">
        <v>573</v>
      </c>
      <c r="F293" s="133">
        <v>45.5</v>
      </c>
      <c r="G293" s="132"/>
      <c r="H293" s="132">
        <v>56.5</v>
      </c>
      <c r="I293" s="134">
        <v>56</v>
      </c>
      <c r="J293" s="135" t="s">
        <v>659</v>
      </c>
      <c r="K293" s="136">
        <f t="shared" si="75"/>
        <v>11</v>
      </c>
      <c r="L293" s="137">
        <f t="shared" si="76"/>
        <v>0.24175824175824176</v>
      </c>
      <c r="M293" s="132" t="s">
        <v>575</v>
      </c>
      <c r="N293" s="138">
        <v>44881</v>
      </c>
      <c r="O293" s="54"/>
      <c r="P293" s="54"/>
      <c r="R293" s="54"/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1:30" ht="12.75" customHeight="1">
      <c r="A294" s="129">
        <v>173</v>
      </c>
      <c r="B294" s="130">
        <v>44551</v>
      </c>
      <c r="C294" s="130"/>
      <c r="D294" s="131" t="s">
        <v>129</v>
      </c>
      <c r="E294" s="132" t="s">
        <v>573</v>
      </c>
      <c r="F294" s="133">
        <v>2300</v>
      </c>
      <c r="G294" s="132"/>
      <c r="H294" s="132">
        <f>(2820+2200)/2</f>
        <v>2510</v>
      </c>
      <c r="I294" s="134">
        <v>3000</v>
      </c>
      <c r="J294" s="135" t="s">
        <v>809</v>
      </c>
      <c r="K294" s="136">
        <f t="shared" si="75"/>
        <v>210</v>
      </c>
      <c r="L294" s="137">
        <f t="shared" si="76"/>
        <v>9.1304347826086957E-2</v>
      </c>
      <c r="M294" s="132" t="s">
        <v>575</v>
      </c>
      <c r="N294" s="138">
        <v>44649</v>
      </c>
      <c r="O294" s="54"/>
      <c r="P294" s="54"/>
      <c r="R294" s="54"/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1:30" ht="12.75" customHeight="1">
      <c r="A295" s="129">
        <v>174</v>
      </c>
      <c r="B295" s="130">
        <v>44606</v>
      </c>
      <c r="C295" s="130"/>
      <c r="D295" s="131" t="s">
        <v>424</v>
      </c>
      <c r="E295" s="132" t="s">
        <v>573</v>
      </c>
      <c r="F295" s="133">
        <v>635</v>
      </c>
      <c r="G295" s="132"/>
      <c r="H295" s="132">
        <v>700</v>
      </c>
      <c r="I295" s="134">
        <v>764</v>
      </c>
      <c r="J295" s="135" t="s">
        <v>836</v>
      </c>
      <c r="K295" s="136">
        <f t="shared" si="75"/>
        <v>65</v>
      </c>
      <c r="L295" s="137">
        <f t="shared" si="76"/>
        <v>0.10236220472440945</v>
      </c>
      <c r="M295" s="132" t="s">
        <v>575</v>
      </c>
      <c r="N295" s="138">
        <v>45159</v>
      </c>
      <c r="O295" s="54"/>
      <c r="P295" s="54"/>
      <c r="R295" s="54"/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1:30" ht="12.75" customHeight="1">
      <c r="A296" s="129">
        <v>175</v>
      </c>
      <c r="B296" s="130">
        <v>44613</v>
      </c>
      <c r="C296" s="130"/>
      <c r="D296" s="131" t="s">
        <v>434</v>
      </c>
      <c r="E296" s="132" t="s">
        <v>573</v>
      </c>
      <c r="F296" s="133">
        <v>1255</v>
      </c>
      <c r="G296" s="132"/>
      <c r="H296" s="132">
        <v>1515</v>
      </c>
      <c r="I296" s="134">
        <v>1510</v>
      </c>
      <c r="J296" s="135" t="s">
        <v>659</v>
      </c>
      <c r="K296" s="136">
        <f t="shared" si="75"/>
        <v>260</v>
      </c>
      <c r="L296" s="137">
        <f t="shared" si="76"/>
        <v>0.20717131474103587</v>
      </c>
      <c r="M296" s="132" t="s">
        <v>575</v>
      </c>
      <c r="N296" s="138">
        <v>44834</v>
      </c>
      <c r="O296" s="54"/>
      <c r="P296" s="54"/>
      <c r="R296" s="54"/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1:30" ht="12.75" customHeight="1">
      <c r="A297" s="272">
        <v>176</v>
      </c>
      <c r="B297" s="263">
        <v>44670</v>
      </c>
      <c r="C297" s="263"/>
      <c r="D297" s="264" t="s">
        <v>536</v>
      </c>
      <c r="E297" s="265" t="s">
        <v>573</v>
      </c>
      <c r="F297" s="266">
        <v>445</v>
      </c>
      <c r="G297" s="266"/>
      <c r="H297" s="266">
        <v>460</v>
      </c>
      <c r="I297" s="266">
        <v>553</v>
      </c>
      <c r="J297" s="267" t="s">
        <v>894</v>
      </c>
      <c r="K297" s="268">
        <f t="shared" ref="K297" si="77">H297-F297</f>
        <v>15</v>
      </c>
      <c r="L297" s="269">
        <f t="shared" ref="L297" si="78">K297/F297</f>
        <v>3.3707865168539325E-2</v>
      </c>
      <c r="M297" s="270" t="s">
        <v>592</v>
      </c>
      <c r="N297" s="271">
        <v>45397</v>
      </c>
      <c r="O297" s="54"/>
      <c r="P297" s="54"/>
      <c r="R297" s="54"/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1:30" ht="12.75" customHeight="1">
      <c r="A298" s="160">
        <v>177</v>
      </c>
      <c r="B298" s="161">
        <v>44746</v>
      </c>
      <c r="C298" s="161"/>
      <c r="D298" s="162" t="s">
        <v>810</v>
      </c>
      <c r="E298" s="163" t="s">
        <v>573</v>
      </c>
      <c r="F298" s="163">
        <v>207.5</v>
      </c>
      <c r="G298" s="163"/>
      <c r="H298" s="163">
        <v>254</v>
      </c>
      <c r="I298" s="165">
        <v>254</v>
      </c>
      <c r="J298" s="135" t="s">
        <v>659</v>
      </c>
      <c r="K298" s="136">
        <f t="shared" ref="K298:K308" si="79">H298-F298</f>
        <v>46.5</v>
      </c>
      <c r="L298" s="137">
        <f t="shared" ref="L298:L308" si="80">K298/F298</f>
        <v>0.22409638554216868</v>
      </c>
      <c r="M298" s="132" t="s">
        <v>575</v>
      </c>
      <c r="N298" s="138">
        <v>44792</v>
      </c>
      <c r="O298" s="54"/>
      <c r="P298" s="54"/>
      <c r="R298" s="54"/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1:30" ht="12.75" customHeight="1">
      <c r="A299" s="160">
        <v>178</v>
      </c>
      <c r="B299" s="161">
        <v>44775</v>
      </c>
      <c r="C299" s="161"/>
      <c r="D299" s="162" t="s">
        <v>478</v>
      </c>
      <c r="E299" s="163" t="s">
        <v>573</v>
      </c>
      <c r="F299" s="163">
        <v>31.25</v>
      </c>
      <c r="G299" s="163"/>
      <c r="H299" s="163">
        <v>38.75</v>
      </c>
      <c r="I299" s="165">
        <v>38</v>
      </c>
      <c r="J299" s="135" t="s">
        <v>659</v>
      </c>
      <c r="K299" s="136">
        <f t="shared" si="79"/>
        <v>7.5</v>
      </c>
      <c r="L299" s="137">
        <f t="shared" si="80"/>
        <v>0.24</v>
      </c>
      <c r="M299" s="132" t="s">
        <v>575</v>
      </c>
      <c r="N299" s="138">
        <v>44844</v>
      </c>
      <c r="O299" s="54"/>
      <c r="P299" s="54"/>
      <c r="R299" s="54"/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1:30" ht="12.75" customHeight="1">
      <c r="A300" s="160">
        <v>179</v>
      </c>
      <c r="B300" s="161">
        <v>44841</v>
      </c>
      <c r="C300" s="161"/>
      <c r="D300" s="162" t="s">
        <v>811</v>
      </c>
      <c r="E300" s="163" t="s">
        <v>573</v>
      </c>
      <c r="F300" s="133">
        <v>665</v>
      </c>
      <c r="G300" s="163"/>
      <c r="H300" s="163">
        <v>807.5</v>
      </c>
      <c r="I300" s="165">
        <v>840</v>
      </c>
      <c r="J300" s="135" t="s">
        <v>809</v>
      </c>
      <c r="K300" s="136">
        <f t="shared" si="79"/>
        <v>142.5</v>
      </c>
      <c r="L300" s="137">
        <f t="shared" si="80"/>
        <v>0.21428571428571427</v>
      </c>
      <c r="M300" s="132" t="s">
        <v>575</v>
      </c>
      <c r="N300" s="138">
        <v>45097</v>
      </c>
      <c r="O300" s="54"/>
      <c r="P300" s="54"/>
      <c r="R300" s="54"/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1:30" ht="12.75" customHeight="1">
      <c r="A301" s="160">
        <v>180</v>
      </c>
      <c r="B301" s="161">
        <v>44844</v>
      </c>
      <c r="C301" s="161"/>
      <c r="D301" s="162" t="s">
        <v>426</v>
      </c>
      <c r="E301" s="163" t="s">
        <v>573</v>
      </c>
      <c r="F301" s="133">
        <v>227.5</v>
      </c>
      <c r="G301" s="163"/>
      <c r="H301" s="163">
        <v>270</v>
      </c>
      <c r="I301" s="165">
        <v>291</v>
      </c>
      <c r="J301" s="135" t="s">
        <v>838</v>
      </c>
      <c r="K301" s="136">
        <f t="shared" si="79"/>
        <v>42.5</v>
      </c>
      <c r="L301" s="137">
        <f t="shared" si="80"/>
        <v>0.18681318681318682</v>
      </c>
      <c r="M301" s="132" t="s">
        <v>575</v>
      </c>
      <c r="N301" s="138">
        <v>45160</v>
      </c>
      <c r="O301" s="54"/>
      <c r="P301" s="54"/>
      <c r="R301" s="54"/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1:30" ht="12.75" customHeight="1">
      <c r="A302" s="160">
        <v>181</v>
      </c>
      <c r="B302" s="161">
        <v>44845</v>
      </c>
      <c r="C302" s="161"/>
      <c r="D302" s="162" t="s">
        <v>424</v>
      </c>
      <c r="E302" s="163" t="s">
        <v>573</v>
      </c>
      <c r="F302" s="133">
        <v>555</v>
      </c>
      <c r="G302" s="163"/>
      <c r="H302" s="163">
        <v>700</v>
      </c>
      <c r="I302" s="165">
        <v>765</v>
      </c>
      <c r="J302" s="135" t="s">
        <v>837</v>
      </c>
      <c r="K302" s="136">
        <f t="shared" si="79"/>
        <v>145</v>
      </c>
      <c r="L302" s="137">
        <f t="shared" si="80"/>
        <v>0.26126126126126126</v>
      </c>
      <c r="M302" s="132" t="s">
        <v>575</v>
      </c>
      <c r="N302" s="138">
        <v>45159</v>
      </c>
      <c r="O302" s="54"/>
      <c r="P302" s="54"/>
      <c r="R302" s="54"/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1:30" ht="12.75" customHeight="1">
      <c r="A303" s="160">
        <v>182</v>
      </c>
      <c r="B303" s="161">
        <v>44981</v>
      </c>
      <c r="C303" s="161"/>
      <c r="D303" s="162" t="s">
        <v>441</v>
      </c>
      <c r="E303" s="163" t="s">
        <v>573</v>
      </c>
      <c r="F303" s="133">
        <v>1675</v>
      </c>
      <c r="G303" s="163"/>
      <c r="H303" s="163">
        <v>2080</v>
      </c>
      <c r="I303" s="165">
        <v>2080</v>
      </c>
      <c r="J303" s="135" t="s">
        <v>659</v>
      </c>
      <c r="K303" s="136">
        <f t="shared" si="79"/>
        <v>405</v>
      </c>
      <c r="L303" s="137">
        <f t="shared" si="80"/>
        <v>0.2417910447761194</v>
      </c>
      <c r="M303" s="132" t="s">
        <v>575</v>
      </c>
      <c r="N303" s="138">
        <v>45119</v>
      </c>
      <c r="O303" s="54"/>
      <c r="P303" s="54"/>
      <c r="R303" s="54"/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1:30" ht="12.75" customHeight="1">
      <c r="A304" s="160">
        <v>183</v>
      </c>
      <c r="B304" s="161">
        <v>44986</v>
      </c>
      <c r="C304" s="161"/>
      <c r="D304" s="162" t="s">
        <v>478</v>
      </c>
      <c r="E304" s="163" t="s">
        <v>573</v>
      </c>
      <c r="F304" s="133">
        <v>57.5</v>
      </c>
      <c r="G304" s="163"/>
      <c r="H304" s="163">
        <v>120</v>
      </c>
      <c r="I304" s="165">
        <v>120</v>
      </c>
      <c r="J304" s="135" t="s">
        <v>659</v>
      </c>
      <c r="K304" s="136">
        <f t="shared" si="79"/>
        <v>62.5</v>
      </c>
      <c r="L304" s="137">
        <f t="shared" si="80"/>
        <v>1.0869565217391304</v>
      </c>
      <c r="M304" s="132" t="s">
        <v>575</v>
      </c>
      <c r="N304" s="138">
        <v>45049</v>
      </c>
      <c r="O304" s="54"/>
      <c r="P304" s="54"/>
      <c r="R304" s="54"/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1:38" ht="12.75" customHeight="1">
      <c r="A305" s="160">
        <v>184</v>
      </c>
      <c r="B305" s="161">
        <v>45008</v>
      </c>
      <c r="C305" s="161"/>
      <c r="D305" s="162" t="s">
        <v>495</v>
      </c>
      <c r="E305" s="163" t="s">
        <v>573</v>
      </c>
      <c r="F305" s="133">
        <v>2765</v>
      </c>
      <c r="G305" s="163"/>
      <c r="H305" s="163">
        <v>3547.5</v>
      </c>
      <c r="I305" s="165">
        <v>3523</v>
      </c>
      <c r="J305" s="135" t="s">
        <v>659</v>
      </c>
      <c r="K305" s="136">
        <f t="shared" si="79"/>
        <v>782.5</v>
      </c>
      <c r="L305" s="137">
        <f t="shared" si="80"/>
        <v>0.28300180831826399</v>
      </c>
      <c r="M305" s="132" t="s">
        <v>575</v>
      </c>
      <c r="N305" s="138">
        <v>45177</v>
      </c>
      <c r="O305" s="54"/>
      <c r="P305" s="54"/>
      <c r="R305" s="54"/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1:38" ht="12.75" customHeight="1">
      <c r="A306" s="160">
        <v>185</v>
      </c>
      <c r="B306" s="161">
        <v>45027</v>
      </c>
      <c r="C306" s="161"/>
      <c r="D306" s="162" t="s">
        <v>812</v>
      </c>
      <c r="E306" s="163" t="s">
        <v>573</v>
      </c>
      <c r="F306" s="163">
        <v>460</v>
      </c>
      <c r="G306" s="163"/>
      <c r="H306" s="163">
        <v>825</v>
      </c>
      <c r="I306" s="165">
        <v>810</v>
      </c>
      <c r="J306" s="135" t="s">
        <v>659</v>
      </c>
      <c r="K306" s="136">
        <f t="shared" si="79"/>
        <v>365</v>
      </c>
      <c r="L306" s="137">
        <f t="shared" si="80"/>
        <v>0.79347826086956519</v>
      </c>
      <c r="M306" s="132" t="s">
        <v>575</v>
      </c>
      <c r="N306" s="138">
        <v>45155</v>
      </c>
      <c r="O306" s="54"/>
      <c r="P306" s="54"/>
      <c r="R306" s="54"/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1:38" ht="12.75" customHeight="1">
      <c r="A307" s="160">
        <v>186</v>
      </c>
      <c r="B307" s="161">
        <v>45050</v>
      </c>
      <c r="C307" s="161"/>
      <c r="D307" s="162" t="s">
        <v>41</v>
      </c>
      <c r="E307" s="163" t="s">
        <v>573</v>
      </c>
      <c r="F307" s="163">
        <v>3630</v>
      </c>
      <c r="G307" s="163"/>
      <c r="H307" s="163">
        <v>5150</v>
      </c>
      <c r="I307" s="165">
        <v>5040</v>
      </c>
      <c r="J307" s="135" t="s">
        <v>659</v>
      </c>
      <c r="K307" s="136">
        <f t="shared" si="79"/>
        <v>1520</v>
      </c>
      <c r="L307" s="137">
        <f t="shared" si="80"/>
        <v>0.41873278236914602</v>
      </c>
      <c r="M307" s="132" t="s">
        <v>575</v>
      </c>
      <c r="N307" s="138">
        <v>45344</v>
      </c>
      <c r="O307" s="54"/>
      <c r="P307" s="54"/>
      <c r="R307" s="54"/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1:38" ht="12.75" customHeight="1">
      <c r="A308" s="160">
        <v>187</v>
      </c>
      <c r="B308" s="161">
        <v>45075</v>
      </c>
      <c r="C308" s="161"/>
      <c r="D308" s="162" t="s">
        <v>813</v>
      </c>
      <c r="E308" s="163" t="s">
        <v>573</v>
      </c>
      <c r="F308" s="133">
        <v>585</v>
      </c>
      <c r="G308" s="163"/>
      <c r="H308" s="163">
        <v>732</v>
      </c>
      <c r="I308" s="165">
        <v>732</v>
      </c>
      <c r="J308" s="135" t="s">
        <v>659</v>
      </c>
      <c r="K308" s="136">
        <f t="shared" si="79"/>
        <v>147</v>
      </c>
      <c r="L308" s="137">
        <f t="shared" si="80"/>
        <v>0.25128205128205128</v>
      </c>
      <c r="M308" s="132" t="s">
        <v>575</v>
      </c>
      <c r="N308" s="138">
        <v>45152</v>
      </c>
      <c r="O308" s="54"/>
      <c r="P308" s="54"/>
      <c r="R308" s="54"/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  <c r="AF308" s="37"/>
      <c r="AG308" s="54"/>
      <c r="AI308" s="37"/>
      <c r="AK308" s="37"/>
      <c r="AL308" s="54"/>
    </row>
    <row r="309" spans="1:38" ht="12.75" customHeight="1">
      <c r="A309" s="178">
        <v>188</v>
      </c>
      <c r="B309" s="179">
        <v>45078</v>
      </c>
      <c r="C309" s="53"/>
      <c r="D309" s="53" t="s">
        <v>525</v>
      </c>
      <c r="E309" s="180" t="s">
        <v>573</v>
      </c>
      <c r="F309" s="51" t="s">
        <v>814</v>
      </c>
      <c r="G309" s="51"/>
      <c r="H309" s="51"/>
      <c r="I309" s="51">
        <v>4300</v>
      </c>
      <c r="J309" s="51" t="s">
        <v>574</v>
      </c>
      <c r="K309" s="51"/>
      <c r="L309" s="51"/>
      <c r="M309" s="51"/>
      <c r="N309" s="51"/>
      <c r="O309" s="54"/>
      <c r="P309" s="54"/>
      <c r="R309" s="54"/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  <c r="AF309" s="37"/>
      <c r="AG309" s="54"/>
      <c r="AI309" s="37"/>
      <c r="AK309" s="37"/>
      <c r="AL309" s="54"/>
    </row>
    <row r="310" spans="1:38" ht="12.75" customHeight="1">
      <c r="A310" s="160">
        <v>189</v>
      </c>
      <c r="B310" s="161">
        <v>45103</v>
      </c>
      <c r="C310" s="161"/>
      <c r="D310" s="162" t="s">
        <v>833</v>
      </c>
      <c r="E310" s="163" t="s">
        <v>573</v>
      </c>
      <c r="F310" s="133">
        <v>282.5</v>
      </c>
      <c r="G310" s="163"/>
      <c r="H310" s="163">
        <v>383</v>
      </c>
      <c r="I310" s="165">
        <v>383</v>
      </c>
      <c r="J310" s="135" t="s">
        <v>659</v>
      </c>
      <c r="K310" s="136">
        <f>H310-F310</f>
        <v>100.5</v>
      </c>
      <c r="L310" s="137">
        <f>K310/F310</f>
        <v>0.35575221238938054</v>
      </c>
      <c r="M310" s="132" t="s">
        <v>575</v>
      </c>
      <c r="N310" s="138">
        <v>45265</v>
      </c>
      <c r="O310" s="54"/>
      <c r="P310" s="54"/>
      <c r="R310" s="54"/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  <c r="AF310" s="37"/>
      <c r="AG310" s="54"/>
      <c r="AI310" s="37"/>
      <c r="AK310" s="37"/>
      <c r="AL310" s="54"/>
    </row>
    <row r="311" spans="1:38" ht="12.75" customHeight="1">
      <c r="A311" s="160">
        <v>190</v>
      </c>
      <c r="B311" s="161">
        <v>45120</v>
      </c>
      <c r="C311" s="161"/>
      <c r="D311" s="162" t="s">
        <v>524</v>
      </c>
      <c r="E311" s="163" t="s">
        <v>573</v>
      </c>
      <c r="F311" s="133">
        <v>2312.5</v>
      </c>
      <c r="G311" s="163"/>
      <c r="H311" s="163">
        <v>2935</v>
      </c>
      <c r="I311" s="165">
        <v>2935</v>
      </c>
      <c r="J311" s="135" t="s">
        <v>659</v>
      </c>
      <c r="K311" s="136">
        <f>H311-F311</f>
        <v>622.5</v>
      </c>
      <c r="L311" s="137">
        <f>K311/F311</f>
        <v>0.26918918918918922</v>
      </c>
      <c r="M311" s="132" t="s">
        <v>575</v>
      </c>
      <c r="N311" s="138">
        <v>45177</v>
      </c>
      <c r="O311" s="54"/>
      <c r="P311" s="54"/>
      <c r="R311" s="54"/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  <c r="AF311" s="37"/>
      <c r="AG311" s="54"/>
      <c r="AI311" s="37"/>
      <c r="AK311" s="37"/>
      <c r="AL311" s="54"/>
    </row>
    <row r="312" spans="1:38" ht="12.75" customHeight="1">
      <c r="A312" s="160">
        <v>191</v>
      </c>
      <c r="B312" s="161">
        <v>45125</v>
      </c>
      <c r="C312" s="161"/>
      <c r="D312" s="162" t="s">
        <v>200</v>
      </c>
      <c r="E312" s="163" t="s">
        <v>573</v>
      </c>
      <c r="F312" s="133">
        <v>3980</v>
      </c>
      <c r="G312" s="163"/>
      <c r="H312" s="163">
        <v>4895</v>
      </c>
      <c r="I312" s="165">
        <v>4895</v>
      </c>
      <c r="J312" s="135" t="s">
        <v>659</v>
      </c>
      <c r="K312" s="136">
        <f>H312-F312</f>
        <v>915</v>
      </c>
      <c r="L312" s="137">
        <f>K312/F312</f>
        <v>0.22989949748743718</v>
      </c>
      <c r="M312" s="132" t="s">
        <v>575</v>
      </c>
      <c r="N312" s="138">
        <v>45155</v>
      </c>
      <c r="O312" s="54"/>
      <c r="P312" s="54"/>
      <c r="R312" s="54"/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  <c r="AG312" s="54"/>
      <c r="AI312" s="37"/>
      <c r="AL312" s="54"/>
    </row>
    <row r="313" spans="1:38" ht="12.75" customHeight="1">
      <c r="A313" s="160">
        <v>192</v>
      </c>
      <c r="B313" s="161">
        <v>45145</v>
      </c>
      <c r="C313" s="161"/>
      <c r="D313" s="162" t="s">
        <v>835</v>
      </c>
      <c r="E313" s="163" t="s">
        <v>573</v>
      </c>
      <c r="F313" s="133">
        <v>565</v>
      </c>
      <c r="G313" s="163"/>
      <c r="H313" s="163">
        <v>725</v>
      </c>
      <c r="I313" s="165">
        <v>725</v>
      </c>
      <c r="J313" s="135" t="s">
        <v>659</v>
      </c>
      <c r="K313" s="136">
        <f>H313-F313</f>
        <v>160</v>
      </c>
      <c r="L313" s="137">
        <f>K313/F313</f>
        <v>0.2831858407079646</v>
      </c>
      <c r="M313" s="132" t="s">
        <v>575</v>
      </c>
      <c r="N313" s="138">
        <v>45169</v>
      </c>
      <c r="O313" s="54"/>
      <c r="P313" s="54"/>
      <c r="R313" s="54"/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  <c r="AG313" s="54"/>
      <c r="AI313" s="37"/>
      <c r="AL313" s="54"/>
    </row>
    <row r="314" spans="1:38" ht="12.75" customHeight="1">
      <c r="A314" s="233">
        <v>193</v>
      </c>
      <c r="B314" s="234">
        <v>45167</v>
      </c>
      <c r="C314" s="234"/>
      <c r="D314" s="235" t="s">
        <v>839</v>
      </c>
      <c r="E314" s="236" t="s">
        <v>573</v>
      </c>
      <c r="F314" s="133">
        <v>700</v>
      </c>
      <c r="G314" s="236"/>
      <c r="H314" s="236">
        <v>950</v>
      </c>
      <c r="I314" s="237">
        <v>950</v>
      </c>
      <c r="J314" s="238" t="s">
        <v>659</v>
      </c>
      <c r="K314" s="136">
        <f>H314-F314</f>
        <v>250</v>
      </c>
      <c r="L314" s="137">
        <f>K314/F314</f>
        <v>0.35714285714285715</v>
      </c>
      <c r="M314" s="132" t="s">
        <v>575</v>
      </c>
      <c r="N314" s="138">
        <v>45261</v>
      </c>
      <c r="O314" s="54"/>
      <c r="P314" s="54"/>
      <c r="R314" s="54"/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  <c r="AG314" s="54"/>
      <c r="AI314" s="37"/>
      <c r="AL314" s="54"/>
    </row>
    <row r="315" spans="1:38" ht="12.75" customHeight="1">
      <c r="A315" s="178">
        <v>194</v>
      </c>
      <c r="B315" s="179">
        <v>45184</v>
      </c>
      <c r="C315" s="53"/>
      <c r="D315" s="53" t="s">
        <v>527</v>
      </c>
      <c r="E315" s="180" t="s">
        <v>573</v>
      </c>
      <c r="F315" s="51" t="s">
        <v>841</v>
      </c>
      <c r="G315" s="51"/>
      <c r="H315" s="51"/>
      <c r="I315" s="51">
        <v>480</v>
      </c>
      <c r="J315" s="51" t="s">
        <v>574</v>
      </c>
      <c r="K315" s="51"/>
      <c r="L315" s="51"/>
      <c r="M315" s="51"/>
      <c r="N315" s="51"/>
      <c r="O315" s="54"/>
      <c r="P315" s="54"/>
      <c r="R315" s="54"/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  <c r="AG315" s="54"/>
      <c r="AI315" s="37"/>
      <c r="AL315" s="54"/>
    </row>
    <row r="316" spans="1:38" ht="12.75" customHeight="1">
      <c r="A316" s="233">
        <v>195</v>
      </c>
      <c r="B316" s="234">
        <v>45203</v>
      </c>
      <c r="C316" s="234"/>
      <c r="D316" s="235" t="s">
        <v>173</v>
      </c>
      <c r="E316" s="236" t="s">
        <v>573</v>
      </c>
      <c r="F316" s="133">
        <v>992.5</v>
      </c>
      <c r="G316" s="236"/>
      <c r="H316" s="236">
        <v>1198</v>
      </c>
      <c r="I316" s="237">
        <v>1198</v>
      </c>
      <c r="J316" s="238" t="s">
        <v>659</v>
      </c>
      <c r="K316" s="136">
        <f>H316-F316</f>
        <v>205.5</v>
      </c>
      <c r="L316" s="137">
        <f>K316/F316</f>
        <v>0.2070528967254408</v>
      </c>
      <c r="M316" s="132" t="s">
        <v>575</v>
      </c>
      <c r="N316" s="138">
        <v>45392</v>
      </c>
      <c r="O316" s="54"/>
      <c r="P316" s="54"/>
      <c r="R316" s="54"/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  <c r="AG316" s="54"/>
      <c r="AI316" s="37"/>
      <c r="AL316" s="54"/>
    </row>
    <row r="317" spans="1:38" ht="12.75" customHeight="1">
      <c r="A317" s="233">
        <v>196</v>
      </c>
      <c r="B317" s="234">
        <v>45216</v>
      </c>
      <c r="C317" s="234"/>
      <c r="D317" s="235" t="s">
        <v>105</v>
      </c>
      <c r="E317" s="236" t="s">
        <v>573</v>
      </c>
      <c r="F317" s="133">
        <v>5425</v>
      </c>
      <c r="G317" s="236"/>
      <c r="H317" s="236">
        <v>6880</v>
      </c>
      <c r="I317" s="237">
        <v>6870</v>
      </c>
      <c r="J317" s="238" t="s">
        <v>659</v>
      </c>
      <c r="K317" s="136">
        <f>H317-F317</f>
        <v>1455</v>
      </c>
      <c r="L317" s="137">
        <f>K317/F317</f>
        <v>0.26820276497695855</v>
      </c>
      <c r="M317" s="132" t="s">
        <v>575</v>
      </c>
      <c r="N317" s="138">
        <v>45342</v>
      </c>
      <c r="O317" s="54"/>
      <c r="P317" s="54"/>
      <c r="R317" s="54"/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  <c r="AG317" s="54"/>
      <c r="AI317" s="37"/>
      <c r="AL317" s="54"/>
    </row>
    <row r="318" spans="1:38" ht="12.75" customHeight="1">
      <c r="A318" s="233">
        <v>197</v>
      </c>
      <c r="B318" s="234">
        <v>45216</v>
      </c>
      <c r="C318" s="234"/>
      <c r="D318" s="235" t="s">
        <v>842</v>
      </c>
      <c r="E318" s="236" t="s">
        <v>573</v>
      </c>
      <c r="F318" s="133">
        <v>1090</v>
      </c>
      <c r="G318" s="236"/>
      <c r="H318" s="236">
        <v>1415</v>
      </c>
      <c r="I318" s="237">
        <v>1415</v>
      </c>
      <c r="J318" s="238" t="s">
        <v>659</v>
      </c>
      <c r="K318" s="136">
        <f>H318-F318</f>
        <v>325</v>
      </c>
      <c r="L318" s="137">
        <f>K318/F318</f>
        <v>0.29816513761467889</v>
      </c>
      <c r="M318" s="132" t="s">
        <v>575</v>
      </c>
      <c r="N318" s="138">
        <v>45282</v>
      </c>
      <c r="O318" s="54"/>
      <c r="P318" s="54"/>
      <c r="R318" s="54"/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  <c r="AG318" s="54"/>
      <c r="AI318" s="37"/>
      <c r="AL318" s="54"/>
    </row>
    <row r="319" spans="1:38" ht="12.75" customHeight="1">
      <c r="A319" s="233">
        <v>198</v>
      </c>
      <c r="B319" s="234">
        <v>45236</v>
      </c>
      <c r="C319" s="234"/>
      <c r="D319" s="235" t="s">
        <v>845</v>
      </c>
      <c r="E319" s="236" t="s">
        <v>573</v>
      </c>
      <c r="F319" s="133">
        <v>1270</v>
      </c>
      <c r="G319" s="236"/>
      <c r="H319" s="236">
        <v>1613</v>
      </c>
      <c r="I319" s="237">
        <v>1613</v>
      </c>
      <c r="J319" s="238" t="s">
        <v>659</v>
      </c>
      <c r="K319" s="136">
        <f>H319-F319</f>
        <v>343</v>
      </c>
      <c r="L319" s="137">
        <f>K319/F319</f>
        <v>0.27007874015748029</v>
      </c>
      <c r="M319" s="132" t="s">
        <v>575</v>
      </c>
      <c r="N319" s="138">
        <v>45246</v>
      </c>
      <c r="O319" s="54"/>
      <c r="P319" s="54"/>
      <c r="R319" s="54"/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  <c r="AG319" s="54"/>
      <c r="AI319" s="37"/>
      <c r="AL319" s="54"/>
    </row>
    <row r="320" spans="1:38" ht="12.75" customHeight="1">
      <c r="A320" s="178">
        <v>199</v>
      </c>
      <c r="B320" s="179">
        <v>45251</v>
      </c>
      <c r="C320" s="53"/>
      <c r="D320" s="53" t="s">
        <v>846</v>
      </c>
      <c r="E320" s="180" t="s">
        <v>573</v>
      </c>
      <c r="F320" s="51" t="s">
        <v>847</v>
      </c>
      <c r="G320" s="51"/>
      <c r="H320" s="51"/>
      <c r="I320" s="51">
        <v>1490</v>
      </c>
      <c r="J320" s="51" t="s">
        <v>574</v>
      </c>
      <c r="K320" s="51"/>
      <c r="L320" s="51"/>
      <c r="M320" s="51"/>
      <c r="N320" s="51"/>
      <c r="O320" s="54"/>
      <c r="P320" s="54"/>
      <c r="R320" s="54"/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  <c r="AG320" s="54"/>
      <c r="AI320" s="37"/>
      <c r="AL320" s="54"/>
    </row>
    <row r="321" spans="1:38" ht="12.75" customHeight="1">
      <c r="A321" s="178">
        <v>200</v>
      </c>
      <c r="B321" s="179">
        <v>45254</v>
      </c>
      <c r="C321" s="53"/>
      <c r="D321" s="53" t="s">
        <v>845</v>
      </c>
      <c r="E321" s="180" t="s">
        <v>573</v>
      </c>
      <c r="F321" s="51" t="s">
        <v>848</v>
      </c>
      <c r="G321" s="51"/>
      <c r="H321" s="51"/>
      <c r="I321" s="51">
        <v>1806</v>
      </c>
      <c r="J321" s="51" t="s">
        <v>574</v>
      </c>
      <c r="K321" s="51"/>
      <c r="L321" s="51"/>
      <c r="M321" s="51"/>
      <c r="N321" s="51"/>
      <c r="O321" s="54"/>
      <c r="P321" s="54"/>
      <c r="R321" s="54"/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  <c r="AG321" s="54"/>
      <c r="AI321" s="37"/>
      <c r="AL321" s="54"/>
    </row>
    <row r="322" spans="1:38" ht="12.75" customHeight="1">
      <c r="A322" s="233">
        <v>201</v>
      </c>
      <c r="B322" s="234">
        <v>45265</v>
      </c>
      <c r="C322" s="234"/>
      <c r="D322" s="235" t="s">
        <v>528</v>
      </c>
      <c r="E322" s="236" t="s">
        <v>573</v>
      </c>
      <c r="F322" s="133">
        <v>435</v>
      </c>
      <c r="G322" s="236"/>
      <c r="H322" s="236">
        <v>558</v>
      </c>
      <c r="I322" s="237">
        <v>558</v>
      </c>
      <c r="J322" s="238" t="s">
        <v>659</v>
      </c>
      <c r="K322" s="136">
        <f>H322-F322</f>
        <v>123</v>
      </c>
      <c r="L322" s="137">
        <f>K322/F322</f>
        <v>0.28275862068965518</v>
      </c>
      <c r="M322" s="132" t="s">
        <v>575</v>
      </c>
      <c r="N322" s="138">
        <v>45378</v>
      </c>
      <c r="O322" s="54"/>
      <c r="P322" s="54"/>
      <c r="R322" s="54"/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  <c r="AG322" s="54"/>
      <c r="AI322" s="37"/>
      <c r="AL322" s="54"/>
    </row>
    <row r="323" spans="1:38" ht="12.75" customHeight="1">
      <c r="A323" s="233">
        <v>202</v>
      </c>
      <c r="B323" s="234">
        <v>45272</v>
      </c>
      <c r="C323" s="234"/>
      <c r="D323" s="235" t="s">
        <v>850</v>
      </c>
      <c r="E323" s="236" t="s">
        <v>573</v>
      </c>
      <c r="F323" s="133">
        <v>4225</v>
      </c>
      <c r="G323" s="236"/>
      <c r="H323" s="236">
        <v>5512</v>
      </c>
      <c r="I323" s="237">
        <v>5512</v>
      </c>
      <c r="J323" s="238" t="s">
        <v>659</v>
      </c>
      <c r="K323" s="136">
        <f>H323-F323</f>
        <v>1287</v>
      </c>
      <c r="L323" s="137">
        <f>K323/F323</f>
        <v>0.30461538461538462</v>
      </c>
      <c r="M323" s="132" t="s">
        <v>575</v>
      </c>
      <c r="N323" s="138">
        <v>45329</v>
      </c>
      <c r="O323" s="54"/>
      <c r="P323" s="54"/>
      <c r="R323" s="54"/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  <c r="AG323" s="54"/>
      <c r="AI323" s="37"/>
      <c r="AL323" s="54"/>
    </row>
    <row r="324" spans="1:38" ht="12.75" customHeight="1">
      <c r="A324" s="178">
        <v>203</v>
      </c>
      <c r="B324" s="179">
        <v>45292</v>
      </c>
      <c r="C324" s="53"/>
      <c r="D324" s="53" t="s">
        <v>311</v>
      </c>
      <c r="E324" s="180" t="s">
        <v>573</v>
      </c>
      <c r="F324" s="51" t="s">
        <v>851</v>
      </c>
      <c r="G324" s="51"/>
      <c r="H324" s="51"/>
      <c r="I324" s="51">
        <v>4909</v>
      </c>
      <c r="J324" s="51" t="s">
        <v>574</v>
      </c>
      <c r="K324" s="51"/>
      <c r="L324" s="51"/>
      <c r="M324" s="51"/>
      <c r="N324" s="51"/>
      <c r="O324" s="54"/>
      <c r="P324" s="54"/>
      <c r="R324" s="54"/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  <c r="AG324" s="54"/>
      <c r="AI324" s="37"/>
      <c r="AL324" s="54"/>
    </row>
    <row r="325" spans="1:38" ht="12.75" customHeight="1">
      <c r="A325" s="178">
        <v>204</v>
      </c>
      <c r="B325" s="179">
        <v>45294</v>
      </c>
      <c r="C325" s="53"/>
      <c r="D325" s="53" t="s">
        <v>526</v>
      </c>
      <c r="E325" s="180" t="s">
        <v>573</v>
      </c>
      <c r="F325" s="51" t="s">
        <v>852</v>
      </c>
      <c r="G325" s="51"/>
      <c r="H325" s="51"/>
      <c r="I325" s="51">
        <v>1080</v>
      </c>
      <c r="J325" s="51" t="s">
        <v>574</v>
      </c>
      <c r="K325" s="51"/>
      <c r="L325" s="51"/>
      <c r="M325" s="51"/>
      <c r="N325" s="51"/>
      <c r="O325" s="54"/>
      <c r="P325" s="54"/>
      <c r="R325" s="54"/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  <c r="AG325" s="54"/>
      <c r="AI325" s="37"/>
      <c r="AL325" s="54"/>
    </row>
    <row r="326" spans="1:38" ht="12.75" customHeight="1">
      <c r="A326" s="178">
        <v>205</v>
      </c>
      <c r="B326" s="179">
        <v>45315</v>
      </c>
      <c r="C326" s="53"/>
      <c r="D326" s="53" t="s">
        <v>312</v>
      </c>
      <c r="E326" s="180" t="s">
        <v>573</v>
      </c>
      <c r="F326" s="51" t="s">
        <v>854</v>
      </c>
      <c r="G326" s="51"/>
      <c r="H326" s="51"/>
      <c r="I326" s="51">
        <v>2077</v>
      </c>
      <c r="J326" s="51" t="s">
        <v>574</v>
      </c>
      <c r="K326" s="51"/>
      <c r="L326" s="51"/>
      <c r="M326" s="51"/>
      <c r="N326" s="51"/>
      <c r="O326" s="54"/>
      <c r="P326" s="54"/>
      <c r="R326" s="54"/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  <c r="AG326" s="54"/>
      <c r="AI326" s="37"/>
      <c r="AL326" s="54"/>
    </row>
    <row r="327" spans="1:38" ht="12.75" customHeight="1">
      <c r="A327" s="178">
        <v>206</v>
      </c>
      <c r="B327" s="179">
        <v>45320</v>
      </c>
      <c r="C327" s="53"/>
      <c r="D327" s="53" t="s">
        <v>855</v>
      </c>
      <c r="E327" s="180" t="s">
        <v>573</v>
      </c>
      <c r="F327" s="51" t="s">
        <v>856</v>
      </c>
      <c r="G327" s="51"/>
      <c r="H327" s="51"/>
      <c r="I327" s="51">
        <v>2906</v>
      </c>
      <c r="J327" s="51" t="s">
        <v>574</v>
      </c>
      <c r="K327" s="51"/>
      <c r="L327" s="51"/>
      <c r="M327" s="51"/>
      <c r="N327" s="51"/>
      <c r="O327" s="54"/>
      <c r="P327" s="54"/>
      <c r="R327" s="54"/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  <c r="AG327" s="54"/>
      <c r="AI327" s="37"/>
      <c r="AL327" s="54"/>
    </row>
    <row r="328" spans="1:38" ht="12.75" customHeight="1">
      <c r="A328" s="233">
        <v>207</v>
      </c>
      <c r="B328" s="234">
        <v>45331</v>
      </c>
      <c r="C328" s="234"/>
      <c r="D328" s="235" t="s">
        <v>524</v>
      </c>
      <c r="E328" s="236" t="s">
        <v>573</v>
      </c>
      <c r="F328" s="133">
        <v>3270</v>
      </c>
      <c r="G328" s="236"/>
      <c r="H328" s="236">
        <v>4096</v>
      </c>
      <c r="I328" s="237">
        <v>4096</v>
      </c>
      <c r="J328" s="238" t="s">
        <v>659</v>
      </c>
      <c r="K328" s="136">
        <f>H328-F328</f>
        <v>826</v>
      </c>
      <c r="L328" s="137">
        <f>K328/F328</f>
        <v>0.25259938837920487</v>
      </c>
      <c r="M328" s="132" t="s">
        <v>575</v>
      </c>
      <c r="N328" s="138">
        <v>45377</v>
      </c>
      <c r="O328" s="54"/>
      <c r="P328" s="54"/>
      <c r="R328" s="54"/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  <c r="AG328" s="54"/>
      <c r="AI328" s="37"/>
      <c r="AL328" s="54"/>
    </row>
    <row r="329" spans="1:38" ht="12.75" customHeight="1">
      <c r="A329" s="178">
        <v>208</v>
      </c>
      <c r="B329" s="179">
        <v>45345</v>
      </c>
      <c r="C329" s="53"/>
      <c r="D329" s="53" t="s">
        <v>59</v>
      </c>
      <c r="E329" s="180" t="s">
        <v>573</v>
      </c>
      <c r="F329" s="51" t="s">
        <v>874</v>
      </c>
      <c r="G329" s="51"/>
      <c r="H329" s="51"/>
      <c r="I329" s="51">
        <v>2627</v>
      </c>
      <c r="J329" s="51" t="s">
        <v>574</v>
      </c>
      <c r="K329" s="51"/>
      <c r="L329" s="51"/>
      <c r="M329" s="51"/>
      <c r="N329" s="53"/>
      <c r="O329" s="54"/>
      <c r="P329" s="54"/>
      <c r="R329" s="54"/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  <c r="AG329" s="54"/>
      <c r="AI329" s="37"/>
      <c r="AL329" s="54"/>
    </row>
    <row r="330" spans="1:38" ht="12.75" customHeight="1">
      <c r="A330" s="178">
        <v>209</v>
      </c>
      <c r="B330" s="179">
        <v>45356</v>
      </c>
      <c r="C330" s="53"/>
      <c r="D330" s="53" t="s">
        <v>839</v>
      </c>
      <c r="E330" s="180" t="s">
        <v>573</v>
      </c>
      <c r="F330" s="51" t="s">
        <v>876</v>
      </c>
      <c r="G330" s="51"/>
      <c r="H330" s="51"/>
      <c r="I330" s="51">
        <v>1170</v>
      </c>
      <c r="J330" s="51" t="s">
        <v>574</v>
      </c>
      <c r="K330" s="51"/>
      <c r="L330" s="51"/>
      <c r="M330" s="51"/>
      <c r="N330" s="53"/>
      <c r="O330" s="54"/>
      <c r="P330" s="54"/>
      <c r="R330" s="54"/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  <c r="AG330" s="54"/>
      <c r="AI330" s="37"/>
      <c r="AL330" s="54"/>
    </row>
    <row r="331" spans="1:38" ht="12.75" customHeight="1">
      <c r="A331" s="233">
        <v>210</v>
      </c>
      <c r="B331" s="234">
        <v>45372</v>
      </c>
      <c r="C331" s="234"/>
      <c r="D331" s="235" t="s">
        <v>495</v>
      </c>
      <c r="E331" s="236" t="s">
        <v>573</v>
      </c>
      <c r="F331" s="133">
        <v>2910</v>
      </c>
      <c r="G331" s="236"/>
      <c r="H331" s="236">
        <v>3696</v>
      </c>
      <c r="I331" s="237">
        <v>3696</v>
      </c>
      <c r="J331" s="238" t="s">
        <v>659</v>
      </c>
      <c r="K331" s="136">
        <f>H331-F331</f>
        <v>786</v>
      </c>
      <c r="L331" s="137">
        <f>K331/F331</f>
        <v>0.27010309278350514</v>
      </c>
      <c r="M331" s="132" t="s">
        <v>575</v>
      </c>
      <c r="N331" s="138">
        <v>45412</v>
      </c>
      <c r="O331" s="54"/>
      <c r="P331" s="54"/>
      <c r="R331" s="54"/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  <c r="AG331" s="54"/>
      <c r="AI331" s="37"/>
      <c r="AL331" s="54"/>
    </row>
    <row r="332" spans="1:38" ht="12.75" customHeight="1">
      <c r="A332" s="178">
        <v>211</v>
      </c>
      <c r="B332" s="179">
        <v>45387</v>
      </c>
      <c r="C332" s="53"/>
      <c r="D332" s="53" t="s">
        <v>530</v>
      </c>
      <c r="E332" s="180" t="s">
        <v>573</v>
      </c>
      <c r="F332" s="51" t="s">
        <v>887</v>
      </c>
      <c r="G332" s="51"/>
      <c r="H332" s="51"/>
      <c r="I332" s="51">
        <v>938</v>
      </c>
      <c r="J332" s="51" t="s">
        <v>574</v>
      </c>
      <c r="K332" s="51"/>
      <c r="L332" s="51"/>
      <c r="M332" s="51"/>
      <c r="N332" s="53"/>
      <c r="O332" s="54"/>
      <c r="P332" s="54"/>
      <c r="R332" s="54"/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  <c r="AG332" s="54"/>
      <c r="AI332" s="37"/>
      <c r="AL332" s="54"/>
    </row>
    <row r="333" spans="1:38" ht="12.75" customHeight="1">
      <c r="A333" s="178">
        <v>212</v>
      </c>
      <c r="B333" s="179">
        <v>45407</v>
      </c>
      <c r="C333" s="53"/>
      <c r="D333" s="53" t="s">
        <v>842</v>
      </c>
      <c r="E333" s="180" t="s">
        <v>573</v>
      </c>
      <c r="F333" s="51" t="s">
        <v>897</v>
      </c>
      <c r="G333" s="51"/>
      <c r="H333" s="51"/>
      <c r="I333" s="51">
        <v>1675</v>
      </c>
      <c r="J333" s="51" t="s">
        <v>574</v>
      </c>
      <c r="K333" s="51"/>
      <c r="L333" s="51"/>
      <c r="M333" s="51"/>
      <c r="N333" s="53"/>
      <c r="O333" s="54"/>
      <c r="P333" s="54"/>
      <c r="R333" s="54"/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  <c r="AG333" s="54"/>
      <c r="AI333" s="37"/>
      <c r="AL333" s="54"/>
    </row>
    <row r="334" spans="1:38" ht="12.75" customHeight="1">
      <c r="A334" s="178">
        <v>213</v>
      </c>
      <c r="B334" s="179">
        <v>45426</v>
      </c>
      <c r="C334" s="53"/>
      <c r="D334" s="53" t="s">
        <v>817</v>
      </c>
      <c r="E334" s="180" t="s">
        <v>573</v>
      </c>
      <c r="F334" s="51" t="s">
        <v>1062</v>
      </c>
      <c r="G334" s="51"/>
      <c r="H334" s="51"/>
      <c r="I334" s="51">
        <v>617</v>
      </c>
      <c r="J334" s="51" t="s">
        <v>574</v>
      </c>
      <c r="K334" s="51"/>
      <c r="L334" s="51"/>
      <c r="M334" s="51"/>
      <c r="N334" s="53"/>
      <c r="O334" s="54"/>
      <c r="P334" s="54"/>
      <c r="R334" s="54"/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  <c r="AG334" s="54"/>
      <c r="AI334" s="37"/>
      <c r="AL334" s="54"/>
    </row>
    <row r="335" spans="1:38" ht="12.75" customHeight="1">
      <c r="A335" s="178"/>
      <c r="B335" s="179"/>
      <c r="C335" s="53"/>
      <c r="D335" s="53"/>
      <c r="E335" s="180"/>
      <c r="F335" s="51"/>
      <c r="G335" s="51"/>
      <c r="H335" s="51"/>
      <c r="I335" s="51"/>
      <c r="J335" s="51"/>
      <c r="K335" s="51"/>
      <c r="L335" s="51"/>
      <c r="M335" s="51"/>
      <c r="N335" s="53"/>
      <c r="O335" s="54"/>
      <c r="P335" s="54"/>
      <c r="R335" s="54"/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  <c r="AG335" s="54"/>
      <c r="AI335" s="37"/>
      <c r="AL335" s="54"/>
    </row>
    <row r="336" spans="1:38" ht="15" customHeight="1">
      <c r="A336" s="178"/>
      <c r="B336" s="179"/>
      <c r="C336" s="53"/>
      <c r="D336" s="53"/>
      <c r="E336" s="180"/>
      <c r="F336" s="51"/>
      <c r="G336" s="51"/>
      <c r="H336" s="51"/>
      <c r="I336" s="51"/>
      <c r="J336" s="51"/>
      <c r="K336" s="51"/>
      <c r="L336" s="51"/>
      <c r="M336" s="51"/>
      <c r="N336" s="53"/>
      <c r="O336" s="54"/>
      <c r="P336" s="54"/>
      <c r="R336" s="54"/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</row>
    <row r="337" spans="1:38" ht="12.75" customHeight="1">
      <c r="B337" s="181" t="s">
        <v>815</v>
      </c>
      <c r="F337" s="54"/>
      <c r="G337" s="54"/>
      <c r="H337" s="54"/>
      <c r="I337" s="54"/>
      <c r="J337" s="37"/>
      <c r="K337" s="54"/>
      <c r="L337" s="54"/>
      <c r="M337" s="54"/>
      <c r="O337" s="54"/>
      <c r="P337" s="54"/>
      <c r="R337" s="54"/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  <c r="AG337" s="54"/>
      <c r="AI337" s="37"/>
      <c r="AL337" s="54"/>
    </row>
    <row r="338" spans="1:38" ht="12.75" customHeight="1">
      <c r="A338" s="182"/>
      <c r="F338" s="54"/>
      <c r="G338" s="54"/>
      <c r="H338" s="54"/>
      <c r="I338" s="54"/>
      <c r="J338" s="37"/>
      <c r="K338" s="54"/>
      <c r="L338" s="54"/>
      <c r="M338" s="54"/>
      <c r="O338" s="54"/>
      <c r="P338" s="54"/>
      <c r="R338" s="54"/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  <c r="AG338" s="54"/>
      <c r="AI338" s="37"/>
      <c r="AL338" s="54"/>
    </row>
    <row r="339" spans="1:38" ht="12.75" customHeight="1">
      <c r="A339" s="182"/>
      <c r="F339" s="54"/>
      <c r="G339" s="54"/>
      <c r="H339" s="54"/>
      <c r="I339" s="54"/>
      <c r="J339" s="37"/>
      <c r="K339" s="54"/>
      <c r="L339" s="54"/>
      <c r="M339" s="54"/>
      <c r="O339" s="54"/>
      <c r="P339" s="54"/>
      <c r="R339" s="54"/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</row>
    <row r="340" spans="1:38" ht="12.75" customHeight="1">
      <c r="A340" s="51"/>
      <c r="F340" s="54"/>
      <c r="G340" s="54"/>
      <c r="H340" s="54"/>
      <c r="I340" s="54"/>
      <c r="J340" s="37"/>
      <c r="K340" s="54"/>
      <c r="L340" s="54"/>
      <c r="M340" s="54"/>
      <c r="O340" s="54"/>
      <c r="P340" s="54"/>
      <c r="R340" s="54"/>
      <c r="S340" s="54"/>
      <c r="T340" s="37"/>
      <c r="U340" s="54"/>
      <c r="V340" s="37"/>
      <c r="W340" s="54"/>
      <c r="X340" s="37"/>
      <c r="Y340" s="54"/>
      <c r="Z340" s="37"/>
      <c r="AA340" s="54"/>
      <c r="AB340" s="37"/>
      <c r="AC340" s="54"/>
      <c r="AD340" s="37"/>
    </row>
    <row r="341" spans="1:38" ht="12.75" customHeight="1">
      <c r="F341" s="54"/>
      <c r="G341" s="54"/>
      <c r="H341" s="54"/>
      <c r="I341" s="54"/>
      <c r="J341" s="37"/>
      <c r="K341" s="54"/>
      <c r="L341" s="54"/>
      <c r="M341" s="54"/>
      <c r="O341" s="54"/>
      <c r="P341" s="54"/>
      <c r="R341" s="54"/>
      <c r="S341" s="54"/>
      <c r="T341" s="37"/>
      <c r="U341" s="54"/>
      <c r="V341" s="37"/>
      <c r="W341" s="54"/>
      <c r="X341" s="37"/>
      <c r="Y341" s="54"/>
      <c r="Z341" s="37"/>
      <c r="AA341" s="54"/>
      <c r="AB341" s="37"/>
      <c r="AC341" s="54"/>
      <c r="AD341" s="37"/>
    </row>
    <row r="342" spans="1:38" ht="12.75" customHeight="1">
      <c r="F342" s="54"/>
      <c r="G342" s="54"/>
      <c r="H342" s="54"/>
      <c r="I342" s="54"/>
      <c r="J342" s="37"/>
      <c r="K342" s="54"/>
      <c r="L342" s="54"/>
      <c r="M342" s="54"/>
      <c r="O342" s="54"/>
      <c r="P342" s="54"/>
      <c r="R342" s="54"/>
      <c r="S342" s="54"/>
      <c r="T342" s="37"/>
      <c r="U342" s="54"/>
      <c r="V342" s="37"/>
      <c r="W342" s="54"/>
      <c r="X342" s="37"/>
      <c r="Y342" s="54"/>
      <c r="Z342" s="37"/>
      <c r="AA342" s="54"/>
      <c r="AB342" s="37"/>
      <c r="AC342" s="54"/>
      <c r="AD342" s="37"/>
    </row>
    <row r="343" spans="1:38" ht="12.75" customHeight="1">
      <c r="F343" s="54"/>
      <c r="G343" s="54"/>
      <c r="H343" s="54"/>
      <c r="I343" s="54"/>
      <c r="J343" s="37"/>
      <c r="K343" s="54"/>
      <c r="L343" s="54"/>
      <c r="M343" s="54"/>
      <c r="O343" s="54"/>
      <c r="P343" s="54"/>
      <c r="R343" s="54"/>
      <c r="S343" s="54"/>
      <c r="T343" s="37"/>
      <c r="U343" s="54"/>
      <c r="V343" s="37"/>
      <c r="W343" s="54"/>
      <c r="X343" s="37"/>
      <c r="Y343" s="54"/>
      <c r="Z343" s="37"/>
      <c r="AA343" s="54"/>
      <c r="AB343" s="37"/>
      <c r="AC343" s="54"/>
      <c r="AD343" s="37"/>
    </row>
    <row r="344" spans="1:38" ht="12.75" customHeight="1">
      <c r="F344" s="54"/>
      <c r="G344" s="54"/>
      <c r="H344" s="54"/>
      <c r="I344" s="54"/>
      <c r="J344" s="37"/>
      <c r="K344" s="54"/>
      <c r="L344" s="54"/>
      <c r="M344" s="54"/>
      <c r="O344" s="54"/>
      <c r="P344" s="54"/>
      <c r="R344" s="54"/>
      <c r="S344" s="54"/>
      <c r="T344" s="37"/>
      <c r="U344" s="54"/>
      <c r="V344" s="37"/>
      <c r="W344" s="54"/>
      <c r="X344" s="37"/>
      <c r="Y344" s="54"/>
      <c r="Z344" s="37"/>
      <c r="AA344" s="54"/>
      <c r="AB344" s="37"/>
      <c r="AC344" s="54"/>
      <c r="AD344" s="37"/>
    </row>
    <row r="345" spans="1:38" ht="12.75" customHeight="1">
      <c r="F345" s="54"/>
      <c r="G345" s="54"/>
      <c r="H345" s="54"/>
      <c r="I345" s="54"/>
      <c r="J345" s="37"/>
      <c r="K345" s="54"/>
      <c r="L345" s="54"/>
      <c r="M345" s="54"/>
      <c r="O345" s="54"/>
      <c r="P345" s="54"/>
      <c r="R345" s="54"/>
      <c r="S345" s="54"/>
      <c r="T345" s="37"/>
      <c r="U345" s="54"/>
      <c r="V345" s="37"/>
      <c r="W345" s="54"/>
      <c r="X345" s="37"/>
      <c r="Y345" s="54"/>
      <c r="Z345" s="37"/>
      <c r="AA345" s="54"/>
      <c r="AB345" s="37"/>
      <c r="AC345" s="54"/>
      <c r="AD345" s="37"/>
    </row>
    <row r="346" spans="1:38" ht="12.75" customHeight="1">
      <c r="F346" s="54"/>
      <c r="G346" s="54"/>
      <c r="H346" s="54"/>
      <c r="I346" s="54"/>
      <c r="J346" s="37"/>
      <c r="K346" s="54"/>
      <c r="L346" s="54"/>
      <c r="M346" s="54"/>
      <c r="O346" s="54"/>
      <c r="P346" s="54"/>
      <c r="R346" s="54"/>
      <c r="S346" s="54"/>
      <c r="T346" s="37"/>
      <c r="U346" s="54"/>
      <c r="V346" s="37"/>
      <c r="W346" s="54"/>
      <c r="X346" s="37"/>
      <c r="Y346" s="54"/>
      <c r="Z346" s="37"/>
      <c r="AA346" s="54"/>
      <c r="AB346" s="37"/>
      <c r="AC346" s="54"/>
      <c r="AD346" s="37"/>
    </row>
    <row r="347" spans="1:38" ht="12.75" customHeight="1">
      <c r="F347" s="54"/>
      <c r="G347" s="54"/>
      <c r="H347" s="54"/>
      <c r="I347" s="54"/>
      <c r="J347" s="37"/>
      <c r="K347" s="54"/>
      <c r="L347" s="54"/>
      <c r="M347" s="54"/>
      <c r="O347" s="54"/>
      <c r="P347" s="54"/>
      <c r="R347" s="54"/>
      <c r="S347" s="54"/>
      <c r="T347" s="37"/>
      <c r="U347" s="54"/>
      <c r="V347" s="37"/>
      <c r="W347" s="54"/>
      <c r="X347" s="37"/>
      <c r="Y347" s="54"/>
      <c r="Z347" s="37"/>
      <c r="AA347" s="54"/>
      <c r="AB347" s="37"/>
      <c r="AC347" s="54"/>
      <c r="AD347" s="37"/>
    </row>
    <row r="348" spans="1:38" ht="12.75" customHeight="1">
      <c r="F348" s="54"/>
      <c r="G348" s="54"/>
      <c r="H348" s="54"/>
      <c r="I348" s="54"/>
      <c r="J348" s="37"/>
      <c r="K348" s="54"/>
      <c r="L348" s="54"/>
      <c r="M348" s="54"/>
      <c r="O348" s="54"/>
      <c r="P348" s="54"/>
      <c r="R348" s="54"/>
      <c r="S348" s="54"/>
      <c r="T348" s="37"/>
      <c r="U348" s="54"/>
      <c r="V348" s="37"/>
      <c r="W348" s="54"/>
      <c r="X348" s="37"/>
      <c r="Y348" s="54"/>
      <c r="Z348" s="37"/>
      <c r="AA348" s="54"/>
      <c r="AB348" s="37"/>
      <c r="AC348" s="54"/>
      <c r="AD348" s="37"/>
    </row>
    <row r="349" spans="1:38" ht="12.75" customHeight="1">
      <c r="F349" s="54"/>
      <c r="G349" s="54"/>
      <c r="H349" s="54"/>
      <c r="I349" s="54"/>
      <c r="J349" s="37"/>
      <c r="K349" s="54"/>
      <c r="L349" s="54"/>
      <c r="M349" s="54"/>
      <c r="O349" s="54"/>
      <c r="P349" s="54"/>
      <c r="R349" s="54"/>
      <c r="S349" s="54"/>
      <c r="T349" s="37"/>
      <c r="U349" s="54"/>
      <c r="V349" s="37"/>
      <c r="W349" s="54"/>
      <c r="X349" s="37"/>
      <c r="Y349" s="54"/>
      <c r="Z349" s="37"/>
      <c r="AA349" s="54"/>
      <c r="AB349" s="37"/>
      <c r="AC349" s="54"/>
      <c r="AD349" s="37"/>
    </row>
    <row r="350" spans="1:38" ht="12.75" customHeight="1">
      <c r="F350" s="54"/>
      <c r="G350" s="54"/>
      <c r="H350" s="54"/>
      <c r="I350" s="54"/>
      <c r="J350" s="37"/>
      <c r="K350" s="54"/>
      <c r="L350" s="54"/>
      <c r="M350" s="54"/>
      <c r="O350" s="54"/>
      <c r="P350" s="54"/>
      <c r="R350" s="54"/>
      <c r="S350" s="54"/>
      <c r="T350" s="37"/>
      <c r="U350" s="54"/>
      <c r="V350" s="37"/>
      <c r="W350" s="54"/>
      <c r="X350" s="37"/>
      <c r="Y350" s="54"/>
      <c r="Z350" s="37"/>
      <c r="AA350" s="54"/>
      <c r="AB350" s="37"/>
      <c r="AC350" s="54"/>
      <c r="AD350" s="37"/>
    </row>
    <row r="351" spans="1:38" ht="12.75" customHeight="1">
      <c r="F351" s="54"/>
      <c r="G351" s="54"/>
      <c r="H351" s="54"/>
      <c r="I351" s="54"/>
      <c r="J351" s="37"/>
      <c r="K351" s="54"/>
      <c r="L351" s="54"/>
      <c r="M351" s="54"/>
      <c r="O351" s="54"/>
      <c r="P351" s="54"/>
      <c r="R351" s="54"/>
      <c r="S351" s="54"/>
      <c r="T351" s="37"/>
      <c r="U351" s="54"/>
      <c r="V351" s="37"/>
      <c r="W351" s="54"/>
      <c r="X351" s="37"/>
      <c r="Y351" s="54"/>
      <c r="Z351" s="37"/>
      <c r="AA351" s="54"/>
      <c r="AB351" s="37"/>
      <c r="AC351" s="54"/>
      <c r="AD351" s="37"/>
    </row>
    <row r="352" spans="1:38" ht="12.75" customHeight="1">
      <c r="F352" s="54"/>
      <c r="G352" s="54"/>
      <c r="H352" s="54"/>
      <c r="I352" s="54"/>
      <c r="J352" s="37"/>
      <c r="K352" s="54"/>
      <c r="L352" s="54"/>
      <c r="M352" s="54"/>
      <c r="O352" s="54"/>
      <c r="P352" s="54"/>
      <c r="R352" s="54"/>
      <c r="S352" s="54"/>
      <c r="T352" s="37"/>
      <c r="U352" s="54"/>
      <c r="V352" s="37"/>
      <c r="W352" s="54"/>
      <c r="X352" s="37"/>
      <c r="Y352" s="54"/>
      <c r="Z352" s="37"/>
      <c r="AA352" s="54"/>
      <c r="AB352" s="37"/>
      <c r="AC352" s="54"/>
      <c r="AD352" s="37"/>
    </row>
    <row r="353" spans="6:30" ht="12.75" customHeight="1">
      <c r="F353" s="54"/>
      <c r="G353" s="54"/>
      <c r="H353" s="54"/>
      <c r="I353" s="54"/>
      <c r="J353" s="37"/>
      <c r="K353" s="54"/>
      <c r="L353" s="54"/>
      <c r="M353" s="54"/>
      <c r="O353" s="54"/>
      <c r="P353" s="54"/>
      <c r="R353" s="54"/>
      <c r="S353" s="54"/>
      <c r="T353" s="37"/>
      <c r="U353" s="54"/>
      <c r="V353" s="37"/>
      <c r="W353" s="54"/>
      <c r="X353" s="37"/>
      <c r="Y353" s="54"/>
      <c r="Z353" s="37"/>
      <c r="AA353" s="54"/>
      <c r="AB353" s="37"/>
      <c r="AC353" s="54"/>
      <c r="AD353" s="37"/>
    </row>
    <row r="354" spans="6:30" ht="12.75" customHeight="1">
      <c r="F354" s="54"/>
      <c r="G354" s="54"/>
      <c r="H354" s="54"/>
      <c r="I354" s="54"/>
      <c r="J354" s="37"/>
      <c r="K354" s="54"/>
      <c r="L354" s="54"/>
      <c r="M354" s="54"/>
      <c r="O354" s="54"/>
      <c r="P354" s="54"/>
      <c r="R354" s="54"/>
      <c r="S354" s="54"/>
      <c r="T354" s="37"/>
      <c r="U354" s="54"/>
      <c r="V354" s="37"/>
      <c r="W354" s="54"/>
      <c r="X354" s="37"/>
      <c r="Y354" s="54"/>
      <c r="Z354" s="37"/>
      <c r="AA354" s="54"/>
      <c r="AB354" s="37"/>
      <c r="AC354" s="54"/>
      <c r="AD354" s="37"/>
    </row>
    <row r="355" spans="6:30" ht="12.75" customHeight="1">
      <c r="F355" s="54"/>
      <c r="G355" s="54"/>
      <c r="H355" s="54"/>
      <c r="I355" s="54"/>
      <c r="J355" s="37"/>
      <c r="K355" s="54"/>
      <c r="L355" s="54"/>
      <c r="M355" s="54"/>
      <c r="O355" s="54"/>
      <c r="P355" s="54"/>
      <c r="R355" s="54"/>
      <c r="S355" s="54"/>
      <c r="T355" s="37"/>
      <c r="U355" s="54"/>
      <c r="V355" s="37"/>
      <c r="W355" s="54"/>
      <c r="X355" s="37"/>
      <c r="Y355" s="54"/>
      <c r="Z355" s="37"/>
      <c r="AA355" s="54"/>
      <c r="AB355" s="37"/>
      <c r="AC355" s="54"/>
      <c r="AD355" s="37"/>
    </row>
    <row r="356" spans="6:30" ht="12.75" customHeight="1">
      <c r="F356" s="54"/>
      <c r="G356" s="54"/>
      <c r="H356" s="54"/>
      <c r="I356" s="54"/>
      <c r="J356" s="37"/>
      <c r="K356" s="54"/>
      <c r="L356" s="54"/>
      <c r="M356" s="54"/>
      <c r="O356" s="54"/>
      <c r="P356" s="54"/>
      <c r="R356" s="54"/>
      <c r="S356" s="54"/>
      <c r="T356" s="37"/>
      <c r="U356" s="54"/>
      <c r="V356" s="37"/>
      <c r="W356" s="54"/>
      <c r="X356" s="37"/>
      <c r="Y356" s="54"/>
      <c r="Z356" s="37"/>
      <c r="AA356" s="54"/>
      <c r="AB356" s="37"/>
      <c r="AC356" s="54"/>
      <c r="AD356" s="37"/>
    </row>
    <row r="357" spans="6:30" ht="12.75" customHeight="1">
      <c r="F357" s="54"/>
      <c r="G357" s="54"/>
      <c r="H357" s="54"/>
      <c r="I357" s="54"/>
      <c r="J357" s="37"/>
      <c r="K357" s="54"/>
      <c r="L357" s="54"/>
      <c r="M357" s="54"/>
      <c r="O357" s="54"/>
      <c r="P357" s="54"/>
      <c r="R357" s="54"/>
      <c r="S357" s="54"/>
      <c r="T357" s="37"/>
      <c r="U357" s="54"/>
      <c r="V357" s="37"/>
      <c r="W357" s="54"/>
      <c r="X357" s="37"/>
      <c r="Y357" s="54"/>
      <c r="Z357" s="37"/>
      <c r="AA357" s="54"/>
      <c r="AB357" s="37"/>
      <c r="AC357" s="54"/>
      <c r="AD357" s="37"/>
    </row>
    <row r="358" spans="6:30" ht="12.75" customHeight="1">
      <c r="F358" s="54"/>
      <c r="G358" s="54"/>
      <c r="H358" s="54"/>
      <c r="I358" s="54"/>
      <c r="J358" s="37"/>
      <c r="K358" s="54"/>
      <c r="L358" s="54"/>
      <c r="M358" s="54"/>
      <c r="O358" s="54"/>
      <c r="P358" s="54"/>
      <c r="R358" s="54"/>
      <c r="S358" s="54"/>
      <c r="T358" s="37"/>
      <c r="U358" s="54"/>
      <c r="V358" s="37"/>
      <c r="W358" s="54"/>
      <c r="X358" s="37"/>
      <c r="Y358" s="54"/>
      <c r="Z358" s="37"/>
      <c r="AA358" s="54"/>
      <c r="AB358" s="37"/>
      <c r="AC358" s="54"/>
      <c r="AD358" s="37"/>
    </row>
    <row r="359" spans="6:30" ht="12.75" customHeight="1">
      <c r="F359" s="54"/>
      <c r="G359" s="54"/>
      <c r="H359" s="54"/>
      <c r="I359" s="54"/>
      <c r="J359" s="37"/>
      <c r="K359" s="54"/>
      <c r="L359" s="54"/>
      <c r="M359" s="54"/>
      <c r="O359" s="54"/>
      <c r="P359" s="54"/>
      <c r="R359" s="54"/>
      <c r="S359" s="54"/>
      <c r="T359" s="37"/>
      <c r="U359" s="54"/>
      <c r="V359" s="37"/>
      <c r="W359" s="54"/>
      <c r="X359" s="37"/>
      <c r="Y359" s="54"/>
      <c r="Z359" s="37"/>
      <c r="AA359" s="54"/>
      <c r="AB359" s="37"/>
      <c r="AC359" s="54"/>
      <c r="AD359" s="37"/>
    </row>
    <row r="360" spans="6:30" ht="12.75" customHeight="1">
      <c r="F360" s="54"/>
      <c r="G360" s="54"/>
      <c r="H360" s="54"/>
      <c r="I360" s="54"/>
      <c r="J360" s="37"/>
      <c r="K360" s="54"/>
      <c r="L360" s="54"/>
      <c r="M360" s="54"/>
      <c r="O360" s="54"/>
      <c r="P360" s="54"/>
      <c r="R360" s="54"/>
      <c r="S360" s="54"/>
      <c r="T360" s="37"/>
      <c r="U360" s="54"/>
      <c r="V360" s="37"/>
      <c r="W360" s="54"/>
      <c r="X360" s="37"/>
      <c r="Y360" s="54"/>
      <c r="Z360" s="37"/>
      <c r="AA360" s="54"/>
      <c r="AB360" s="37"/>
      <c r="AC360" s="54"/>
      <c r="AD360" s="37"/>
    </row>
    <row r="361" spans="6:30" ht="12.75" customHeight="1">
      <c r="F361" s="54"/>
      <c r="G361" s="54"/>
      <c r="H361" s="54"/>
      <c r="I361" s="54"/>
      <c r="J361" s="37"/>
      <c r="K361" s="54"/>
      <c r="L361" s="54"/>
      <c r="M361" s="54"/>
      <c r="O361" s="54"/>
      <c r="P361" s="54"/>
      <c r="R361" s="54"/>
      <c r="S361" s="54"/>
      <c r="T361" s="37"/>
      <c r="U361" s="54"/>
      <c r="V361" s="37"/>
      <c r="W361" s="54"/>
      <c r="X361" s="37"/>
      <c r="Y361" s="54"/>
      <c r="Z361" s="37"/>
      <c r="AA361" s="54"/>
      <c r="AB361" s="37"/>
      <c r="AC361" s="54"/>
      <c r="AD361" s="37"/>
    </row>
    <row r="362" spans="6:30" ht="12.75" customHeight="1">
      <c r="F362" s="54"/>
      <c r="G362" s="54"/>
      <c r="H362" s="54"/>
      <c r="I362" s="54"/>
      <c r="J362" s="37"/>
      <c r="K362" s="54"/>
      <c r="L362" s="54"/>
      <c r="M362" s="54"/>
      <c r="O362" s="54"/>
      <c r="P362" s="54"/>
      <c r="R362" s="54"/>
      <c r="S362" s="54"/>
      <c r="T362" s="37"/>
      <c r="U362" s="54"/>
      <c r="V362" s="37"/>
      <c r="W362" s="54"/>
      <c r="X362" s="37"/>
      <c r="Y362" s="54"/>
      <c r="Z362" s="37"/>
      <c r="AA362" s="54"/>
      <c r="AB362" s="37"/>
      <c r="AC362" s="54"/>
      <c r="AD362" s="37"/>
    </row>
    <row r="363" spans="6:30" ht="12.75" customHeight="1">
      <c r="F363" s="54"/>
      <c r="G363" s="54"/>
      <c r="H363" s="54"/>
      <c r="I363" s="54"/>
      <c r="J363" s="37"/>
      <c r="K363" s="54"/>
      <c r="L363" s="54"/>
      <c r="M363" s="54"/>
      <c r="O363" s="54"/>
      <c r="P363" s="54"/>
      <c r="R363" s="54"/>
      <c r="S363" s="54"/>
      <c r="T363" s="37"/>
      <c r="U363" s="54"/>
      <c r="V363" s="37"/>
      <c r="W363" s="54"/>
      <c r="X363" s="37"/>
      <c r="Y363" s="54"/>
      <c r="Z363" s="37"/>
      <c r="AA363" s="54"/>
      <c r="AB363" s="37"/>
      <c r="AC363" s="54"/>
      <c r="AD363" s="37"/>
    </row>
    <row r="364" spans="6:30" ht="12.75" customHeight="1">
      <c r="F364" s="54"/>
      <c r="G364" s="54"/>
      <c r="H364" s="54"/>
      <c r="I364" s="54"/>
      <c r="J364" s="37"/>
      <c r="K364" s="54"/>
      <c r="L364" s="54"/>
      <c r="M364" s="54"/>
      <c r="O364" s="37"/>
      <c r="R364" s="54"/>
      <c r="S364" s="54"/>
      <c r="T364" s="37"/>
      <c r="U364" s="54"/>
      <c r="V364" s="37"/>
      <c r="W364" s="54"/>
      <c r="X364" s="37"/>
      <c r="Y364" s="54"/>
      <c r="Z364" s="37"/>
      <c r="AA364" s="54"/>
      <c r="AB364" s="37"/>
      <c r="AC364" s="54"/>
      <c r="AD364" s="37"/>
    </row>
    <row r="365" spans="6:30" ht="12.75" customHeight="1">
      <c r="F365" s="54"/>
      <c r="G365" s="54"/>
      <c r="H365" s="54"/>
      <c r="I365" s="54"/>
      <c r="J365" s="37"/>
      <c r="K365" s="54"/>
      <c r="L365" s="54"/>
      <c r="M365" s="54"/>
      <c r="O365" s="37"/>
      <c r="R365" s="54"/>
      <c r="S365" s="54"/>
      <c r="T365" s="37"/>
      <c r="U365" s="54"/>
      <c r="V365" s="37"/>
      <c r="W365" s="54"/>
      <c r="X365" s="37"/>
      <c r="Y365" s="54"/>
      <c r="Z365" s="37"/>
      <c r="AA365" s="54"/>
      <c r="AB365" s="37"/>
      <c r="AC365" s="54"/>
      <c r="AD365" s="37"/>
    </row>
    <row r="366" spans="6:30" ht="12.75" customHeight="1">
      <c r="F366" s="54"/>
      <c r="G366" s="54"/>
      <c r="H366" s="54"/>
      <c r="I366" s="54"/>
      <c r="J366" s="37"/>
      <c r="K366" s="54"/>
      <c r="L366" s="54"/>
      <c r="M366" s="54"/>
      <c r="O366" s="37"/>
      <c r="R366" s="54"/>
      <c r="S366" s="54"/>
      <c r="T366" s="37"/>
      <c r="U366" s="54"/>
      <c r="V366" s="37"/>
      <c r="W366" s="54"/>
      <c r="X366" s="37"/>
      <c r="Y366" s="54"/>
      <c r="Z366" s="37"/>
      <c r="AA366" s="54"/>
      <c r="AB366" s="37"/>
      <c r="AC366" s="54"/>
      <c r="AD366" s="37"/>
    </row>
    <row r="367" spans="6:30" ht="12.75" customHeight="1">
      <c r="F367" s="54"/>
      <c r="G367" s="54"/>
      <c r="H367" s="54"/>
      <c r="I367" s="54"/>
      <c r="J367" s="37"/>
      <c r="K367" s="54"/>
      <c r="L367" s="54"/>
      <c r="M367" s="54"/>
      <c r="O367" s="37"/>
      <c r="R367" s="54"/>
      <c r="S367" s="54"/>
      <c r="T367" s="37"/>
      <c r="U367" s="54"/>
      <c r="V367" s="37"/>
      <c r="W367" s="54"/>
      <c r="X367" s="37"/>
      <c r="Y367" s="54"/>
      <c r="Z367" s="37"/>
      <c r="AA367" s="54"/>
      <c r="AB367" s="37"/>
      <c r="AC367" s="54"/>
      <c r="AD367" s="37"/>
    </row>
    <row r="368" spans="6:30" ht="12.75" customHeight="1">
      <c r="F368" s="54"/>
      <c r="G368" s="54"/>
      <c r="H368" s="54"/>
      <c r="I368" s="54"/>
      <c r="J368" s="37"/>
      <c r="K368" s="54"/>
      <c r="L368" s="54"/>
      <c r="M368" s="54"/>
      <c r="O368" s="37"/>
      <c r="R368" s="54"/>
      <c r="S368" s="54"/>
      <c r="T368" s="37"/>
      <c r="U368" s="54"/>
      <c r="V368" s="37"/>
      <c r="W368" s="54"/>
      <c r="X368" s="37"/>
      <c r="Y368" s="54"/>
      <c r="Z368" s="37"/>
      <c r="AA368" s="54"/>
      <c r="AB368" s="37"/>
      <c r="AC368" s="54"/>
      <c r="AD368" s="37"/>
    </row>
    <row r="369" spans="6:30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R369" s="54"/>
      <c r="S369" s="54"/>
      <c r="T369" s="37"/>
      <c r="U369" s="54"/>
      <c r="V369" s="37"/>
      <c r="W369" s="54"/>
      <c r="X369" s="37"/>
      <c r="Y369" s="54"/>
      <c r="Z369" s="37"/>
      <c r="AA369" s="54"/>
      <c r="AB369" s="37"/>
      <c r="AC369" s="54"/>
      <c r="AD369" s="37"/>
    </row>
    <row r="370" spans="6:30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R370" s="54"/>
      <c r="S370" s="54"/>
      <c r="T370" s="37"/>
      <c r="U370" s="54"/>
      <c r="V370" s="37"/>
      <c r="W370" s="54"/>
      <c r="X370" s="37"/>
      <c r="Y370" s="54"/>
      <c r="Z370" s="37"/>
      <c r="AA370" s="54"/>
      <c r="AB370" s="37"/>
      <c r="AC370" s="54"/>
      <c r="AD370" s="37"/>
    </row>
    <row r="371" spans="6:30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R371" s="54"/>
      <c r="S371" s="54"/>
      <c r="T371" s="37"/>
      <c r="U371" s="54"/>
      <c r="V371" s="37"/>
      <c r="W371" s="54"/>
      <c r="X371" s="37"/>
      <c r="Y371" s="54"/>
      <c r="Z371" s="37"/>
      <c r="AA371" s="54"/>
      <c r="AB371" s="37"/>
      <c r="AC371" s="54"/>
      <c r="AD371" s="37"/>
    </row>
    <row r="372" spans="6:30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R372" s="54"/>
      <c r="S372" s="54"/>
      <c r="T372" s="37"/>
      <c r="U372" s="54"/>
      <c r="V372" s="37"/>
      <c r="W372" s="54"/>
      <c r="X372" s="37"/>
      <c r="Y372" s="54"/>
      <c r="Z372" s="37"/>
      <c r="AA372" s="54"/>
      <c r="AB372" s="37"/>
      <c r="AC372" s="54"/>
      <c r="AD372" s="37"/>
    </row>
    <row r="373" spans="6:30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R373" s="54"/>
      <c r="S373" s="54"/>
      <c r="T373" s="37"/>
      <c r="U373" s="54"/>
      <c r="V373" s="37"/>
      <c r="W373" s="54"/>
      <c r="X373" s="37"/>
      <c r="Y373" s="54"/>
      <c r="Z373" s="37"/>
      <c r="AA373" s="54"/>
      <c r="AB373" s="37"/>
      <c r="AC373" s="54"/>
      <c r="AD373" s="37"/>
    </row>
    <row r="374" spans="6:30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R374" s="54"/>
      <c r="S374" s="54"/>
      <c r="T374" s="37"/>
      <c r="U374" s="54"/>
      <c r="V374" s="37"/>
      <c r="W374" s="54"/>
      <c r="X374" s="37"/>
      <c r="Y374" s="54"/>
      <c r="Z374" s="37"/>
      <c r="AA374" s="54"/>
      <c r="AB374" s="37"/>
      <c r="AC374" s="54"/>
      <c r="AD374" s="37"/>
    </row>
    <row r="375" spans="6:30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R375" s="54"/>
      <c r="S375" s="54"/>
      <c r="T375" s="37"/>
      <c r="U375" s="54"/>
      <c r="V375" s="37"/>
      <c r="W375" s="54"/>
      <c r="X375" s="37"/>
      <c r="Y375" s="54"/>
      <c r="Z375" s="37"/>
      <c r="AA375" s="54"/>
      <c r="AB375" s="37"/>
      <c r="AC375" s="54"/>
      <c r="AD375" s="37"/>
    </row>
    <row r="376" spans="6:30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R376" s="54"/>
      <c r="S376" s="54"/>
      <c r="T376" s="37"/>
      <c r="U376" s="54"/>
      <c r="V376" s="37"/>
      <c r="W376" s="54"/>
      <c r="X376" s="37"/>
      <c r="Y376" s="54"/>
      <c r="Z376" s="37"/>
      <c r="AA376" s="54"/>
      <c r="AB376" s="37"/>
      <c r="AC376" s="54"/>
      <c r="AD376" s="37"/>
    </row>
    <row r="377" spans="6:30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R377" s="54"/>
      <c r="S377" s="54"/>
      <c r="T377" s="37"/>
      <c r="U377" s="54"/>
      <c r="V377" s="37"/>
      <c r="W377" s="54"/>
      <c r="X377" s="37"/>
      <c r="Y377" s="54"/>
      <c r="Z377" s="37"/>
      <c r="AA377" s="54"/>
      <c r="AB377" s="37"/>
      <c r="AC377" s="54"/>
      <c r="AD377" s="37"/>
    </row>
    <row r="378" spans="6:30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R378" s="54"/>
      <c r="S378" s="54"/>
      <c r="T378" s="37"/>
      <c r="U378" s="54"/>
      <c r="V378" s="37"/>
      <c r="W378" s="54"/>
      <c r="X378" s="37"/>
      <c r="Y378" s="54"/>
      <c r="Z378" s="37"/>
      <c r="AA378" s="54"/>
      <c r="AB378" s="37"/>
      <c r="AC378" s="54"/>
      <c r="AD378" s="37"/>
    </row>
    <row r="379" spans="6:30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R379" s="54"/>
      <c r="S379" s="54"/>
      <c r="T379" s="37"/>
      <c r="U379" s="54"/>
      <c r="V379" s="37"/>
      <c r="W379" s="54"/>
      <c r="X379" s="37"/>
      <c r="Y379" s="54"/>
      <c r="Z379" s="37"/>
      <c r="AA379" s="54"/>
      <c r="AB379" s="37"/>
      <c r="AC379" s="54"/>
      <c r="AD379" s="37"/>
    </row>
    <row r="380" spans="6:30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R380" s="54"/>
      <c r="S380" s="54"/>
      <c r="T380" s="37"/>
      <c r="U380" s="54"/>
      <c r="V380" s="37"/>
      <c r="W380" s="54"/>
      <c r="X380" s="37"/>
      <c r="Y380" s="54"/>
      <c r="Z380" s="37"/>
      <c r="AA380" s="54"/>
      <c r="AB380" s="37"/>
      <c r="AC380" s="54"/>
      <c r="AD380" s="37"/>
    </row>
    <row r="381" spans="6:30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R381" s="54"/>
      <c r="S381" s="54"/>
      <c r="T381" s="37"/>
      <c r="U381" s="54"/>
      <c r="V381" s="37"/>
      <c r="W381" s="54"/>
      <c r="X381" s="37"/>
      <c r="Y381" s="54"/>
      <c r="Z381" s="37"/>
      <c r="AA381" s="54"/>
      <c r="AB381" s="37"/>
      <c r="AC381" s="54"/>
      <c r="AD381" s="37"/>
    </row>
    <row r="382" spans="6:30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30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30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2.75" customHeight="1">
      <c r="F471" s="54"/>
      <c r="G471" s="54"/>
      <c r="H471" s="54"/>
      <c r="I471" s="54"/>
      <c r="J471" s="37"/>
      <c r="K471" s="54"/>
      <c r="L471" s="54"/>
      <c r="M471" s="54"/>
      <c r="O471" s="37"/>
    </row>
    <row r="472" spans="6:15" ht="12.75" customHeight="1">
      <c r="F472" s="54"/>
      <c r="G472" s="54"/>
      <c r="H472" s="54"/>
      <c r="I472" s="54"/>
      <c r="J472" s="37"/>
      <c r="K472" s="54"/>
      <c r="L472" s="54"/>
      <c r="M472" s="54"/>
      <c r="O472" s="37"/>
    </row>
    <row r="473" spans="6:15" ht="12.75" customHeight="1">
      <c r="F473" s="54"/>
      <c r="G473" s="54"/>
      <c r="H473" s="54"/>
      <c r="I473" s="54"/>
      <c r="J473" s="37"/>
      <c r="K473" s="54"/>
      <c r="L473" s="54"/>
      <c r="M473" s="54"/>
      <c r="O473" s="37"/>
    </row>
    <row r="474" spans="6:15" ht="12.75" customHeight="1">
      <c r="F474" s="54"/>
      <c r="G474" s="54"/>
      <c r="H474" s="54"/>
      <c r="I474" s="54"/>
      <c r="J474" s="37"/>
      <c r="K474" s="54"/>
      <c r="L474" s="54"/>
      <c r="M474" s="54"/>
      <c r="O474" s="37"/>
    </row>
    <row r="475" spans="6:15" ht="12.75" customHeight="1">
      <c r="F475" s="54"/>
      <c r="G475" s="54"/>
      <c r="H475" s="54"/>
      <c r="I475" s="54"/>
      <c r="J475" s="37"/>
      <c r="K475" s="54"/>
      <c r="L475" s="54"/>
      <c r="M475" s="54"/>
      <c r="O475" s="37"/>
    </row>
    <row r="476" spans="6:15" ht="12.75" customHeight="1">
      <c r="F476" s="54"/>
      <c r="G476" s="54"/>
      <c r="H476" s="54"/>
      <c r="I476" s="54"/>
      <c r="J476" s="37"/>
      <c r="K476" s="54"/>
      <c r="L476" s="54"/>
      <c r="M476" s="54"/>
      <c r="O476" s="37"/>
    </row>
    <row r="477" spans="6:15" ht="12.75" customHeight="1">
      <c r="F477" s="54"/>
      <c r="G477" s="54"/>
      <c r="H477" s="54"/>
      <c r="I477" s="54"/>
      <c r="J477" s="37"/>
      <c r="K477" s="54"/>
      <c r="L477" s="54"/>
      <c r="M477" s="54"/>
      <c r="O477" s="37"/>
    </row>
    <row r="478" spans="6:15" ht="12.75" customHeight="1">
      <c r="F478" s="54"/>
      <c r="G478" s="54"/>
      <c r="H478" s="54"/>
      <c r="I478" s="54"/>
      <c r="J478" s="37"/>
      <c r="K478" s="54"/>
      <c r="L478" s="54"/>
      <c r="M478" s="54"/>
      <c r="O478" s="37"/>
    </row>
    <row r="479" spans="6:15" ht="12.75" customHeight="1">
      <c r="F479" s="54"/>
      <c r="G479" s="54"/>
      <c r="H479" s="54"/>
      <c r="I479" s="54"/>
      <c r="J479" s="37"/>
      <c r="K479" s="54"/>
      <c r="L479" s="54"/>
      <c r="M479" s="54"/>
      <c r="O479" s="37"/>
    </row>
    <row r="480" spans="6:15" ht="12.75" customHeight="1">
      <c r="F480" s="54"/>
      <c r="G480" s="54"/>
      <c r="H480" s="54"/>
      <c r="I480" s="54"/>
      <c r="J480" s="37"/>
      <c r="K480" s="54"/>
      <c r="L480" s="54"/>
      <c r="M480" s="54"/>
      <c r="O480" s="37"/>
    </row>
    <row r="481" spans="6:15" ht="12.75" customHeight="1">
      <c r="F481" s="54"/>
      <c r="G481" s="54"/>
      <c r="H481" s="54"/>
      <c r="I481" s="54"/>
      <c r="J481" s="37"/>
      <c r="K481" s="54"/>
      <c r="L481" s="54"/>
      <c r="M481" s="54"/>
      <c r="O481" s="37"/>
    </row>
    <row r="482" spans="6:15" ht="12.75" customHeight="1">
      <c r="F482" s="54"/>
      <c r="G482" s="54"/>
      <c r="H482" s="54"/>
      <c r="I482" s="54"/>
      <c r="J482" s="37"/>
      <c r="K482" s="54"/>
      <c r="L482" s="54"/>
      <c r="M482" s="54"/>
      <c r="O482" s="37"/>
    </row>
    <row r="483" spans="6:15" ht="12.75" customHeight="1">
      <c r="F483" s="54"/>
      <c r="G483" s="54"/>
      <c r="H483" s="54"/>
      <c r="I483" s="54"/>
      <c r="J483" s="37"/>
      <c r="K483" s="54"/>
      <c r="L483" s="54"/>
      <c r="M483" s="54"/>
      <c r="O483" s="37"/>
    </row>
    <row r="484" spans="6:15" ht="12.75" customHeight="1">
      <c r="F484" s="54"/>
      <c r="G484" s="54"/>
      <c r="H484" s="54"/>
      <c r="I484" s="54"/>
      <c r="J484" s="37"/>
      <c r="K484" s="54"/>
      <c r="L484" s="54"/>
      <c r="M484" s="54"/>
      <c r="O484" s="37"/>
    </row>
    <row r="485" spans="6:15" ht="12.75" customHeight="1">
      <c r="F485" s="54"/>
      <c r="G485" s="54"/>
      <c r="H485" s="54"/>
      <c r="I485" s="54"/>
      <c r="J485" s="37"/>
      <c r="K485" s="54"/>
      <c r="L485" s="54"/>
      <c r="M485" s="54"/>
      <c r="O485" s="37"/>
    </row>
    <row r="486" spans="6:15" ht="12.75" customHeight="1">
      <c r="F486" s="54"/>
      <c r="G486" s="54"/>
      <c r="H486" s="54"/>
      <c r="I486" s="54"/>
      <c r="J486" s="37"/>
      <c r="K486" s="54"/>
      <c r="L486" s="54"/>
      <c r="M486" s="54"/>
      <c r="O486" s="37"/>
    </row>
    <row r="487" spans="6:15" ht="12.75" customHeight="1">
      <c r="F487" s="54"/>
      <c r="G487" s="54"/>
      <c r="H487" s="54"/>
      <c r="I487" s="54"/>
      <c r="J487" s="37"/>
      <c r="K487" s="54"/>
      <c r="L487" s="54"/>
      <c r="M487" s="54"/>
      <c r="O487" s="37"/>
    </row>
    <row r="488" spans="6:15" ht="12.75" customHeight="1">
      <c r="F488" s="54"/>
      <c r="G488" s="54"/>
      <c r="H488" s="54"/>
      <c r="I488" s="54"/>
      <c r="J488" s="37"/>
      <c r="K488" s="54"/>
      <c r="L488" s="54"/>
      <c r="M488" s="54"/>
      <c r="O488" s="37"/>
    </row>
    <row r="489" spans="6:15" ht="12.75" customHeight="1">
      <c r="F489" s="54"/>
      <c r="G489" s="54"/>
      <c r="H489" s="54"/>
      <c r="I489" s="54"/>
      <c r="J489" s="37"/>
      <c r="K489" s="54"/>
      <c r="L489" s="54"/>
      <c r="M489" s="54"/>
      <c r="O489" s="37"/>
    </row>
    <row r="490" spans="6:15" ht="12.75" customHeight="1">
      <c r="F490" s="54"/>
      <c r="G490" s="54"/>
      <c r="H490" s="54"/>
      <c r="I490" s="54"/>
      <c r="J490" s="37"/>
      <c r="K490" s="54"/>
      <c r="L490" s="54"/>
      <c r="M490" s="54"/>
      <c r="O490" s="37"/>
    </row>
    <row r="491" spans="6:15" ht="12.75" customHeight="1">
      <c r="F491" s="54"/>
      <c r="G491" s="54"/>
      <c r="H491" s="54"/>
      <c r="I491" s="54"/>
      <c r="J491" s="37"/>
      <c r="K491" s="54"/>
      <c r="L491" s="54"/>
      <c r="M491" s="54"/>
      <c r="O491" s="37"/>
    </row>
    <row r="492" spans="6:15" ht="12.75" customHeight="1">
      <c r="F492" s="54"/>
      <c r="G492" s="54"/>
      <c r="H492" s="54"/>
      <c r="I492" s="54"/>
      <c r="J492" s="37"/>
      <c r="K492" s="54"/>
      <c r="L492" s="54"/>
      <c r="M492" s="54"/>
      <c r="O492" s="37"/>
    </row>
    <row r="493" spans="6:15" ht="12.75" customHeight="1">
      <c r="F493" s="54"/>
      <c r="G493" s="54"/>
      <c r="H493" s="54"/>
      <c r="I493" s="54"/>
      <c r="J493" s="37"/>
      <c r="K493" s="54"/>
      <c r="L493" s="54"/>
      <c r="M493" s="54"/>
      <c r="O493" s="37"/>
    </row>
    <row r="494" spans="6:15" ht="12.75" customHeight="1">
      <c r="F494" s="54"/>
      <c r="G494" s="54"/>
      <c r="H494" s="54"/>
      <c r="I494" s="54"/>
      <c r="J494" s="37"/>
      <c r="K494" s="54"/>
      <c r="L494" s="54"/>
      <c r="M494" s="54"/>
      <c r="O494" s="37"/>
    </row>
    <row r="495" spans="6:15" ht="12.75" customHeight="1">
      <c r="F495" s="54"/>
      <c r="G495" s="54"/>
      <c r="H495" s="54"/>
      <c r="I495" s="54"/>
      <c r="J495" s="37"/>
      <c r="K495" s="54"/>
      <c r="L495" s="54"/>
      <c r="M495" s="54"/>
      <c r="O495" s="37"/>
    </row>
    <row r="496" spans="6:15" ht="12.75" customHeight="1">
      <c r="F496" s="54"/>
      <c r="G496" s="54"/>
      <c r="H496" s="54"/>
      <c r="I496" s="54"/>
      <c r="J496" s="37"/>
      <c r="K496" s="54"/>
      <c r="L496" s="54"/>
      <c r="M496" s="54"/>
      <c r="O496" s="37"/>
    </row>
    <row r="497" spans="6:15" ht="12.75" customHeight="1">
      <c r="F497" s="54"/>
      <c r="G497" s="54"/>
      <c r="H497" s="54"/>
      <c r="I497" s="54"/>
      <c r="J497" s="37"/>
      <c r="K497" s="54"/>
      <c r="L497" s="54"/>
      <c r="M497" s="54"/>
      <c r="O497" s="37"/>
    </row>
    <row r="498" spans="6:15" ht="12.75" customHeight="1">
      <c r="F498" s="54"/>
      <c r="G498" s="54"/>
      <c r="H498" s="54"/>
      <c r="I498" s="54"/>
      <c r="J498" s="37"/>
      <c r="K498" s="54"/>
      <c r="L498" s="54"/>
      <c r="M498" s="54"/>
      <c r="O498" s="37"/>
    </row>
    <row r="499" spans="6:15" ht="12.75" customHeight="1">
      <c r="F499" s="54"/>
      <c r="G499" s="54"/>
      <c r="H499" s="54"/>
      <c r="I499" s="54"/>
      <c r="J499" s="37"/>
      <c r="K499" s="54"/>
      <c r="L499" s="54"/>
      <c r="M499" s="54"/>
      <c r="O499" s="37"/>
    </row>
    <row r="500" spans="6:15" ht="12.75" customHeight="1">
      <c r="F500" s="54"/>
      <c r="G500" s="54"/>
      <c r="H500" s="54"/>
      <c r="I500" s="54"/>
      <c r="J500" s="37"/>
      <c r="K500" s="54"/>
      <c r="L500" s="54"/>
      <c r="M500" s="54"/>
      <c r="O500" s="37"/>
    </row>
    <row r="501" spans="6:15" ht="12.75" customHeight="1">
      <c r="F501" s="54"/>
      <c r="G501" s="54"/>
      <c r="H501" s="54"/>
      <c r="I501" s="54"/>
      <c r="J501" s="37"/>
      <c r="K501" s="54"/>
      <c r="L501" s="54"/>
      <c r="M501" s="54"/>
      <c r="O501" s="37"/>
    </row>
    <row r="502" spans="6:15" ht="12.75" customHeight="1">
      <c r="F502" s="54"/>
      <c r="G502" s="54"/>
      <c r="H502" s="54"/>
      <c r="I502" s="54"/>
      <c r="J502" s="37"/>
      <c r="K502" s="54"/>
      <c r="L502" s="54"/>
      <c r="M502" s="54"/>
      <c r="O502" s="37"/>
    </row>
    <row r="503" spans="6:15" ht="12.75" customHeight="1">
      <c r="F503" s="54"/>
      <c r="G503" s="54"/>
      <c r="H503" s="54"/>
      <c r="I503" s="54"/>
      <c r="J503" s="37"/>
      <c r="K503" s="54"/>
      <c r="L503" s="54"/>
      <c r="M503" s="54"/>
      <c r="O503" s="37"/>
    </row>
    <row r="504" spans="6:15" ht="12.75" customHeight="1">
      <c r="F504" s="54"/>
      <c r="G504" s="54"/>
      <c r="H504" s="54"/>
      <c r="I504" s="54"/>
      <c r="J504" s="37"/>
      <c r="K504" s="54"/>
      <c r="L504" s="54"/>
      <c r="M504" s="54"/>
      <c r="O504" s="37"/>
    </row>
    <row r="505" spans="6:15" ht="12.75" customHeight="1">
      <c r="F505" s="54"/>
      <c r="G505" s="54"/>
      <c r="H505" s="54"/>
      <c r="I505" s="54"/>
      <c r="J505" s="37"/>
      <c r="K505" s="54"/>
      <c r="L505" s="54"/>
      <c r="M505" s="54"/>
      <c r="O505" s="37"/>
    </row>
    <row r="506" spans="6:15" ht="12.75" customHeight="1">
      <c r="F506" s="54"/>
      <c r="G506" s="54"/>
      <c r="H506" s="54"/>
      <c r="I506" s="54"/>
      <c r="J506" s="37"/>
      <c r="K506" s="54"/>
      <c r="L506" s="54"/>
      <c r="M506" s="54"/>
      <c r="O506" s="37"/>
    </row>
    <row r="507" spans="6:15" ht="12.75" customHeight="1">
      <c r="F507" s="54"/>
      <c r="G507" s="54"/>
      <c r="H507" s="54"/>
      <c r="I507" s="54"/>
      <c r="J507" s="37"/>
      <c r="K507" s="54"/>
      <c r="L507" s="54"/>
      <c r="M507" s="54"/>
      <c r="O507" s="37"/>
    </row>
    <row r="508" spans="6:15" ht="12.75" customHeight="1">
      <c r="F508" s="54"/>
      <c r="G508" s="54"/>
      <c r="H508" s="54"/>
      <c r="I508" s="54"/>
      <c r="J508" s="37"/>
      <c r="K508" s="54"/>
      <c r="L508" s="54"/>
      <c r="M508" s="54"/>
      <c r="O508" s="37"/>
    </row>
    <row r="509" spans="6:15" ht="12.75" customHeight="1">
      <c r="F509" s="54"/>
      <c r="G509" s="54"/>
      <c r="H509" s="54"/>
      <c r="I509" s="54"/>
      <c r="J509" s="37"/>
      <c r="K509" s="54"/>
      <c r="L509" s="54"/>
      <c r="M509" s="54"/>
      <c r="O509" s="37"/>
    </row>
    <row r="510" spans="6:15" ht="12.75" customHeight="1">
      <c r="F510" s="54"/>
      <c r="G510" s="54"/>
      <c r="H510" s="54"/>
      <c r="I510" s="54"/>
      <c r="J510" s="37"/>
      <c r="K510" s="54"/>
      <c r="L510" s="54"/>
      <c r="M510" s="54"/>
      <c r="O510" s="37"/>
    </row>
    <row r="511" spans="6:15" ht="12.75" customHeight="1">
      <c r="F511" s="54"/>
      <c r="G511" s="54"/>
      <c r="H511" s="54"/>
      <c r="I511" s="54"/>
      <c r="J511" s="37"/>
      <c r="K511" s="54"/>
      <c r="L511" s="54"/>
      <c r="M511" s="54"/>
      <c r="O511" s="37"/>
    </row>
    <row r="512" spans="6:15" ht="12.75" customHeight="1">
      <c r="F512" s="54"/>
      <c r="G512" s="54"/>
      <c r="H512" s="54"/>
      <c r="I512" s="54"/>
      <c r="J512" s="37"/>
      <c r="K512" s="54"/>
      <c r="L512" s="54"/>
      <c r="M512" s="54"/>
      <c r="O512" s="37"/>
    </row>
    <row r="513" spans="6:15" ht="15" customHeight="1">
      <c r="F513" s="54"/>
      <c r="G513" s="54"/>
      <c r="H513" s="54"/>
      <c r="I513" s="54"/>
      <c r="J513" s="37"/>
      <c r="K513" s="54"/>
      <c r="L513" s="54"/>
      <c r="M513" s="54"/>
      <c r="O513" s="37"/>
    </row>
  </sheetData>
  <mergeCells count="66">
    <mergeCell ref="A96:A97"/>
    <mergeCell ref="B96:B97"/>
    <mergeCell ref="J96:J97"/>
    <mergeCell ref="P96:P97"/>
    <mergeCell ref="P61:P62"/>
    <mergeCell ref="J61:J62"/>
    <mergeCell ref="M67:M68"/>
    <mergeCell ref="O67:O68"/>
    <mergeCell ref="J71:J72"/>
    <mergeCell ref="M71:M72"/>
    <mergeCell ref="O71:O72"/>
    <mergeCell ref="P71:P72"/>
    <mergeCell ref="P63:P64"/>
    <mergeCell ref="J67:J68"/>
    <mergeCell ref="P67:P68"/>
    <mergeCell ref="P69:P70"/>
    <mergeCell ref="O61:O62"/>
    <mergeCell ref="A82:A83"/>
    <mergeCell ref="B82:B83"/>
    <mergeCell ref="J82:J83"/>
    <mergeCell ref="M63:M64"/>
    <mergeCell ref="A67:A68"/>
    <mergeCell ref="B67:B68"/>
    <mergeCell ref="A69:A70"/>
    <mergeCell ref="B69:B70"/>
    <mergeCell ref="A71:A72"/>
    <mergeCell ref="B71:B72"/>
    <mergeCell ref="M78:M79"/>
    <mergeCell ref="J78:J79"/>
    <mergeCell ref="A78:A79"/>
    <mergeCell ref="B78:B79"/>
    <mergeCell ref="M82:M83"/>
    <mergeCell ref="A61:A62"/>
    <mergeCell ref="B61:B62"/>
    <mergeCell ref="A63:A64"/>
    <mergeCell ref="B63:B64"/>
    <mergeCell ref="M61:M62"/>
    <mergeCell ref="B84:B85"/>
    <mergeCell ref="J84:J85"/>
    <mergeCell ref="P84:P85"/>
    <mergeCell ref="O84:O85"/>
    <mergeCell ref="O63:O64"/>
    <mergeCell ref="J63:J64"/>
    <mergeCell ref="O78:O79"/>
    <mergeCell ref="P78:P79"/>
    <mergeCell ref="O82:O83"/>
    <mergeCell ref="O69:O70"/>
    <mergeCell ref="M69:M70"/>
    <mergeCell ref="J69:J70"/>
    <mergeCell ref="P82:P83"/>
    <mergeCell ref="P98:P99"/>
    <mergeCell ref="A52:A53"/>
    <mergeCell ref="B52:B53"/>
    <mergeCell ref="J52:J53"/>
    <mergeCell ref="O52:O53"/>
    <mergeCell ref="P52:P53"/>
    <mergeCell ref="B98:B99"/>
    <mergeCell ref="A98:A99"/>
    <mergeCell ref="J98:J99"/>
    <mergeCell ref="O96:O97"/>
    <mergeCell ref="O98:O99"/>
    <mergeCell ref="A87:A88"/>
    <mergeCell ref="B87:B88"/>
    <mergeCell ref="J87:J88"/>
    <mergeCell ref="P87:P88"/>
    <mergeCell ref="A84:A85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63:K64 K68 K72 K79 K4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Mayur</cp:lastModifiedBy>
  <cp:lastPrinted>2023-07-25T18:59:36Z</cp:lastPrinted>
  <dcterms:created xsi:type="dcterms:W3CDTF">2015-06-08T02:34:00Z</dcterms:created>
  <dcterms:modified xsi:type="dcterms:W3CDTF">2024-05-14T15:37:13Z</dcterms:modified>
</cp:coreProperties>
</file>