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70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F&amp;O)'!$R$1:$R$293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6" l="1"/>
  <c r="K12" i="6"/>
  <c r="M12" i="6" s="1"/>
  <c r="K90" i="6"/>
  <c r="M90" i="6" s="1"/>
  <c r="P21" i="6"/>
  <c r="P20" i="6"/>
  <c r="K84" i="6"/>
  <c r="M84" i="6" s="1"/>
  <c r="K74" i="6"/>
  <c r="M74" i="6" s="1"/>
  <c r="L17" i="6" l="1"/>
  <c r="K17" i="6"/>
  <c r="M17" i="6" s="1"/>
  <c r="L13" i="6"/>
  <c r="K13" i="6"/>
  <c r="M13" i="6" s="1"/>
  <c r="L10" i="6"/>
  <c r="K10" i="6"/>
  <c r="K82" i="6"/>
  <c r="M82" i="6" s="1"/>
  <c r="L52" i="6"/>
  <c r="K52" i="6"/>
  <c r="L51" i="6"/>
  <c r="K51" i="6"/>
  <c r="M51" i="6" s="1"/>
  <c r="M10" i="6" l="1"/>
  <c r="M52" i="6"/>
  <c r="P95" i="6"/>
  <c r="P97" i="6"/>
  <c r="P19" i="6"/>
  <c r="K81" i="6"/>
  <c r="M81" i="6" s="1"/>
  <c r="K80" i="6"/>
  <c r="M80" i="6" s="1"/>
  <c r="L49" i="6"/>
  <c r="K49" i="6"/>
  <c r="M49" i="6" l="1"/>
  <c r="K76" i="6"/>
  <c r="M76" i="6" s="1"/>
  <c r="K78" i="6"/>
  <c r="M78" i="6" s="1"/>
  <c r="K77" i="6"/>
  <c r="M77" i="6" s="1"/>
  <c r="L48" i="6"/>
  <c r="K48" i="6"/>
  <c r="L50" i="6"/>
  <c r="K50" i="6"/>
  <c r="L32" i="6"/>
  <c r="K32" i="6"/>
  <c r="L18" i="6"/>
  <c r="K18" i="6"/>
  <c r="L30" i="6"/>
  <c r="K30" i="6"/>
  <c r="M30" i="6" l="1"/>
  <c r="M32" i="6"/>
  <c r="M48" i="6"/>
  <c r="M18" i="6"/>
  <c r="M50" i="6"/>
  <c r="K71" i="6"/>
  <c r="M71" i="6" s="1"/>
  <c r="K75" i="6"/>
  <c r="M75" i="6" s="1"/>
  <c r="K73" i="6"/>
  <c r="M73" i="6" s="1"/>
  <c r="K72" i="6"/>
  <c r="M72" i="6" s="1"/>
  <c r="K69" i="6"/>
  <c r="M69" i="6" s="1"/>
  <c r="K70" i="6"/>
  <c r="M70" i="6" s="1"/>
  <c r="K67" i="6"/>
  <c r="M67" i="6" s="1"/>
  <c r="K65" i="6"/>
  <c r="M65" i="6" s="1"/>
  <c r="K68" i="6" l="1"/>
  <c r="M68" i="6" s="1"/>
  <c r="L47" i="6" l="1"/>
  <c r="K66" i="6" l="1"/>
  <c r="M66" i="6" s="1"/>
  <c r="K64" i="6"/>
  <c r="M64" i="6" s="1"/>
  <c r="K63" i="6"/>
  <c r="M63" i="6" s="1"/>
  <c r="K62" i="6"/>
  <c r="M62" i="6" s="1"/>
  <c r="K47" i="6"/>
  <c r="M47" i="6" s="1"/>
  <c r="L31" i="6"/>
  <c r="K31" i="6"/>
  <c r="L14" i="6"/>
  <c r="K14" i="6"/>
  <c r="M31" i="6" l="1"/>
  <c r="M14" i="6"/>
  <c r="K58" i="6"/>
  <c r="M58" i="6" s="1"/>
  <c r="K59" i="6"/>
  <c r="M59" i="6" s="1"/>
  <c r="K61" i="6"/>
  <c r="M61" i="6" s="1"/>
  <c r="K60" i="6"/>
  <c r="M60" i="6" s="1"/>
  <c r="P15" i="6" l="1"/>
  <c r="P16" i="6"/>
  <c r="K288" i="6" l="1"/>
  <c r="L288" i="6" s="1"/>
  <c r="L96" i="6" l="1"/>
  <c r="K96" i="6"/>
  <c r="M96" i="6" l="1"/>
  <c r="P11" i="6" l="1"/>
  <c r="K277" i="6" l="1"/>
  <c r="L277" i="6" s="1"/>
  <c r="K283" i="6" l="1"/>
  <c r="L283" i="6" s="1"/>
  <c r="K266" i="6" l="1"/>
  <c r="L266" i="6" s="1"/>
  <c r="K280" i="6" l="1"/>
  <c r="L280" i="6" s="1"/>
  <c r="K272" i="6" l="1"/>
  <c r="L272" i="6" s="1"/>
  <c r="K282" i="6" l="1"/>
  <c r="L282" i="6" s="1"/>
  <c r="H278" i="6" l="1"/>
  <c r="K278" i="6" l="1"/>
  <c r="L278" i="6" s="1"/>
  <c r="K267" i="6"/>
  <c r="L267" i="6" s="1"/>
  <c r="K257" i="6"/>
  <c r="L257" i="6" s="1"/>
  <c r="K273" i="6" l="1"/>
  <c r="L273" i="6" s="1"/>
  <c r="K274" i="6" l="1"/>
  <c r="L274" i="6" s="1"/>
  <c r="K271" i="6" l="1"/>
  <c r="L271" i="6" s="1"/>
  <c r="K250" i="6"/>
  <c r="L250" i="6" s="1"/>
  <c r="K270" i="6"/>
  <c r="L270" i="6" s="1"/>
  <c r="K269" i="6"/>
  <c r="L269" i="6" s="1"/>
  <c r="K268" i="6"/>
  <c r="L268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49" i="6"/>
  <c r="L249" i="6" s="1"/>
  <c r="K248" i="6"/>
  <c r="L248" i="6" s="1"/>
  <c r="K247" i="6"/>
  <c r="L247" i="6" s="1"/>
  <c r="F246" i="6"/>
  <c r="K246" i="6" s="1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F240" i="6"/>
  <c r="K240" i="6" s="1"/>
  <c r="L240" i="6" s="1"/>
  <c r="F239" i="6"/>
  <c r="K239" i="6" s="1"/>
  <c r="L239" i="6" s="1"/>
  <c r="K238" i="6"/>
  <c r="L238" i="6" s="1"/>
  <c r="F237" i="6"/>
  <c r="K237" i="6" s="1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1" i="6"/>
  <c r="L221" i="6" s="1"/>
  <c r="K219" i="6"/>
  <c r="L219" i="6" s="1"/>
  <c r="K218" i="6"/>
  <c r="L218" i="6" s="1"/>
  <c r="F217" i="6"/>
  <c r="K217" i="6" s="1"/>
  <c r="L217" i="6" s="1"/>
  <c r="K216" i="6"/>
  <c r="L216" i="6" s="1"/>
  <c r="K213" i="6"/>
  <c r="L213" i="6" s="1"/>
  <c r="K212" i="6"/>
  <c r="L212" i="6" s="1"/>
  <c r="K211" i="6"/>
  <c r="L211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1" i="6"/>
  <c r="L191" i="6" s="1"/>
  <c r="K189" i="6"/>
  <c r="L189" i="6" s="1"/>
  <c r="K187" i="6"/>
  <c r="L187" i="6" s="1"/>
  <c r="K185" i="6"/>
  <c r="L185" i="6" s="1"/>
  <c r="K184" i="6"/>
  <c r="L184" i="6" s="1"/>
  <c r="K183" i="6"/>
  <c r="L183" i="6" s="1"/>
  <c r="K181" i="6"/>
  <c r="L181" i="6" s="1"/>
  <c r="K180" i="6"/>
  <c r="L180" i="6" s="1"/>
  <c r="K179" i="6"/>
  <c r="L179" i="6" s="1"/>
  <c r="K178" i="6"/>
  <c r="K177" i="6"/>
  <c r="L177" i="6" s="1"/>
  <c r="K176" i="6"/>
  <c r="L176" i="6" s="1"/>
  <c r="K174" i="6"/>
  <c r="L174" i="6" s="1"/>
  <c r="K173" i="6"/>
  <c r="L173" i="6" s="1"/>
  <c r="K172" i="6"/>
  <c r="L172" i="6" s="1"/>
  <c r="K171" i="6"/>
  <c r="L171" i="6" s="1"/>
  <c r="K170" i="6"/>
  <c r="L170" i="6" s="1"/>
  <c r="F169" i="6"/>
  <c r="K169" i="6" s="1"/>
  <c r="L169" i="6" s="1"/>
  <c r="H168" i="6"/>
  <c r="K168" i="6" s="1"/>
  <c r="L168" i="6" s="1"/>
  <c r="K165" i="6"/>
  <c r="L165" i="6" s="1"/>
  <c r="K164" i="6"/>
  <c r="L164" i="6" s="1"/>
  <c r="K163" i="6"/>
  <c r="L163" i="6" s="1"/>
  <c r="K162" i="6"/>
  <c r="L162" i="6" s="1"/>
  <c r="K161" i="6"/>
  <c r="L161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H134" i="6"/>
  <c r="K134" i="6" s="1"/>
  <c r="L134" i="6" s="1"/>
  <c r="F133" i="6"/>
  <c r="K133" i="6" s="1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<sst xmlns="http://schemas.openxmlformats.org/spreadsheetml/2006/main" count="2857" uniqueCount="1113">
  <si>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</si>
  <si>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</si>
  <si>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</si>
  <si>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</si>
  <si>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</si>
  <si>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</si>
  <si>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</si>
  <si>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</si>
  <si>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</si>
  <si>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</si>
  <si>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</si>
  <si>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</si>
  <si>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</si>
  <si>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</si>
  <si>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</si>
  <si>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</si>
  <si>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</si>
  <si>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</si>
  <si>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</si>
  <si>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</si>
  <si>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</si>
  <si>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</si>
  <si>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</si>
  <si>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</si>
  <si>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</si>
  <si>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</si>
  <si>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</si>
  <si>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</si>
  <si>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</si>
  <si>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</si>
  <si>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</si>
  <si>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</si>
  <si>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</si>
  <si>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</si>
  <si>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</si>
  <si>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</si>
  <si>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</si>
  <si>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</si>
  <si>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</si>
  <si>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</si>
  <si>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</si>
  <si>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</si>
  <si>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</si>
  <si>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</si>
  <si>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</si>
  <si>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</si>
  <si>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</si>
  <si>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</si>
  <si>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</si>
  <si>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</si>
  <si>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</si>
  <si>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</si>
  <si>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</si>
  <si>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</si>
  <si>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</si>
  <si>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</si>
  <si>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</si>
  <si>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</si>
  <si>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</si>
  <si>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</si>
  <si>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</si>
  <si>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</si>
  <si>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</si>
  <si>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</si>
  <si>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</si>
  <si>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</si>
  <si>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</si>
  <si>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</si>
  <si>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</si>
  <si>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</si>
  <si>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</si>
  <si>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</si>
  <si>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</si>
  <si>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</si>
  <si>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</si>
  <si>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</si>
  <si>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</si>
  <si>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</si>
  <si>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</si>
  <si>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</si>
  <si>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</si>
  <si>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</si>
  <si>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</si>
  <si>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</si>
  <si>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</si>
  <si>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</si>
  <si>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</si>
  <si>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</si>
  <si>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</si>
  <si>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</si>
  <si>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</si>
  <si>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</si>
  <si>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</si>
  <si>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</si>
  <si>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</si>
  <si>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</si>
  <si>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</si>
  <si>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</si>
  <si>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</si>
  <si>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</si>
  <si>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</si>
  <si>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</si>
  <si>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</si>
  <si>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</si>
  <si>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</si>
  <si>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</si>
  <si>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</si>
  <si>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</si>
  <si>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</si>
  <si>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</si>
  <si>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</si>
  <si>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</si>
  <si>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</si>
  <si>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</si>
  <si>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</si>
  <si>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</si>
  <si>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</si>
  <si>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</si>
  <si>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</si>
  <si>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</si>
  <si>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</si>
  <si>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</si>
  <si>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</si>
  <si>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</si>
  <si>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</si>
  <si>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</si>
  <si>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</si>
  <si>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</si>
  <si>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</si>
  <si>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</si>
  <si>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</si>
  <si>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</si>
  <si>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</si>
  <si>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</si>
  <si>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</si>
  <si>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</si>
  <si>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</si>
  <si>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</si>
  <si>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</si>
  <si>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</si>
  <si>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</si>
  <si>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</si>
  <si>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</si>
  <si>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</si>
  <si>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</si>
  <si>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</si>
  <si>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</si>
  <si>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</si>
  <si>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</si>
  <si>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</si>
  <si>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</si>
  <si>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</si>
  <si>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</si>
  <si>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</si>
  <si>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</si>
  <si>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</si>
  <si>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</si>
  <si>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</si>
  <si>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</si>
  <si>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</si>
  <si>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</si>
  <si>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</si>
  <si>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</si>
  <si>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</si>
  <si>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</si>
  <si>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</si>
  <si>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</si>
  <si>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</si>
  <si>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</si>
  <si>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</si>
  <si>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</si>
  <si>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</si>
  <si>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</si>
  <si>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</si>
  <si>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</si>
  <si>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</si>
  <si>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</si>
  <si>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</si>
  <si>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</si>
  <si>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</si>
  <si>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</si>
  <si>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</si>
  <si>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</si>
  <si>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</si>
  <si>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</si>
  <si>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</si>
  <si>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</si>
  <si>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</si>
  <si>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</si>
  <si>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</si>
  <si>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</si>
  <si>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</si>
  <si>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</si>
  <si>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</si>
  <si>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</si>
  <si>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</si>
  <si>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</si>
  <si>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</si>
  <si>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</si>
  <si>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</si>
  <si>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</si>
  <si>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</si>
  <si>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</si>
  <si>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</si>
  <si>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</si>
  <si>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</si>
  <si>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</si>
  <si>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</si>
  <si>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</si>
  <si>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</si>
  <si>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</si>
  <si>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</si>
  <si>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</si>
  <si>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</si>
  <si>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</si>
  <si>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</si>
  <si>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</si>
  <si>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</si>
  <si>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</si>
  <si>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</si>
  <si>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</si>
  <si>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</si>
  <si>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</si>
  <si>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</si>
  <si>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</si>
  <si>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</si>
  <si>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</si>
  <si>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</si>
  <si>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</si>
  <si>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</si>
  <si>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</si>
  <si>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</si>
  <si>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</si>
  <si>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</si>
  <si>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</si>
  <si>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</si>
  <si>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</si>
  <si>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</si>
  <si>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</si>
  <si>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</si>
  <si>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</si>
  <si>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</si>
  <si>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</si>
  <si>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</si>
  <si>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</si>
  <si>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</si>
  <si>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</si>
  <si>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</si>
  <si>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</si>
  <si>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</si>
  <si>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</si>
  <si>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</si>
  <si>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</si>
  <si>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</si>
  <si>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</si>
  <si>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</si>
  <si>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</si>
  <si>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</si>
  <si>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</si>
  <si>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</si>
  <si>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</si>
  <si>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</si>
  <si>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</si>
  <si>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</si>
  <si>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</si>
  <si>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</si>
  <si>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</si>
  <si>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</si>
  <si>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</si>
  <si>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</si>
  <si>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</si>
  <si>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</si>
  <si>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</si>
  <si>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</si>
  <si>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</si>
  <si>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</si>
  <si>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</si>
  <si>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</si>
  <si>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</si>
  <si>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</si>
  <si>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</si>
  <si>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</si>
  <si>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</si>
  <si>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</si>
  <si>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</si>
  <si>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</si>
  <si>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</si>
  <si>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</si>
  <si>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</si>
  <si>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</si>
  <si>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</si>
  <si>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</si>
  <si>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</si>
  <si>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</si>
  <si>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</si>
  <si>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</si>
  <si>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</si>
  <si>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</si>
  <si>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</si>
  <si>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</si>
  <si>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</si>
  <si>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</si>
  <si>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</si>
  <si>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</si>
  <si>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</si>
  <si>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</si>
  <si>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</si>
  <si>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</si>
  <si>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</si>
  <si>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</si>
  <si>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</si>
  <si>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</si>
  <si>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</si>
  <si>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</si>
  <si>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</si>
  <si>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</si>
  <si>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</si>
  <si>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</si>
  <si>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</si>
  <si>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</si>
  <si>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</si>
  <si>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</si>
  <si>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</si>
  <si>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</si>
  <si>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</si>
  <si>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</si>
  <si>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</si>
  <si>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</si>
  <si>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</si>
  <si>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</si>
  <si>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</si>
  <si>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</si>
  <si>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</si>
  <si>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</si>
  <si>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</si>
  <si>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</si>
  <si>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</si>
  <si>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</si>
  <si>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</si>
  <si>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</si>
  <si>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</si>
  <si>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</si>
  <si>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</si>
  <si>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</si>
  <si>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</si>
  <si>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</si>
  <si>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</si>
  <si>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</si>
  <si>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</si>
  <si>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</si>
  <si>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</si>
  <si>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</si>
  <si>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</si>
  <si>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</si>
  <si>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</si>
  <si>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</si>
  <si>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</si>
  <si>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</si>
  <si>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</si>
  <si>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</si>
  <si>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</si>
  <si>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</si>
  <si>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</si>
  <si>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</si>
  <si>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</si>
  <si>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</si>
  <si>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</si>
  <si>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</si>
  <si>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</si>
  <si>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</si>
  <si>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</si>
  <si>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</si>
  <si>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</si>
  <si>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</si>
  <si>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</si>
  <si>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</si>
  <si>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</si>
  <si>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</si>
  <si>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</si>
  <si>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</si>
  <si>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</si>
  <si>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</si>
  <si>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</si>
  <si>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</si>
  <si>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</si>
  <si>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</si>
  <si>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</si>
  <si>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</si>
  <si>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</si>
  <si>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</si>
  <si>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</si>
  <si>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</si>
  <si>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</si>
  <si>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</si>
  <si>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</si>
  <si>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</si>
  <si>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</si>
  <si>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</si>
  <si>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</si>
  <si>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</si>
  <si>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</si>
  <si>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</si>
  <si>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</si>
  <si>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</si>
  <si>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</si>
  <si>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</si>
  <si>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</si>
  <si>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</si>
  <si>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</si>
  <si>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</si>
  <si>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</si>
  <si>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</si>
  <si>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</si>
  <si>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</si>
  <si>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</si>
  <si>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</si>
  <si>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</si>
  <si>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</si>
  <si>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</si>
  <si>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</si>
  <si>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</si>
  <si>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</si>
  <si>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</si>
  <si>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</si>
  <si>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</si>
  <si>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</si>
  <si>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</si>
  <si>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</si>
  <si>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</si>
  <si>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</si>
  <si>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</si>
  <si>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</si>
  <si>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</si>
  <si>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</si>
  <si>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</si>
  <si>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</si>
  <si>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</si>
  <si>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</si>
  <si>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</si>
  <si>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</si>
  <si>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</si>
  <si>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</si>
  <si>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</si>
  <si>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</si>
  <si>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</si>
  <si>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</si>
  <si>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</si>
  <si>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</si>
  <si>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</si>
  <si>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</si>
  <si>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</si>
  <si>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</si>
  <si>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</si>
  <si>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</si>
  <si>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</si>
  <si>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</si>
  <si>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</si>
  <si>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</si>
  <si>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</si>
  <si>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</si>
  <si>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</si>
  <si>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</si>
  <si>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</si>
  <si>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</si>
  <si>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</si>
  <si>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</si>
  <si>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</si>
  <si>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</si>
  <si>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</si>
  <si>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</si>
  <si>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</si>
  <si>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</si>
  <si>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</si>
  <si>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</si>
  <si>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</si>
  <si>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</si>
  <si>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</si>
  <si>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</si>
  <si>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</si>
  <si>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</si>
  <si>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</si>
  <si>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</si>
  <si>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</si>
  <si>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</si>
  <si>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</si>
  <si>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</si>
  <si>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</si>
  <si>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</si>
  <si>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</si>
  <si>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</si>
  <si>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</si>
  <si>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</si>
  <si>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</si>
  <si>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</si>
  <si>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</si>
  <si>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</si>
  <si>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</si>
  <si>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</si>
  <si>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</si>
  <si>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</si>
  <si>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</si>
  <si>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</si>
  <si>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</si>
  <si>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</si>
  <si>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</si>
  <si>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</si>
  <si>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</si>
  <si>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</si>
  <si>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</si>
  <si>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</si>
  <si>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</si>
  <si>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</si>
  <si>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</si>
  <si>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</si>
  <si>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</si>
  <si>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</si>
  <si>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</si>
  <si>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</si>
  <si>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</si>
  <si>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</si>
  <si>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</si>
  <si>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</si>
  <si>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</si>
  <si>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</si>
  <si>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</si>
  <si>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</si>
  <si>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</si>
  <si>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</si>
  <si>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</si>
  <si>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</si>
  <si>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</si>
  <si>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</si>
  <si>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</si>
  <si>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</si>
  <si>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</si>
  <si>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</si>
  <si>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</si>
  <si>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</si>
  <si>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</si>
  <si>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</si>
  <si>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</si>
  <si>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</si>
  <si>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</si>
  <si>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</si>
  <si>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</si>
  <si>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</si>
  <si>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</si>
  <si>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</si>
  <si>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</si>
  <si>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</si>
  <si>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</si>
  <si>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</si>
  <si>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</si>
  <si>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</si>
  <si>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</si>
  <si>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</si>
  <si>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</si>
  <si>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</si>
  <si>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</si>
  <si>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</si>
  <si>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</si>
  <si>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</si>
  <si>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</si>
  <si>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</si>
  <si>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</si>
  <si>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</si>
  <si>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</si>
  <si>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</si>
  <si>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</si>
  <si>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</si>
  <si>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</si>
  <si>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</si>
  <si>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</si>
  <si>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</si>
  <si>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</si>
  <si>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</si>
  <si>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</si>
  <si>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</si>
  <si>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</si>
  <si>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</si>
  <si>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</si>
  <si>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</si>
  <si>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</si>
  <si>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</si>
  <si>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</si>
  <si>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</si>
  <si>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</si>
  <si>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</si>
  <si>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</si>
  <si>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</si>
  <si>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</si>
  <si>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</si>
  <si>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</si>
  <si>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</si>
  <si>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</si>
  <si>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</si>
  <si>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</si>
  <si>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</si>
  <si>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</si>
  <si>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</si>
  <si>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</si>
  <si>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</si>
  <si>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</si>
  <si>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</si>
  <si>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</si>
  <si>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</si>
  <si>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</si>
  <si>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</si>
  <si>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</si>
  <si>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</si>
  <si>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</si>
  <si>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</si>
  <si>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</si>
  <si>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</si>
  <si>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</si>
  <si>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</si>
  <si>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</si>
  <si>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</si>
  <si>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</si>
  <si>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</si>
  <si>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</si>
  <si>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</si>
  <si>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</si>
  <si>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</si>
  <si>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</si>
  <si>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</si>
  <si>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</si>
  <si>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</si>
  <si>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</si>
  <si>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</si>
  <si>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</si>
  <si>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</si>
  <si>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</si>
  <si>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</si>
  <si>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</si>
  <si>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</si>
  <si>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</si>
  <si>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</si>
  <si>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</si>
  <si>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</si>
  <si>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</si>
  <si>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</si>
  <si>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</si>
  <si>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</si>
  <si>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</si>
  <si>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</si>
  <si>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</si>
  <si>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</si>
  <si>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</si>
  <si>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</si>
  <si>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</si>
  <si>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</si>
  <si>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</si>
  <si>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</si>
  <si>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</si>
  <si>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</si>
  <si>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</si>
  <si>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</si>
  <si>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</si>
  <si>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</si>
  <si>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</si>
  <si>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</si>
  <si>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</si>
  <si>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</si>
  <si>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</si>
  <si>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</si>
  <si>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</si>
  <si>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</si>
  <si>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</si>
  <si>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</si>
  <si>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</si>
  <si>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</si>
  <si>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</si>
  <si>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</si>
  <si>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</si>
  <si>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</si>
  <si>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</si>
  <si>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</si>
  <si>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</si>
  <si>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</si>
  <si>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</si>
  <si>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</si>
  <si>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</si>
  <si>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</si>
  <si>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</si>
  <si>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</si>
  <si>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</si>
  <si>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</si>
  <si>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</si>
  <si>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</si>
  <si>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</si>
  <si>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</si>
  <si>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</si>
  <si>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</si>
  <si>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</si>
  <si>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</si>
  <si>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</si>
  <si>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</si>
  <si>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</si>
  <si>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</si>
  <si>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</si>
  <si>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</si>
  <si>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</si>
  <si>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</si>
  <si>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</si>
  <si>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</si>
  <si>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</si>
  <si>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</si>
  <si>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</si>
  <si>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</si>
  <si>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</si>
  <si>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</si>
  <si>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</si>
  <si>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</si>
  <si>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</si>
  <si>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</si>
  <si>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</si>
  <si>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</si>
  <si>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</si>
  <si>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</si>
  <si>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</si>
  <si>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</si>
  <si>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</si>
  <si>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</si>
  <si>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</si>
  <si>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</si>
  <si>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</si>
  <si>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</si>
  <si>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</si>
  <si>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</si>
  <si>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</si>
  <si>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</si>
  <si>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</si>
  <si>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</si>
  <si>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</si>
  <si>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</si>
  <si>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</si>
  <si>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</si>
  <si>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</si>
  <si>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</si>
  <si>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</si>
  <si>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</si>
  <si>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</si>
  <si>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</si>
  <si>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</si>
  <si>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</si>
  <si>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</si>
  <si>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</si>
  <si>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</si>
  <si>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</si>
  <si>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</si>
  <si>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</si>
  <si>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</si>
  <si>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</si>
  <si>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</si>
  <si>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</si>
  <si>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</si>
  <si>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</si>
  <si>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</si>
  <si>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</si>
  <si>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</si>
  <si>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</si>
  <si>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</si>
  <si>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</si>
  <si>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</si>
  <si>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</si>
  <si>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</si>
  <si>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</si>
  <si>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</si>
  <si>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</si>
  <si>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</si>
  <si>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</si>
  <si>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</si>
  <si>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</si>
  <si>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</si>
  <si>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</si>
  <si>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</si>
  <si>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</si>
  <si>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</si>
  <si>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</si>
  <si>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</si>
  <si>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</si>
  <si>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</si>
  <si>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</si>
  <si>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</si>
  <si>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</si>
  <si>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</si>
  <si>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</si>
  <si>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</si>
  <si>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</si>
  <si>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</si>
  <si>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</si>
  <si>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</si>
  <si>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</si>
  <si>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</si>
  <si>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</si>
  <si>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</si>
  <si>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</si>
  <si>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</si>
  <si>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</si>
  <si>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</si>
  <si>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</si>
  <si>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</si>
  <si>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</si>
  <si>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</si>
  <si>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</si>
  <si>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</si>
  <si>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</si>
  <si>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</si>
  <si>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</si>
  <si>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</si>
  <si>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</si>
  <si>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</si>
  <si>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</si>
  <si>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</si>
  <si>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</si>
  <si>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</si>
  <si>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</si>
  <si>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</si>
  <si>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</si>
  <si>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</si>
  <si>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</si>
  <si>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</si>
  <si>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</si>
  <si>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</si>
  <si>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</si>
  <si>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</si>
  <si>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</si>
  <si>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</si>
  <si>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</si>
  <si>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</si>
  <si>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</si>
  <si>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</si>
  <si>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</si>
  <si>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</si>
  <si>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</si>
  <si>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</si>
  <si>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</si>
  <si>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</si>
  <si>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</si>
  <si>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</si>
  <si>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</si>
  <si>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</si>
  <si>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</si>
  <si>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</si>
  <si>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</si>
  <si>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</si>
  <si>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</si>
  <si>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</si>
  <si>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</si>
  <si>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</si>
  <si>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</si>
  <si>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</si>
  <si>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</si>
  <si>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</si>
  <si>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</si>
  <si>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</si>
  <si>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</si>
  <si>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</si>
  <si>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</si>
  <si>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</si>
  <si>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</si>
  <si>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</si>
  <si>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</si>
  <si>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</si>
  <si>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</si>
  <si>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360ONE</t>
  </si>
  <si>
    <t>1650-1700</t>
  </si>
  <si>
    <t>180-220</t>
  </si>
  <si>
    <t>BEML</t>
  </si>
  <si>
    <t>LEMONTREE</t>
  </si>
  <si>
    <t>PPLPHARMA</t>
  </si>
  <si>
    <t>RAINBOW</t>
  </si>
  <si>
    <t>UCOBANK</t>
  </si>
  <si>
    <t>Profit of Rs.8/-</t>
  </si>
  <si>
    <t>2750-2780</t>
  </si>
  <si>
    <t>105-110</t>
  </si>
  <si>
    <t>Sell</t>
  </si>
  <si>
    <t>500-530</t>
  </si>
  <si>
    <t>GRSE</t>
  </si>
  <si>
    <t>450-470</t>
  </si>
  <si>
    <t>390-410</t>
  </si>
  <si>
    <t>440-460</t>
  </si>
  <si>
    <t>Profit of Rs.20/-</t>
  </si>
  <si>
    <t>180-190</t>
  </si>
  <si>
    <t>1150-1200</t>
  </si>
  <si>
    <t>280-290</t>
  </si>
  <si>
    <t>KOLTEPATIL</t>
  </si>
  <si>
    <t>248-252</t>
  </si>
  <si>
    <t>Profit of Rs.7/-</t>
  </si>
  <si>
    <t>1640-1715</t>
  </si>
  <si>
    <t>1900-2000</t>
  </si>
  <si>
    <t>390-400</t>
  </si>
  <si>
    <t>755-790</t>
  </si>
  <si>
    <t>850-900</t>
  </si>
  <si>
    <t>70-100</t>
  </si>
  <si>
    <t>HDFC 2800 CE MAY</t>
  </si>
  <si>
    <t>60-70</t>
  </si>
  <si>
    <t>PIDILITIND MAY FUT</t>
  </si>
  <si>
    <t>2470-2500</t>
  </si>
  <si>
    <t>Profit of Rs.6.5/-</t>
  </si>
  <si>
    <t>MARUTI 8700 CE MAY</t>
  </si>
  <si>
    <t>PVR 1460 PE MAY</t>
  </si>
  <si>
    <t>60-75</t>
  </si>
  <si>
    <t>FINNIFTY 19150 PE 2-MAY</t>
  </si>
  <si>
    <t>640-680</t>
  </si>
  <si>
    <t>NIFTY 18500 CE 25-MAY</t>
  </si>
  <si>
    <t>20.0-5</t>
  </si>
  <si>
    <t>BANKNIFTY 43200 PE 4-MAY</t>
  </si>
  <si>
    <t>250-300</t>
  </si>
  <si>
    <t>Loss of Rs.27/-</t>
  </si>
  <si>
    <t>NIFTY 18100 PE 4-MAY</t>
  </si>
  <si>
    <t>80-120</t>
  </si>
  <si>
    <t>Retail Research Technical Calls &amp; Fundamental Performance Report for the month of May-2023</t>
  </si>
  <si>
    <t>Profit of Rs.17/-</t>
  </si>
  <si>
    <t>Profit of Rs.12/-</t>
  </si>
  <si>
    <t>Profit of Rs.38.5/-</t>
  </si>
  <si>
    <t>Profit of Rs.23.5/-</t>
  </si>
  <si>
    <t>Profit of Rs.22/-</t>
  </si>
  <si>
    <t>BHARTIARTL MAY FUT</t>
  </si>
  <si>
    <t>810-820</t>
  </si>
  <si>
    <t>90-120</t>
  </si>
  <si>
    <t>Profit of Rs.16.5/-</t>
  </si>
  <si>
    <t>7000-7300</t>
  </si>
  <si>
    <t>968-972</t>
  </si>
  <si>
    <t>1000-1020</t>
  </si>
  <si>
    <t>80-84</t>
  </si>
  <si>
    <t>BANKNIFTY 43400 PE 4-MAY</t>
  </si>
  <si>
    <t>200-250</t>
  </si>
  <si>
    <t>Loss of Rs.45/-</t>
  </si>
  <si>
    <t>3600-3660</t>
  </si>
  <si>
    <t>RELIANCE 2440 CE MAY</t>
  </si>
  <si>
    <t>65-75</t>
  </si>
  <si>
    <t>HDFCBANK 1720 CE MAY</t>
  </si>
  <si>
    <t>33-37</t>
  </si>
  <si>
    <t>GOLKONDA</t>
  </si>
  <si>
    <t>Profit of Rs.6/-</t>
  </si>
  <si>
    <t>Profit of Rs.26/-</t>
  </si>
  <si>
    <t>Loss of Rs.17/-</t>
  </si>
  <si>
    <t>Profit of Rs.8.5/-</t>
  </si>
  <si>
    <t>BHARTIARTL 800 CE MAY</t>
  </si>
  <si>
    <t>12.0-15.0</t>
  </si>
  <si>
    <t>MARUTI 9000 CE MAY</t>
  </si>
  <si>
    <t>ASHISH KUMAR GUPTA</t>
  </si>
  <si>
    <t>70-90</t>
  </si>
  <si>
    <t>FINNIFTY 19250 PE 9-MAY</t>
  </si>
  <si>
    <t>Profit of Rs.2.5/-</t>
  </si>
  <si>
    <t>COLPAL MAY FUT</t>
  </si>
  <si>
    <t>1600-1630</t>
  </si>
  <si>
    <t>GUJGASLTD MAY FUT</t>
  </si>
  <si>
    <t>472-482</t>
  </si>
  <si>
    <t>TRANSPACT</t>
  </si>
  <si>
    <t>Profit of Rs.395/-</t>
  </si>
  <si>
    <t>Loss of Rs.10/-</t>
  </si>
  <si>
    <t>NIFTY 18250 PE 11-MAY</t>
  </si>
  <si>
    <t>400-410</t>
  </si>
  <si>
    <t>ICICIBANK 930 PE MAY</t>
  </si>
  <si>
    <t>8.5-9.5</t>
  </si>
  <si>
    <t>15-20</t>
  </si>
  <si>
    <t>90-130</t>
  </si>
  <si>
    <t>Loss of Rs.34.5/-</t>
  </si>
  <si>
    <t>HAZOOR</t>
  </si>
  <si>
    <t>SCAPDVR</t>
  </si>
  <si>
    <t>Stampede Capital Limited</t>
  </si>
  <si>
    <t>Profit of Rs.23/-</t>
  </si>
  <si>
    <t>SBIN MAY FUT</t>
  </si>
  <si>
    <t>580-590</t>
  </si>
  <si>
    <t>Profit of Rs.18.5/-</t>
  </si>
  <si>
    <t>230-260</t>
  </si>
  <si>
    <t>CHEMTECH</t>
  </si>
  <si>
    <t>INDRENEW</t>
  </si>
  <si>
    <t>Loss of Rs.38/-</t>
  </si>
  <si>
    <t xml:space="preserve">BHARTIARTL 800 CE MAY </t>
  </si>
  <si>
    <t>6.0-7</t>
  </si>
  <si>
    <t>12.0-15</t>
  </si>
  <si>
    <t>Profit of Rs.29/-</t>
  </si>
  <si>
    <t xml:space="preserve">PVR 1460 PE MAY </t>
  </si>
  <si>
    <t>TCS 3300 CE MAY</t>
  </si>
  <si>
    <t>35-39</t>
  </si>
  <si>
    <t>60-80</t>
  </si>
  <si>
    <t>3220-3230</t>
  </si>
  <si>
    <t>3400-3450</t>
  </si>
  <si>
    <t>ADVIKCA</t>
  </si>
  <si>
    <t>BP COMTRADE PRIVATE LIMITED</t>
  </si>
  <si>
    <t>VIVEK KANDA</t>
  </si>
  <si>
    <t>INDONG</t>
  </si>
  <si>
    <t>INNOKAIZ</t>
  </si>
  <si>
    <t>MANSI SHARE &amp; STOCK ADVISORS PRIVATE LIMITED</t>
  </si>
  <si>
    <t>MULTIPLIER SHARE &amp; STOCK ADVISORS PRIVATE LIMITED</t>
  </si>
  <si>
    <t>DENORA</t>
  </si>
  <si>
    <t>De Nora India Limited</t>
  </si>
  <si>
    <t>KHANDSE</t>
  </si>
  <si>
    <t>Khandwala Sec. Ltd</t>
  </si>
  <si>
    <t>DHIMAN BHAVYA</t>
  </si>
  <si>
    <t>KSHITIJPOL</t>
  </si>
  <si>
    <t>Kshitij Polyline Limited</t>
  </si>
  <si>
    <t>SHAIBAL GHOSH</t>
  </si>
  <si>
    <t>MOHITIND</t>
  </si>
  <si>
    <t>Mohit Industries Ltd</t>
  </si>
  <si>
    <t>SANGITABEN GOPIKUMAR KHANT</t>
  </si>
  <si>
    <t>COLOURSHINE HOSIERY PRIVATE LIMITED</t>
  </si>
  <si>
    <t>Profit of Rs.24/-</t>
  </si>
  <si>
    <t>MARUTI 9300 CE MAY</t>
  </si>
  <si>
    <t>123-127</t>
  </si>
  <si>
    <t>175-200</t>
  </si>
  <si>
    <t>BANKNIFTY 43100 PE 25-MAY</t>
  </si>
  <si>
    <t>BANKNIFTY 43000 PE 18-MAY</t>
  </si>
  <si>
    <t>260-270</t>
  </si>
  <si>
    <t>120-130</t>
  </si>
  <si>
    <t>58-78</t>
  </si>
  <si>
    <t>10.0-5</t>
  </si>
  <si>
    <t>BANKNIFTY 44000 CE 18-MAY</t>
  </si>
  <si>
    <t>126-130.5</t>
  </si>
  <si>
    <t>140-150</t>
  </si>
  <si>
    <t>562-574</t>
  </si>
  <si>
    <t>600-630</t>
  </si>
  <si>
    <t>Profit of Rs.7.5/-</t>
  </si>
  <si>
    <t>7050-7100</t>
  </si>
  <si>
    <t>7400-7500</t>
  </si>
  <si>
    <t>239-240</t>
  </si>
  <si>
    <t>Loss of Rs.65/-</t>
  </si>
  <si>
    <t>Profit of Rs.10/-</t>
  </si>
  <si>
    <t>PVRINOX</t>
  </si>
  <si>
    <t>NISHCHAYA TRADINGS PRIVATE LIMITED</t>
  </si>
  <si>
    <t>AFFORDABLE</t>
  </si>
  <si>
    <t>SIDDHI VIJAYAKUMARI MOHANACHANDRABABU</t>
  </si>
  <si>
    <t>AGRITECH</t>
  </si>
  <si>
    <t>VEENA RAJESH SHAH</t>
  </si>
  <si>
    <t>BCCL</t>
  </si>
  <si>
    <t>RUPESH VAIKUNTHRAI MEHTA HUF</t>
  </si>
  <si>
    <t>ADITYA JOSHI</t>
  </si>
  <si>
    <t>CIL</t>
  </si>
  <si>
    <t>SURBHI AGRAWAL GUPTA</t>
  </si>
  <si>
    <t>DML</t>
  </si>
  <si>
    <t>PRAGATI CHAUHAN</t>
  </si>
  <si>
    <t>EXHICON</t>
  </si>
  <si>
    <t>FONE4</t>
  </si>
  <si>
    <t>KWIK RIDE INDIA PRIVATE LIMITED</t>
  </si>
  <si>
    <t>FOREST VINCOM PRIVATE LIMITED</t>
  </si>
  <si>
    <t>ALGOQUANT FINTECH LIMITED .</t>
  </si>
  <si>
    <t>GROWTH SECURITIES PRIVATE LIMITED</t>
  </si>
  <si>
    <t>ICLORGANIC</t>
  </si>
  <si>
    <t>PRUDENTIAL INVESTMENT SOLUTIONS</t>
  </si>
  <si>
    <t>NEETA SANJAY PODDAR</t>
  </si>
  <si>
    <t>RITU VIJAY PODDAR</t>
  </si>
  <si>
    <t>NANDA RAM BIJARNIA</t>
  </si>
  <si>
    <t>KLBRENG-B</t>
  </si>
  <si>
    <t>NIRAJ RAJNIKANT SHAH</t>
  </si>
  <si>
    <t>KPEL</t>
  </si>
  <si>
    <t>KUNJ ENTERPRISE</t>
  </si>
  <si>
    <t>MMLF</t>
  </si>
  <si>
    <t>RAKESH ANIL BISSA</t>
  </si>
  <si>
    <t>RADHEDE</t>
  </si>
  <si>
    <t>BONANZA COMMODITY BROKERS PRIVATE LIMITED</t>
  </si>
  <si>
    <t>TOPGAIN FINANCE PRIVATE LIMITED</t>
  </si>
  <si>
    <t>SANCODE</t>
  </si>
  <si>
    <t>VINODSHANKAR</t>
  </si>
  <si>
    <t>SECURCRED</t>
  </si>
  <si>
    <t>PRERNA PRADEEP AGARWAL</t>
  </si>
  <si>
    <t>JANAK NAVINBHAI PANCHAL</t>
  </si>
  <si>
    <t>MUKESHKUMAR</t>
  </si>
  <si>
    <t>VISIONCO</t>
  </si>
  <si>
    <t>CHEVVUSREENIVASULAREDDY</t>
  </si>
  <si>
    <t>CHEVVU SWAPNA</t>
  </si>
  <si>
    <t>GRAVITON RESEARCH CAPITAL LLP</t>
  </si>
  <si>
    <t>Fiem Industries Limited</t>
  </si>
  <si>
    <t>SHOKEEN EXIM PRIVATE LIMITED</t>
  </si>
  <si>
    <t>GICL</t>
  </si>
  <si>
    <t>Globe Intl Carriers Ltd</t>
  </si>
  <si>
    <t>PRAVINBHAI LAKHABHAI PARMAR</t>
  </si>
  <si>
    <t>WILSON HOLDINGS PRIVATE LIMITED</t>
  </si>
  <si>
    <t>NARMADABEN PRAVINBHAI PARMAR</t>
  </si>
  <si>
    <t>MANISH JETHABHAI BHASKAR</t>
  </si>
  <si>
    <t>RATHOD HARSHADKUMAR</t>
  </si>
  <si>
    <t>Nazara Technologies Ltd</t>
  </si>
  <si>
    <t>SOCIETE GENERALE</t>
  </si>
  <si>
    <t>NIRMAN</t>
  </si>
  <si>
    <t>Nirman Agri Gentics Ltd</t>
  </si>
  <si>
    <t>SELVAMURTHY  AKILANDESWARI</t>
  </si>
  <si>
    <t>QFIL</t>
  </si>
  <si>
    <t>Quality Foils (India) Ltd</t>
  </si>
  <si>
    <t>SANDEEP RATHI</t>
  </si>
  <si>
    <t>RACE</t>
  </si>
  <si>
    <t>Race Eco Chain Limited</t>
  </si>
  <si>
    <t>TOTAL COMMODITIES(INDIA)PRIVATE LIMITED</t>
  </si>
  <si>
    <t>NEXUS NIWAS PRIVATE LIMITED</t>
  </si>
  <si>
    <t>SecUR Credentials Limited</t>
  </si>
  <si>
    <t>SOTAC</t>
  </si>
  <si>
    <t>Sotac Pharmaceuticals Ltd</t>
  </si>
  <si>
    <t>NAV CAPITAL VCC - NAV CAPITAL EMERGING STAR FUND</t>
  </si>
  <si>
    <t>SRPL</t>
  </si>
  <si>
    <t>Shree Ram Proteins Ltd.</t>
  </si>
  <si>
    <t>KAUSHIK SHAH SHARES &amp; SECURITIES PVT LTD</t>
  </si>
  <si>
    <t>SUPRIYA</t>
  </si>
  <si>
    <t>Supriya Lifescience Ltd</t>
  </si>
  <si>
    <t>Zee Entertain. Enterp.Ltd</t>
  </si>
  <si>
    <t>PLUTUS WEALTH MANAGEMENT LLP</t>
  </si>
  <si>
    <t>Agri-Tech (India) Limited</t>
  </si>
  <si>
    <t>NAVRATRI SHARE TRADING PRIVATE LIMITED .</t>
  </si>
  <si>
    <t>NDGL</t>
  </si>
  <si>
    <t>Naga Dhunseri Group Ltd</t>
  </si>
  <si>
    <t>STEEPHEN CHAKKALAKKAL KUNJUVAREED</t>
  </si>
  <si>
    <t>PERFECT</t>
  </si>
  <si>
    <t>Perfect Infraengineer Ltd</t>
  </si>
  <si>
    <t>GHANSHYAM DAS MALANI</t>
  </si>
  <si>
    <t>L7 HITECH PRIVATE LIMITED</t>
  </si>
  <si>
    <t>AG DYNAMIC FUNDS LIMITED</t>
  </si>
  <si>
    <t>VARDMNPOLY</t>
  </si>
  <si>
    <t>Vardhman Polytex Limited</t>
  </si>
  <si>
    <t>DHARAM PAL AGGARWAL</t>
  </si>
  <si>
    <t>VIRINCHI</t>
  </si>
  <si>
    <t>Virinchi Limited</t>
  </si>
  <si>
    <t>AGRADE EXIM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</si>
</sst>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85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3" fontId="24" fillId="2" borderId="0" xfId="0" applyNumberFormat="1" applyFont="1" applyFill="1"/>
    <xf numFmtId="0" fontId="31" fillId="11" borderId="20" xfId="0" applyFont="1" applyFill="1" applyBorder="1" applyAlignment="1">
      <alignment horizontal="center" vertical="center"/>
    </xf>
    <xf numFmtId="16" fontId="37" fillId="11" borderId="20" xfId="0" applyNumberFormat="1" applyFont="1" applyFill="1" applyBorder="1" applyAlignment="1">
      <alignment horizontal="center" vertical="center"/>
    </xf>
    <xf numFmtId="0" fontId="31" fillId="10" borderId="20" xfId="0" applyFont="1" applyFill="1" applyBorder="1"/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/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0" fontId="32" fillId="19" borderId="20" xfId="0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0" fontId="32" fillId="21" borderId="21" xfId="0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16" fontId="31" fillId="10" borderId="20" xfId="0" applyNumberFormat="1" applyFont="1" applyFill="1" applyBorder="1" applyAlignment="1">
      <alignment horizontal="center" vertical="center"/>
    </xf>
    <xf numFmtId="16" fontId="32" fillId="17" borderId="20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/>
    </xf>
    <xf numFmtId="15" fontId="1" fillId="2" borderId="20" xfId="0" applyNumberFormat="1" applyFont="1" applyFill="1" applyBorder="1" applyAlignment="1">
      <alignment horizontal="center" vertical="center"/>
    </xf>
    <xf numFmtId="43" fontId="31" fillId="2" borderId="20" xfId="0" applyNumberFormat="1" applyFont="1" applyFill="1" applyBorder="1" applyAlignment="1">
      <alignment horizontal="left" vertical="center"/>
    </xf>
    <xf numFmtId="43" fontId="1" fillId="2" borderId="20" xfId="0" applyNumberFormat="1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/>
    </xf>
    <xf numFmtId="43" fontId="0" fillId="2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16" fontId="0" fillId="2" borderId="20" xfId="0" applyNumberForma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right" vertical="center"/>
    </xf>
    <xf numFmtId="43" fontId="1" fillId="0" borderId="20" xfId="0" applyNumberFormat="1" applyFont="1" applyBorder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7" fillId="11" borderId="22" xfId="0" applyNumberFormat="1" applyFont="1" applyFill="1" applyBorder="1" applyAlignment="1">
      <alignment horizontal="center" vertical="center"/>
    </xf>
    <xf numFmtId="16" fontId="37" fillId="11" borderId="21" xfId="0" applyNumberFormat="1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206</xdr:row>
      <xdr:rowOff>0</xdr:rowOff>
    </xdr:from>
    <xdr:to>
      <xdr:col>11</xdr:col>
      <xdr:colOff>123825</xdr:colOff>
      <xdr:row>220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45061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E16" sqref="E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45061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9" t="s">
        <v>16</v>
      </c>
      <c r="B9" s="371" t="s">
        <v>17</v>
      </c>
      <c r="C9" s="371" t="s">
        <v>18</v>
      </c>
      <c r="D9" s="371" t="s">
        <v>19</v>
      </c>
      <c r="E9" s="23" t="s">
        <v>20</v>
      </c>
      <c r="F9" s="23" t="s">
        <v>21</v>
      </c>
      <c r="G9" s="366" t="s">
        <v>22</v>
      </c>
      <c r="H9" s="367"/>
      <c r="I9" s="368"/>
      <c r="J9" s="366" t="s">
        <v>23</v>
      </c>
      <c r="K9" s="367"/>
      <c r="L9" s="368"/>
      <c r="M9" s="23"/>
      <c r="N9" s="24"/>
      <c r="O9" s="24"/>
      <c r="P9" s="24"/>
    </row>
    <row r="10" spans="1:16" ht="59.25" customHeight="1">
      <c r="A10" s="370"/>
      <c r="B10" s="372"/>
      <c r="C10" s="372"/>
      <c r="D10" s="372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45071</v>
      </c>
      <c r="E11" s="32">
        <v>18333.400000000001</v>
      </c>
      <c r="F11" s="32">
        <v>18304.616666666669</v>
      </c>
      <c r="G11" s="33">
        <v>18244.233333333337</v>
      </c>
      <c r="H11" s="33">
        <v>18155.066666666669</v>
      </c>
      <c r="I11" s="33">
        <v>18094.683333333338</v>
      </c>
      <c r="J11" s="33">
        <v>18393.783333333336</v>
      </c>
      <c r="K11" s="33">
        <v>18454.166666666668</v>
      </c>
      <c r="L11" s="33">
        <v>18543.333333333336</v>
      </c>
      <c r="M11" s="34">
        <v>18365</v>
      </c>
      <c r="N11" s="34">
        <v>18215.45</v>
      </c>
      <c r="O11" s="35">
        <v>12922450</v>
      </c>
      <c r="P11" s="36">
        <v>-1.5796067738778431E-2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45071</v>
      </c>
      <c r="E12" s="37">
        <v>43757.15</v>
      </c>
      <c r="F12" s="37">
        <v>43653.383333333339</v>
      </c>
      <c r="G12" s="38">
        <v>43434.81666666668</v>
      </c>
      <c r="H12" s="38">
        <v>43112.483333333344</v>
      </c>
      <c r="I12" s="38">
        <v>42893.916666666686</v>
      </c>
      <c r="J12" s="38">
        <v>43975.716666666674</v>
      </c>
      <c r="K12" s="38">
        <v>44194.28333333334</v>
      </c>
      <c r="L12" s="38">
        <v>44516.616666666669</v>
      </c>
      <c r="M12" s="28">
        <v>43871.95</v>
      </c>
      <c r="N12" s="28">
        <v>43331.05</v>
      </c>
      <c r="O12" s="39">
        <v>2772530</v>
      </c>
      <c r="P12" s="40">
        <v>-2.6503056866184805E-4</v>
      </c>
    </row>
    <row r="13" spans="1:16" ht="12.75" customHeight="1">
      <c r="A13" s="28">
        <v>3</v>
      </c>
      <c r="B13" s="29" t="s">
        <v>35</v>
      </c>
      <c r="C13" s="30" t="s">
        <v>766</v>
      </c>
      <c r="D13" s="31">
        <v>45076</v>
      </c>
      <c r="E13" s="37">
        <v>19502.55</v>
      </c>
      <c r="F13" s="37">
        <v>19465.333333333332</v>
      </c>
      <c r="G13" s="38">
        <v>19380.666666666664</v>
      </c>
      <c r="H13" s="38">
        <v>19258.783333333333</v>
      </c>
      <c r="I13" s="38">
        <v>19174.116666666665</v>
      </c>
      <c r="J13" s="38">
        <v>19587.216666666664</v>
      </c>
      <c r="K13" s="38">
        <v>19671.883333333328</v>
      </c>
      <c r="L13" s="38">
        <v>19793.766666666663</v>
      </c>
      <c r="M13" s="28">
        <v>19550</v>
      </c>
      <c r="N13" s="28">
        <v>19343.45</v>
      </c>
      <c r="O13" s="39">
        <v>67960</v>
      </c>
      <c r="P13" s="40">
        <v>7.7362079898541533E-2</v>
      </c>
    </row>
    <row r="14" spans="1:16" ht="12.75" customHeight="1">
      <c r="A14" s="28">
        <v>4</v>
      </c>
      <c r="B14" s="29" t="s">
        <v>35</v>
      </c>
      <c r="C14" s="30" t="s">
        <v>791</v>
      </c>
      <c r="D14" s="31">
        <v>45077</v>
      </c>
      <c r="E14" s="37">
        <v>7370</v>
      </c>
      <c r="F14" s="37">
        <v>2456.6666666666665</v>
      </c>
      <c r="G14" s="38">
        <v>4913.333333333333</v>
      </c>
      <c r="H14" s="38">
        <v>2456.6666666666665</v>
      </c>
      <c r="I14" s="38">
        <v>4913.333333333333</v>
      </c>
      <c r="J14" s="38">
        <v>4913.333333333333</v>
      </c>
      <c r="K14" s="38">
        <v>2456.6666666666665</v>
      </c>
      <c r="L14" s="38">
        <v>4913.333333333333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45071</v>
      </c>
      <c r="E15" s="37">
        <v>504.45</v>
      </c>
      <c r="F15" s="37">
        <v>507.9666666666667</v>
      </c>
      <c r="G15" s="38">
        <v>498.93333333333339</v>
      </c>
      <c r="H15" s="38">
        <v>493.41666666666669</v>
      </c>
      <c r="I15" s="38">
        <v>484.38333333333338</v>
      </c>
      <c r="J15" s="38">
        <v>513.48333333333335</v>
      </c>
      <c r="K15" s="38">
        <v>522.51666666666665</v>
      </c>
      <c r="L15" s="38">
        <v>528.03333333333342</v>
      </c>
      <c r="M15" s="28">
        <v>517</v>
      </c>
      <c r="N15" s="28">
        <v>502.45</v>
      </c>
      <c r="O15" s="39">
        <v>6243500</v>
      </c>
      <c r="P15" s="40">
        <v>2.3197502437745311E-2</v>
      </c>
    </row>
    <row r="16" spans="1:16" ht="12.75" customHeight="1">
      <c r="A16" s="28">
        <v>6</v>
      </c>
      <c r="B16" s="29" t="s">
        <v>70</v>
      </c>
      <c r="C16" s="30" t="s">
        <v>284</v>
      </c>
      <c r="D16" s="31">
        <v>45071</v>
      </c>
      <c r="E16" s="37">
        <v>3945.6</v>
      </c>
      <c r="F16" s="37">
        <v>3920.85</v>
      </c>
      <c r="G16" s="38">
        <v>3874.95</v>
      </c>
      <c r="H16" s="38">
        <v>3804.2999999999997</v>
      </c>
      <c r="I16" s="38">
        <v>3758.3999999999996</v>
      </c>
      <c r="J16" s="38">
        <v>3991.5</v>
      </c>
      <c r="K16" s="38">
        <v>4037.4000000000005</v>
      </c>
      <c r="L16" s="38">
        <v>4108.05</v>
      </c>
      <c r="M16" s="28">
        <v>3966.75</v>
      </c>
      <c r="N16" s="28">
        <v>3850.2</v>
      </c>
      <c r="O16" s="39">
        <v>1742250</v>
      </c>
      <c r="P16" s="40">
        <v>-9.8039215686274508E-3</v>
      </c>
    </row>
    <row r="17" spans="1:16" ht="12.75" customHeight="1">
      <c r="A17" s="28">
        <v>7</v>
      </c>
      <c r="B17" s="29" t="s">
        <v>47</v>
      </c>
      <c r="C17" s="30" t="s">
        <v>233</v>
      </c>
      <c r="D17" s="31">
        <v>45071</v>
      </c>
      <c r="E17" s="37">
        <v>21253.3</v>
      </c>
      <c r="F17" s="37">
        <v>21318.100000000002</v>
      </c>
      <c r="G17" s="38">
        <v>21086.200000000004</v>
      </c>
      <c r="H17" s="38">
        <v>20919.100000000002</v>
      </c>
      <c r="I17" s="38">
        <v>20687.200000000004</v>
      </c>
      <c r="J17" s="38">
        <v>21485.200000000004</v>
      </c>
      <c r="K17" s="38">
        <v>21717.100000000006</v>
      </c>
      <c r="L17" s="38">
        <v>21884.200000000004</v>
      </c>
      <c r="M17" s="28">
        <v>21550</v>
      </c>
      <c r="N17" s="28">
        <v>21151</v>
      </c>
      <c r="O17" s="39">
        <v>86800</v>
      </c>
      <c r="P17" s="40">
        <v>4.72972972972973E-2</v>
      </c>
    </row>
    <row r="18" spans="1:16" ht="12.75" customHeight="1">
      <c r="A18" s="28">
        <v>8</v>
      </c>
      <c r="B18" s="29" t="s">
        <v>44</v>
      </c>
      <c r="C18" s="30" t="s">
        <v>237</v>
      </c>
      <c r="D18" s="31">
        <v>45071</v>
      </c>
      <c r="E18" s="37">
        <v>164.1</v>
      </c>
      <c r="F18" s="37">
        <v>165.03333333333333</v>
      </c>
      <c r="G18" s="38">
        <v>162.56666666666666</v>
      </c>
      <c r="H18" s="38">
        <v>161.03333333333333</v>
      </c>
      <c r="I18" s="38">
        <v>158.56666666666666</v>
      </c>
      <c r="J18" s="38">
        <v>166.56666666666666</v>
      </c>
      <c r="K18" s="38">
        <v>169.0333333333333</v>
      </c>
      <c r="L18" s="38">
        <v>170.56666666666666</v>
      </c>
      <c r="M18" s="28">
        <v>167.5</v>
      </c>
      <c r="N18" s="28">
        <v>163.5</v>
      </c>
      <c r="O18" s="39">
        <v>32475600</v>
      </c>
      <c r="P18" s="40">
        <v>2.2267550569437362E-2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45071</v>
      </c>
      <c r="E19" s="37">
        <v>199.7</v>
      </c>
      <c r="F19" s="37">
        <v>200.76666666666665</v>
      </c>
      <c r="G19" s="38">
        <v>198.08333333333331</v>
      </c>
      <c r="H19" s="38">
        <v>196.46666666666667</v>
      </c>
      <c r="I19" s="38">
        <v>193.78333333333333</v>
      </c>
      <c r="J19" s="38">
        <v>202.3833333333333</v>
      </c>
      <c r="K19" s="38">
        <v>205.06666666666663</v>
      </c>
      <c r="L19" s="38">
        <v>206.68333333333328</v>
      </c>
      <c r="M19" s="28">
        <v>203.45</v>
      </c>
      <c r="N19" s="28">
        <v>199.15</v>
      </c>
      <c r="O19" s="39">
        <v>31158400</v>
      </c>
      <c r="P19" s="40">
        <v>1.5042620758816648E-3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45071</v>
      </c>
      <c r="E20" s="37">
        <v>1799.85</v>
      </c>
      <c r="F20" s="37">
        <v>1812.0999999999997</v>
      </c>
      <c r="G20" s="38">
        <v>1782.8999999999994</v>
      </c>
      <c r="H20" s="38">
        <v>1765.9499999999998</v>
      </c>
      <c r="I20" s="38">
        <v>1736.7499999999995</v>
      </c>
      <c r="J20" s="38">
        <v>1829.0499999999993</v>
      </c>
      <c r="K20" s="38">
        <v>1858.2499999999995</v>
      </c>
      <c r="L20" s="38">
        <v>1875.1999999999991</v>
      </c>
      <c r="M20" s="28">
        <v>1841.3</v>
      </c>
      <c r="N20" s="28">
        <v>1795.15</v>
      </c>
      <c r="O20" s="39">
        <v>4083700</v>
      </c>
      <c r="P20" s="40">
        <v>-4.5764157446460493E-2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45071</v>
      </c>
      <c r="E21" s="37">
        <v>1969.6</v>
      </c>
      <c r="F21" s="37">
        <v>1981.3999999999999</v>
      </c>
      <c r="G21" s="38">
        <v>1940.1999999999998</v>
      </c>
      <c r="H21" s="38">
        <v>1910.8</v>
      </c>
      <c r="I21" s="38">
        <v>1869.6</v>
      </c>
      <c r="J21" s="38">
        <v>2010.7999999999997</v>
      </c>
      <c r="K21" s="38">
        <v>2052</v>
      </c>
      <c r="L21" s="38">
        <v>2081.3999999999996</v>
      </c>
      <c r="M21" s="28">
        <v>2022.6</v>
      </c>
      <c r="N21" s="28">
        <v>1952</v>
      </c>
      <c r="O21" s="39">
        <v>9500250</v>
      </c>
      <c r="P21" s="40">
        <v>-3.0641852362938049E-3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45071</v>
      </c>
      <c r="E22" s="37">
        <v>700.85</v>
      </c>
      <c r="F22" s="37">
        <v>702.98333333333323</v>
      </c>
      <c r="G22" s="38">
        <v>693.91666666666652</v>
      </c>
      <c r="H22" s="38">
        <v>686.98333333333323</v>
      </c>
      <c r="I22" s="38">
        <v>677.91666666666652</v>
      </c>
      <c r="J22" s="38">
        <v>709.91666666666652</v>
      </c>
      <c r="K22" s="38">
        <v>718.98333333333335</v>
      </c>
      <c r="L22" s="38">
        <v>725.91666666666652</v>
      </c>
      <c r="M22" s="28">
        <v>712.05</v>
      </c>
      <c r="N22" s="28">
        <v>696.05</v>
      </c>
      <c r="O22" s="39">
        <v>37671025</v>
      </c>
      <c r="P22" s="40">
        <v>-1.8630405347758665E-2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45071</v>
      </c>
      <c r="E23" s="37">
        <v>3415.15</v>
      </c>
      <c r="F23" s="37">
        <v>3445.7833333333333</v>
      </c>
      <c r="G23" s="38">
        <v>3378.2666666666664</v>
      </c>
      <c r="H23" s="38">
        <v>3341.3833333333332</v>
      </c>
      <c r="I23" s="38">
        <v>3273.8666666666663</v>
      </c>
      <c r="J23" s="38">
        <v>3482.6666666666665</v>
      </c>
      <c r="K23" s="38">
        <v>3550.1833333333338</v>
      </c>
      <c r="L23" s="38">
        <v>3587.0666666666666</v>
      </c>
      <c r="M23" s="28">
        <v>3513.3</v>
      </c>
      <c r="N23" s="28">
        <v>3408.9</v>
      </c>
      <c r="O23" s="39">
        <v>621600</v>
      </c>
      <c r="P23" s="40">
        <v>0.16535433070866143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45071</v>
      </c>
      <c r="E24" s="37">
        <v>410.75</v>
      </c>
      <c r="F24" s="37">
        <v>411.4666666666667</v>
      </c>
      <c r="G24" s="38">
        <v>407.03333333333342</v>
      </c>
      <c r="H24" s="38">
        <v>403.31666666666672</v>
      </c>
      <c r="I24" s="38">
        <v>398.88333333333344</v>
      </c>
      <c r="J24" s="38">
        <v>415.18333333333339</v>
      </c>
      <c r="K24" s="38">
        <v>419.61666666666667</v>
      </c>
      <c r="L24" s="38">
        <v>423.33333333333337</v>
      </c>
      <c r="M24" s="28">
        <v>415.9</v>
      </c>
      <c r="N24" s="28">
        <v>407.75</v>
      </c>
      <c r="O24" s="39">
        <v>60735600</v>
      </c>
      <c r="P24" s="40">
        <v>2.2872419426704293E-3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45071</v>
      </c>
      <c r="E25" s="37">
        <v>4623.95</v>
      </c>
      <c r="F25" s="37">
        <v>4611.6833333333334</v>
      </c>
      <c r="G25" s="38">
        <v>4565.3166666666666</v>
      </c>
      <c r="H25" s="38">
        <v>4506.6833333333334</v>
      </c>
      <c r="I25" s="38">
        <v>4460.3166666666666</v>
      </c>
      <c r="J25" s="38">
        <v>4670.3166666666666</v>
      </c>
      <c r="K25" s="38">
        <v>4716.6833333333334</v>
      </c>
      <c r="L25" s="38">
        <v>4775.3166666666666</v>
      </c>
      <c r="M25" s="28">
        <v>4658.05</v>
      </c>
      <c r="N25" s="28">
        <v>4553.05</v>
      </c>
      <c r="O25" s="39">
        <v>1452250</v>
      </c>
      <c r="P25" s="40">
        <v>1.2726638772663878E-2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45071</v>
      </c>
      <c r="E26" s="37">
        <v>369.35</v>
      </c>
      <c r="F26" s="37">
        <v>370.2166666666667</v>
      </c>
      <c r="G26" s="38">
        <v>366.93333333333339</v>
      </c>
      <c r="H26" s="38">
        <v>364.51666666666671</v>
      </c>
      <c r="I26" s="38">
        <v>361.23333333333341</v>
      </c>
      <c r="J26" s="38">
        <v>372.63333333333338</v>
      </c>
      <c r="K26" s="38">
        <v>375.91666666666669</v>
      </c>
      <c r="L26" s="38">
        <v>378.33333333333337</v>
      </c>
      <c r="M26" s="28">
        <v>373.5</v>
      </c>
      <c r="N26" s="28">
        <v>367.8</v>
      </c>
      <c r="O26" s="39">
        <v>16645200</v>
      </c>
      <c r="P26" s="40">
        <v>-7.5187969924812026E-3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45071</v>
      </c>
      <c r="E27" s="37">
        <v>150.35</v>
      </c>
      <c r="F27" s="37">
        <v>149.98333333333332</v>
      </c>
      <c r="G27" s="38">
        <v>148.86666666666665</v>
      </c>
      <c r="H27" s="38">
        <v>147.38333333333333</v>
      </c>
      <c r="I27" s="38">
        <v>146.26666666666665</v>
      </c>
      <c r="J27" s="38">
        <v>151.46666666666664</v>
      </c>
      <c r="K27" s="38">
        <v>152.58333333333331</v>
      </c>
      <c r="L27" s="38">
        <v>154.06666666666663</v>
      </c>
      <c r="M27" s="28">
        <v>151.1</v>
      </c>
      <c r="N27" s="28">
        <v>148.5</v>
      </c>
      <c r="O27" s="39">
        <v>42195000</v>
      </c>
      <c r="P27" s="40">
        <v>1.969550507491542E-2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45071</v>
      </c>
      <c r="E28" s="37">
        <v>3139.75</v>
      </c>
      <c r="F28" s="37">
        <v>3139.5833333333335</v>
      </c>
      <c r="G28" s="38">
        <v>3095.2166666666672</v>
      </c>
      <c r="H28" s="38">
        <v>3050.6833333333338</v>
      </c>
      <c r="I28" s="38">
        <v>3006.3166666666675</v>
      </c>
      <c r="J28" s="38">
        <v>3184.1166666666668</v>
      </c>
      <c r="K28" s="38">
        <v>3228.4833333333327</v>
      </c>
      <c r="L28" s="38">
        <v>3273.0166666666664</v>
      </c>
      <c r="M28" s="28">
        <v>3183.95</v>
      </c>
      <c r="N28" s="28">
        <v>3095.05</v>
      </c>
      <c r="O28" s="39">
        <v>5932200</v>
      </c>
      <c r="P28" s="40">
        <v>-7.0741564585356687E-2</v>
      </c>
    </row>
    <row r="29" spans="1:16" ht="12.75" customHeight="1">
      <c r="A29" s="28">
        <v>19</v>
      </c>
      <c r="B29" s="29" t="s">
        <v>44</v>
      </c>
      <c r="C29" s="30" t="s">
        <v>297</v>
      </c>
      <c r="D29" s="31">
        <v>45071</v>
      </c>
      <c r="E29" s="37">
        <v>1579.1</v>
      </c>
      <c r="F29" s="37">
        <v>1572.7333333333333</v>
      </c>
      <c r="G29" s="38">
        <v>1552.7166666666667</v>
      </c>
      <c r="H29" s="38">
        <v>1526.3333333333333</v>
      </c>
      <c r="I29" s="38">
        <v>1506.3166666666666</v>
      </c>
      <c r="J29" s="38">
        <v>1599.1166666666668</v>
      </c>
      <c r="K29" s="38">
        <v>1619.1333333333337</v>
      </c>
      <c r="L29" s="38">
        <v>1645.5166666666669</v>
      </c>
      <c r="M29" s="28">
        <v>1592.75</v>
      </c>
      <c r="N29" s="28">
        <v>1546.35</v>
      </c>
      <c r="O29" s="39">
        <v>1814081</v>
      </c>
      <c r="P29" s="40">
        <v>5.1254785197788172E-2</v>
      </c>
    </row>
    <row r="30" spans="1:16" ht="12.75" customHeight="1">
      <c r="A30" s="28">
        <v>20</v>
      </c>
      <c r="B30" s="29" t="s">
        <v>44</v>
      </c>
      <c r="C30" s="30" t="s">
        <v>298</v>
      </c>
      <c r="D30" s="31">
        <v>45071</v>
      </c>
      <c r="E30" s="37">
        <v>6932.15</v>
      </c>
      <c r="F30" s="37">
        <v>6923.6333333333323</v>
      </c>
      <c r="G30" s="38">
        <v>6877.0666666666648</v>
      </c>
      <c r="H30" s="38">
        <v>6821.9833333333327</v>
      </c>
      <c r="I30" s="38">
        <v>6775.4166666666652</v>
      </c>
      <c r="J30" s="38">
        <v>6978.7166666666644</v>
      </c>
      <c r="K30" s="38">
        <v>7025.2833333333319</v>
      </c>
      <c r="L30" s="38">
        <v>7080.3666666666641</v>
      </c>
      <c r="M30" s="28">
        <v>6970.2</v>
      </c>
      <c r="N30" s="28">
        <v>6868.55</v>
      </c>
      <c r="O30" s="39">
        <v>202650</v>
      </c>
      <c r="P30" s="40">
        <v>2.3097311624384703E-2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45071</v>
      </c>
      <c r="E31" s="37">
        <v>708.45</v>
      </c>
      <c r="F31" s="37">
        <v>704.79999999999984</v>
      </c>
      <c r="G31" s="38">
        <v>698.6999999999997</v>
      </c>
      <c r="H31" s="38">
        <v>688.94999999999982</v>
      </c>
      <c r="I31" s="38">
        <v>682.84999999999968</v>
      </c>
      <c r="J31" s="38">
        <v>714.54999999999973</v>
      </c>
      <c r="K31" s="38">
        <v>720.64999999999986</v>
      </c>
      <c r="L31" s="38">
        <v>730.39999999999975</v>
      </c>
      <c r="M31" s="28">
        <v>710.9</v>
      </c>
      <c r="N31" s="28">
        <v>695.05</v>
      </c>
      <c r="O31" s="39">
        <v>12634000</v>
      </c>
      <c r="P31" s="40">
        <v>1.0639148868090554E-2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45071</v>
      </c>
      <c r="E32" s="37">
        <v>609.79999999999995</v>
      </c>
      <c r="F32" s="37">
        <v>609.30000000000007</v>
      </c>
      <c r="G32" s="38">
        <v>602.00000000000011</v>
      </c>
      <c r="H32" s="38">
        <v>594.20000000000005</v>
      </c>
      <c r="I32" s="38">
        <v>586.90000000000009</v>
      </c>
      <c r="J32" s="38">
        <v>617.10000000000014</v>
      </c>
      <c r="K32" s="38">
        <v>624.40000000000009</v>
      </c>
      <c r="L32" s="38">
        <v>632.20000000000016</v>
      </c>
      <c r="M32" s="28">
        <v>616.6</v>
      </c>
      <c r="N32" s="28">
        <v>601.5</v>
      </c>
      <c r="O32" s="39">
        <v>9551800</v>
      </c>
      <c r="P32" s="40">
        <v>-5.735460970760599E-3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45071</v>
      </c>
      <c r="E33" s="37">
        <v>911.55</v>
      </c>
      <c r="F33" s="37">
        <v>907.6</v>
      </c>
      <c r="G33" s="38">
        <v>900.6</v>
      </c>
      <c r="H33" s="38">
        <v>889.65</v>
      </c>
      <c r="I33" s="38">
        <v>882.65</v>
      </c>
      <c r="J33" s="38">
        <v>918.55000000000007</v>
      </c>
      <c r="K33" s="38">
        <v>925.55000000000007</v>
      </c>
      <c r="L33" s="38">
        <v>936.50000000000011</v>
      </c>
      <c r="M33" s="28">
        <v>914.6</v>
      </c>
      <c r="N33" s="28">
        <v>896.65</v>
      </c>
      <c r="O33" s="39">
        <v>49752300</v>
      </c>
      <c r="P33" s="40">
        <v>-2.1378209509797075E-2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45071</v>
      </c>
      <c r="E34" s="37">
        <v>4548.3</v>
      </c>
      <c r="F34" s="37">
        <v>4567</v>
      </c>
      <c r="G34" s="38">
        <v>4515.2</v>
      </c>
      <c r="H34" s="38">
        <v>4482.0999999999995</v>
      </c>
      <c r="I34" s="38">
        <v>4430.2999999999993</v>
      </c>
      <c r="J34" s="38">
        <v>4600.1000000000004</v>
      </c>
      <c r="K34" s="38">
        <v>4651.8999999999996</v>
      </c>
      <c r="L34" s="38">
        <v>4685.0000000000009</v>
      </c>
      <c r="M34" s="28">
        <v>4618.8</v>
      </c>
      <c r="N34" s="28">
        <v>4533.8999999999996</v>
      </c>
      <c r="O34" s="39">
        <v>2682500</v>
      </c>
      <c r="P34" s="40">
        <v>-4.2306319171724387E-2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45071</v>
      </c>
      <c r="E35" s="37">
        <v>1426.45</v>
      </c>
      <c r="F35" s="37">
        <v>1422.5833333333333</v>
      </c>
      <c r="G35" s="38">
        <v>1412.8666666666666</v>
      </c>
      <c r="H35" s="38">
        <v>1399.2833333333333</v>
      </c>
      <c r="I35" s="38">
        <v>1389.5666666666666</v>
      </c>
      <c r="J35" s="38">
        <v>1436.1666666666665</v>
      </c>
      <c r="K35" s="38">
        <v>1445.8833333333332</v>
      </c>
      <c r="L35" s="38">
        <v>1459.4666666666665</v>
      </c>
      <c r="M35" s="28">
        <v>1432.3</v>
      </c>
      <c r="N35" s="28">
        <v>1409</v>
      </c>
      <c r="O35" s="39">
        <v>8711000</v>
      </c>
      <c r="P35" s="40">
        <v>-5.4233030770109037E-3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45071</v>
      </c>
      <c r="E36" s="37">
        <v>6722.3</v>
      </c>
      <c r="F36" s="37">
        <v>6696.3166666666666</v>
      </c>
      <c r="G36" s="38">
        <v>6647.083333333333</v>
      </c>
      <c r="H36" s="38">
        <v>6571.8666666666668</v>
      </c>
      <c r="I36" s="38">
        <v>6522.6333333333332</v>
      </c>
      <c r="J36" s="38">
        <v>6771.5333333333328</v>
      </c>
      <c r="K36" s="38">
        <v>6820.7666666666664</v>
      </c>
      <c r="L36" s="38">
        <v>6895.9833333333327</v>
      </c>
      <c r="M36" s="28">
        <v>6745.55</v>
      </c>
      <c r="N36" s="28">
        <v>6621.1</v>
      </c>
      <c r="O36" s="39">
        <v>3964625</v>
      </c>
      <c r="P36" s="40">
        <v>-2.6638023630504833E-2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45071</v>
      </c>
      <c r="E37" s="37">
        <v>2202.1999999999998</v>
      </c>
      <c r="F37" s="37">
        <v>2211.9833333333331</v>
      </c>
      <c r="G37" s="38">
        <v>2185.9666666666662</v>
      </c>
      <c r="H37" s="38">
        <v>2169.7333333333331</v>
      </c>
      <c r="I37" s="38">
        <v>2143.7166666666662</v>
      </c>
      <c r="J37" s="38">
        <v>2228.2166666666662</v>
      </c>
      <c r="K37" s="38">
        <v>2254.2333333333336</v>
      </c>
      <c r="L37" s="38">
        <v>2270.4666666666662</v>
      </c>
      <c r="M37" s="28">
        <v>2238</v>
      </c>
      <c r="N37" s="28">
        <v>2195.75</v>
      </c>
      <c r="O37" s="39">
        <v>1741200</v>
      </c>
      <c r="P37" s="40">
        <v>1.5928583931384563E-2</v>
      </c>
    </row>
    <row r="38" spans="1:16" ht="12.75" customHeight="1">
      <c r="A38" s="28">
        <v>28</v>
      </c>
      <c r="B38" s="29" t="s">
        <v>44</v>
      </c>
      <c r="C38" s="30" t="s">
        <v>304</v>
      </c>
      <c r="D38" s="31">
        <v>45071</v>
      </c>
      <c r="E38" s="37">
        <v>387.6</v>
      </c>
      <c r="F38" s="37">
        <v>396.43333333333339</v>
      </c>
      <c r="G38" s="38">
        <v>375.81666666666678</v>
      </c>
      <c r="H38" s="38">
        <v>364.03333333333336</v>
      </c>
      <c r="I38" s="38">
        <v>343.41666666666674</v>
      </c>
      <c r="J38" s="38">
        <v>408.21666666666681</v>
      </c>
      <c r="K38" s="38">
        <v>428.83333333333337</v>
      </c>
      <c r="L38" s="38">
        <v>440.61666666666684</v>
      </c>
      <c r="M38" s="28">
        <v>417.05</v>
      </c>
      <c r="N38" s="28">
        <v>384.65</v>
      </c>
      <c r="O38" s="39">
        <v>7393600</v>
      </c>
      <c r="P38" s="40">
        <v>0.10444550669216061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45071</v>
      </c>
      <c r="E39" s="37">
        <v>237.8</v>
      </c>
      <c r="F39" s="37">
        <v>238.61666666666665</v>
      </c>
      <c r="G39" s="38">
        <v>236.1333333333333</v>
      </c>
      <c r="H39" s="38">
        <v>234.46666666666664</v>
      </c>
      <c r="I39" s="38">
        <v>231.98333333333329</v>
      </c>
      <c r="J39" s="38">
        <v>240.2833333333333</v>
      </c>
      <c r="K39" s="38">
        <v>242.76666666666665</v>
      </c>
      <c r="L39" s="38">
        <v>244.43333333333331</v>
      </c>
      <c r="M39" s="28">
        <v>241.1</v>
      </c>
      <c r="N39" s="28">
        <v>236.95</v>
      </c>
      <c r="O39" s="39">
        <v>47549000</v>
      </c>
      <c r="P39" s="40">
        <v>-6.9773991114324262E-4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45071</v>
      </c>
      <c r="E40" s="37">
        <v>179.45</v>
      </c>
      <c r="F40" s="37">
        <v>179.65</v>
      </c>
      <c r="G40" s="38">
        <v>178.10000000000002</v>
      </c>
      <c r="H40" s="38">
        <v>176.75000000000003</v>
      </c>
      <c r="I40" s="38">
        <v>175.20000000000005</v>
      </c>
      <c r="J40" s="38">
        <v>181</v>
      </c>
      <c r="K40" s="38">
        <v>182.55</v>
      </c>
      <c r="L40" s="38">
        <v>183.89999999999998</v>
      </c>
      <c r="M40" s="28">
        <v>181.2</v>
      </c>
      <c r="N40" s="28">
        <v>178.3</v>
      </c>
      <c r="O40" s="39">
        <v>101778300</v>
      </c>
      <c r="P40" s="40">
        <v>-8.6609686609686615E-3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45071</v>
      </c>
      <c r="E41" s="37">
        <v>1527.9</v>
      </c>
      <c r="F41" s="37">
        <v>1531.2333333333333</v>
      </c>
      <c r="G41" s="38">
        <v>1520.9666666666667</v>
      </c>
      <c r="H41" s="38">
        <v>1514.0333333333333</v>
      </c>
      <c r="I41" s="38">
        <v>1503.7666666666667</v>
      </c>
      <c r="J41" s="38">
        <v>1538.1666666666667</v>
      </c>
      <c r="K41" s="38">
        <v>1548.4333333333336</v>
      </c>
      <c r="L41" s="38">
        <v>1555.3666666666668</v>
      </c>
      <c r="M41" s="28">
        <v>1541.5</v>
      </c>
      <c r="N41" s="28">
        <v>1524.3</v>
      </c>
      <c r="O41" s="39">
        <v>2192725</v>
      </c>
      <c r="P41" s="40">
        <v>2.0548503077621214E-2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45071</v>
      </c>
      <c r="E42" s="37">
        <v>107.4</v>
      </c>
      <c r="F42" s="37">
        <v>107.56666666666666</v>
      </c>
      <c r="G42" s="38">
        <v>106.58333333333333</v>
      </c>
      <c r="H42" s="38">
        <v>105.76666666666667</v>
      </c>
      <c r="I42" s="38">
        <v>104.78333333333333</v>
      </c>
      <c r="J42" s="38">
        <v>108.38333333333333</v>
      </c>
      <c r="K42" s="38">
        <v>109.36666666666667</v>
      </c>
      <c r="L42" s="38">
        <v>110.18333333333332</v>
      </c>
      <c r="M42" s="28">
        <v>108.55</v>
      </c>
      <c r="N42" s="28">
        <v>106.75</v>
      </c>
      <c r="O42" s="39">
        <v>73866300</v>
      </c>
      <c r="P42" s="40">
        <v>-2.0023103581055064E-3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45071</v>
      </c>
      <c r="E43" s="37">
        <v>632.45000000000005</v>
      </c>
      <c r="F43" s="37">
        <v>631.4666666666667</v>
      </c>
      <c r="G43" s="38">
        <v>623.48333333333335</v>
      </c>
      <c r="H43" s="38">
        <v>614.51666666666665</v>
      </c>
      <c r="I43" s="38">
        <v>606.5333333333333</v>
      </c>
      <c r="J43" s="38">
        <v>640.43333333333339</v>
      </c>
      <c r="K43" s="38">
        <v>648.41666666666674</v>
      </c>
      <c r="L43" s="38">
        <v>657.38333333333344</v>
      </c>
      <c r="M43" s="28">
        <v>639.45000000000005</v>
      </c>
      <c r="N43" s="28">
        <v>622.5</v>
      </c>
      <c r="O43" s="39">
        <v>9103600</v>
      </c>
      <c r="P43" s="40">
        <v>1.7457585443816082E-2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45071</v>
      </c>
      <c r="E44" s="37">
        <v>760.65</v>
      </c>
      <c r="F44" s="37">
        <v>766.7833333333333</v>
      </c>
      <c r="G44" s="38">
        <v>752.46666666666658</v>
      </c>
      <c r="H44" s="38">
        <v>744.2833333333333</v>
      </c>
      <c r="I44" s="38">
        <v>729.96666666666658</v>
      </c>
      <c r="J44" s="38">
        <v>774.96666666666658</v>
      </c>
      <c r="K44" s="38">
        <v>789.28333333333319</v>
      </c>
      <c r="L44" s="38">
        <v>797.46666666666658</v>
      </c>
      <c r="M44" s="28">
        <v>781.1</v>
      </c>
      <c r="N44" s="28">
        <v>758.6</v>
      </c>
      <c r="O44" s="39">
        <v>9954000</v>
      </c>
      <c r="P44" s="40">
        <v>0.10587712476391511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45071</v>
      </c>
      <c r="E45" s="37">
        <v>792.35</v>
      </c>
      <c r="F45" s="37">
        <v>791.43333333333339</v>
      </c>
      <c r="G45" s="38">
        <v>788.61666666666679</v>
      </c>
      <c r="H45" s="38">
        <v>784.88333333333344</v>
      </c>
      <c r="I45" s="38">
        <v>782.06666666666683</v>
      </c>
      <c r="J45" s="38">
        <v>795.16666666666674</v>
      </c>
      <c r="K45" s="38">
        <v>797.98333333333335</v>
      </c>
      <c r="L45" s="38">
        <v>801.7166666666667</v>
      </c>
      <c r="M45" s="28">
        <v>794.25</v>
      </c>
      <c r="N45" s="28">
        <v>787.7</v>
      </c>
      <c r="O45" s="39">
        <v>37846100</v>
      </c>
      <c r="P45" s="40">
        <v>-1.7243505932851469E-2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45071</v>
      </c>
      <c r="E46" s="37">
        <v>80.849999999999994</v>
      </c>
      <c r="F46" s="37">
        <v>80.966666666666669</v>
      </c>
      <c r="G46" s="38">
        <v>80.033333333333331</v>
      </c>
      <c r="H46" s="38">
        <v>79.216666666666669</v>
      </c>
      <c r="I46" s="38">
        <v>78.283333333333331</v>
      </c>
      <c r="J46" s="38">
        <v>81.783333333333331</v>
      </c>
      <c r="K46" s="38">
        <v>82.716666666666669</v>
      </c>
      <c r="L46" s="38">
        <v>83.533333333333331</v>
      </c>
      <c r="M46" s="28">
        <v>81.900000000000006</v>
      </c>
      <c r="N46" s="28">
        <v>80.150000000000006</v>
      </c>
      <c r="O46" s="39">
        <v>104107500</v>
      </c>
      <c r="P46" s="40">
        <v>-2.353752215875517E-2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45071</v>
      </c>
      <c r="E47" s="37">
        <v>245.4</v>
      </c>
      <c r="F47" s="37">
        <v>246.0333333333333</v>
      </c>
      <c r="G47" s="38">
        <v>244.06666666666661</v>
      </c>
      <c r="H47" s="38">
        <v>242.73333333333329</v>
      </c>
      <c r="I47" s="38">
        <v>240.76666666666659</v>
      </c>
      <c r="J47" s="38">
        <v>247.36666666666662</v>
      </c>
      <c r="K47" s="38">
        <v>249.33333333333331</v>
      </c>
      <c r="L47" s="38">
        <v>250.66666666666663</v>
      </c>
      <c r="M47" s="28">
        <v>248</v>
      </c>
      <c r="N47" s="28">
        <v>244.7</v>
      </c>
      <c r="O47" s="39">
        <v>22337300</v>
      </c>
      <c r="P47" s="40">
        <v>-2.5141111746213203E-3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45071</v>
      </c>
      <c r="E48" s="37">
        <v>18997.099999999999</v>
      </c>
      <c r="F48" s="37">
        <v>19161.716666666664</v>
      </c>
      <c r="G48" s="38">
        <v>18650.333333333328</v>
      </c>
      <c r="H48" s="38">
        <v>18303.566666666666</v>
      </c>
      <c r="I48" s="38">
        <v>17792.183333333331</v>
      </c>
      <c r="J48" s="38">
        <v>19508.483333333326</v>
      </c>
      <c r="K48" s="38">
        <v>20019.866666666665</v>
      </c>
      <c r="L48" s="38">
        <v>20366.633333333324</v>
      </c>
      <c r="M48" s="28">
        <v>19673.099999999999</v>
      </c>
      <c r="N48" s="28">
        <v>18814.95</v>
      </c>
      <c r="O48" s="39">
        <v>148650</v>
      </c>
      <c r="P48" s="40">
        <v>5.6127886323268206E-2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45071</v>
      </c>
      <c r="E49" s="37">
        <v>362.65</v>
      </c>
      <c r="F49" s="37">
        <v>365.5</v>
      </c>
      <c r="G49" s="38">
        <v>356.7</v>
      </c>
      <c r="H49" s="38">
        <v>350.75</v>
      </c>
      <c r="I49" s="38">
        <v>341.95</v>
      </c>
      <c r="J49" s="38">
        <v>371.45</v>
      </c>
      <c r="K49" s="38">
        <v>380.24999999999994</v>
      </c>
      <c r="L49" s="38">
        <v>386.2</v>
      </c>
      <c r="M49" s="28">
        <v>374.3</v>
      </c>
      <c r="N49" s="28">
        <v>359.55</v>
      </c>
      <c r="O49" s="39">
        <v>16660800</v>
      </c>
      <c r="P49" s="40">
        <v>-1.7201104268422172E-2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45071</v>
      </c>
      <c r="E50" s="37">
        <v>4624.8999999999996</v>
      </c>
      <c r="F50" s="37">
        <v>4641.95</v>
      </c>
      <c r="G50" s="38">
        <v>4599.2</v>
      </c>
      <c r="H50" s="38">
        <v>4573.5</v>
      </c>
      <c r="I50" s="38">
        <v>4530.75</v>
      </c>
      <c r="J50" s="38">
        <v>4667.6499999999996</v>
      </c>
      <c r="K50" s="38">
        <v>4710.3999999999996</v>
      </c>
      <c r="L50" s="38">
        <v>4736.0999999999995</v>
      </c>
      <c r="M50" s="28">
        <v>4684.7</v>
      </c>
      <c r="N50" s="28">
        <v>4616.25</v>
      </c>
      <c r="O50" s="39">
        <v>1809200</v>
      </c>
      <c r="P50" s="40">
        <v>-2.9399141630901286E-2</v>
      </c>
    </row>
    <row r="51" spans="1:16" ht="12.75" customHeight="1">
      <c r="A51" s="28">
        <v>41</v>
      </c>
      <c r="B51" s="29" t="s">
        <v>86</v>
      </c>
      <c r="C51" s="30" t="s">
        <v>309</v>
      </c>
      <c r="D51" s="31">
        <v>45071</v>
      </c>
      <c r="E51" s="37">
        <v>308.85000000000002</v>
      </c>
      <c r="F51" s="37">
        <v>309</v>
      </c>
      <c r="G51" s="38">
        <v>304.8</v>
      </c>
      <c r="H51" s="38">
        <v>300.75</v>
      </c>
      <c r="I51" s="38">
        <v>296.55</v>
      </c>
      <c r="J51" s="38">
        <v>313.05</v>
      </c>
      <c r="K51" s="38">
        <v>317.25000000000006</v>
      </c>
      <c r="L51" s="38">
        <v>321.3</v>
      </c>
      <c r="M51" s="28">
        <v>313.2</v>
      </c>
      <c r="N51" s="28">
        <v>304.95</v>
      </c>
      <c r="O51" s="39">
        <v>9562000</v>
      </c>
      <c r="P51" s="40">
        <v>2.0920502092050208E-4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45071</v>
      </c>
      <c r="E52" s="37">
        <v>297.75</v>
      </c>
      <c r="F52" s="37">
        <v>298.86666666666667</v>
      </c>
      <c r="G52" s="38">
        <v>295.73333333333335</v>
      </c>
      <c r="H52" s="38">
        <v>293.7166666666667</v>
      </c>
      <c r="I52" s="38">
        <v>290.58333333333337</v>
      </c>
      <c r="J52" s="38">
        <v>300.88333333333333</v>
      </c>
      <c r="K52" s="38">
        <v>304.01666666666665</v>
      </c>
      <c r="L52" s="38">
        <v>306.0333333333333</v>
      </c>
      <c r="M52" s="28">
        <v>302</v>
      </c>
      <c r="N52" s="28">
        <v>296.85000000000002</v>
      </c>
      <c r="O52" s="39">
        <v>46796400</v>
      </c>
      <c r="P52" s="40">
        <v>-1.6735689567141318E-2</v>
      </c>
    </row>
    <row r="53" spans="1:16" ht="12.75" customHeight="1">
      <c r="A53" s="28">
        <v>43</v>
      </c>
      <c r="B53" s="29" t="s">
        <v>63</v>
      </c>
      <c r="C53" s="30" t="s">
        <v>316</v>
      </c>
      <c r="D53" s="31">
        <v>45071</v>
      </c>
      <c r="E53" s="37">
        <v>644.04999999999995</v>
      </c>
      <c r="F53" s="37">
        <v>645.51666666666654</v>
      </c>
      <c r="G53" s="38">
        <v>640.6333333333331</v>
      </c>
      <c r="H53" s="38">
        <v>637.21666666666658</v>
      </c>
      <c r="I53" s="38">
        <v>632.33333333333314</v>
      </c>
      <c r="J53" s="38">
        <v>648.93333333333305</v>
      </c>
      <c r="K53" s="38">
        <v>653.81666666666649</v>
      </c>
      <c r="L53" s="38">
        <v>657.23333333333301</v>
      </c>
      <c r="M53" s="28">
        <v>650.4</v>
      </c>
      <c r="N53" s="28">
        <v>642.1</v>
      </c>
      <c r="O53" s="39">
        <v>3713775</v>
      </c>
      <c r="P53" s="40">
        <v>-1.9814719505918683E-2</v>
      </c>
    </row>
    <row r="54" spans="1:16" ht="12.75" customHeight="1">
      <c r="A54" s="28">
        <v>44</v>
      </c>
      <c r="B54" s="29" t="s">
        <v>44</v>
      </c>
      <c r="C54" s="30" t="s">
        <v>327</v>
      </c>
      <c r="D54" s="31">
        <v>45071</v>
      </c>
      <c r="E54" s="37">
        <v>290.39999999999998</v>
      </c>
      <c r="F54" s="37">
        <v>292.98333333333335</v>
      </c>
      <c r="G54" s="38">
        <v>286.9666666666667</v>
      </c>
      <c r="H54" s="38">
        <v>283.53333333333336</v>
      </c>
      <c r="I54" s="38">
        <v>277.51666666666671</v>
      </c>
      <c r="J54" s="38">
        <v>296.41666666666669</v>
      </c>
      <c r="K54" s="38">
        <v>302.43333333333334</v>
      </c>
      <c r="L54" s="38">
        <v>305.86666666666667</v>
      </c>
      <c r="M54" s="28">
        <v>299</v>
      </c>
      <c r="N54" s="28">
        <v>289.55</v>
      </c>
      <c r="O54" s="39">
        <v>5513200</v>
      </c>
      <c r="P54" s="40">
        <v>-3.9925568623200187E-3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45071</v>
      </c>
      <c r="E55" s="37">
        <v>1004.8</v>
      </c>
      <c r="F55" s="37">
        <v>1006.85</v>
      </c>
      <c r="G55" s="38">
        <v>993.40000000000009</v>
      </c>
      <c r="H55" s="38">
        <v>982.00000000000011</v>
      </c>
      <c r="I55" s="38">
        <v>968.55000000000018</v>
      </c>
      <c r="J55" s="38">
        <v>1018.25</v>
      </c>
      <c r="K55" s="38">
        <v>1031.7</v>
      </c>
      <c r="L55" s="38">
        <v>1043.0999999999999</v>
      </c>
      <c r="M55" s="28">
        <v>1020.3</v>
      </c>
      <c r="N55" s="28">
        <v>995.45</v>
      </c>
      <c r="O55" s="39">
        <v>11758750</v>
      </c>
      <c r="P55" s="40">
        <v>-4.0395797204937266E-2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45071</v>
      </c>
      <c r="E56" s="37">
        <v>937.5</v>
      </c>
      <c r="F56" s="37">
        <v>935.0333333333333</v>
      </c>
      <c r="G56" s="38">
        <v>915.76666666666665</v>
      </c>
      <c r="H56" s="38">
        <v>894.0333333333333</v>
      </c>
      <c r="I56" s="38">
        <v>874.76666666666665</v>
      </c>
      <c r="J56" s="38">
        <v>956.76666666666665</v>
      </c>
      <c r="K56" s="38">
        <v>976.0333333333333</v>
      </c>
      <c r="L56" s="38">
        <v>997.76666666666665</v>
      </c>
      <c r="M56" s="28">
        <v>954.3</v>
      </c>
      <c r="N56" s="28">
        <v>913.3</v>
      </c>
      <c r="O56" s="39">
        <v>12734150</v>
      </c>
      <c r="P56" s="40">
        <v>4.5636344990257413E-3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45071</v>
      </c>
      <c r="E57" s="37">
        <v>235.45</v>
      </c>
      <c r="F57" s="37">
        <v>235.75</v>
      </c>
      <c r="G57" s="38">
        <v>234.1</v>
      </c>
      <c r="H57" s="38">
        <v>232.75</v>
      </c>
      <c r="I57" s="38">
        <v>231.1</v>
      </c>
      <c r="J57" s="38">
        <v>237.1</v>
      </c>
      <c r="K57" s="38">
        <v>238.74999999999997</v>
      </c>
      <c r="L57" s="38">
        <v>240.1</v>
      </c>
      <c r="M57" s="28">
        <v>237.4</v>
      </c>
      <c r="N57" s="28">
        <v>234.4</v>
      </c>
      <c r="O57" s="39">
        <v>37308600</v>
      </c>
      <c r="P57" s="40">
        <v>-4.3712172158708812E-3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45071</v>
      </c>
      <c r="E58" s="37">
        <v>4102.3</v>
      </c>
      <c r="F58" s="37">
        <v>4122.7166666666672</v>
      </c>
      <c r="G58" s="38">
        <v>4070.0833333333339</v>
      </c>
      <c r="H58" s="38">
        <v>4037.8666666666668</v>
      </c>
      <c r="I58" s="38">
        <v>3985.2333333333336</v>
      </c>
      <c r="J58" s="38">
        <v>4154.9333333333343</v>
      </c>
      <c r="K58" s="38">
        <v>4207.5666666666675</v>
      </c>
      <c r="L58" s="38">
        <v>4239.7833333333347</v>
      </c>
      <c r="M58" s="28">
        <v>4175.3500000000004</v>
      </c>
      <c r="N58" s="28">
        <v>4090.5</v>
      </c>
      <c r="O58" s="39">
        <v>912000</v>
      </c>
      <c r="P58" s="40">
        <v>3.6315615714757345E-3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45071</v>
      </c>
      <c r="E59" s="37">
        <v>1608.35</v>
      </c>
      <c r="F59" s="37">
        <v>1613.3166666666666</v>
      </c>
      <c r="G59" s="38">
        <v>1595.0333333333333</v>
      </c>
      <c r="H59" s="38">
        <v>1581.7166666666667</v>
      </c>
      <c r="I59" s="38">
        <v>1563.4333333333334</v>
      </c>
      <c r="J59" s="38">
        <v>1626.6333333333332</v>
      </c>
      <c r="K59" s="38">
        <v>1644.9166666666665</v>
      </c>
      <c r="L59" s="38">
        <v>1658.2333333333331</v>
      </c>
      <c r="M59" s="28">
        <v>1631.6</v>
      </c>
      <c r="N59" s="28">
        <v>1600</v>
      </c>
      <c r="O59" s="39">
        <v>2471350</v>
      </c>
      <c r="P59" s="40">
        <v>5.0587710162178244E-2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45071</v>
      </c>
      <c r="E60" s="37">
        <v>640</v>
      </c>
      <c r="F60" s="37">
        <v>641.98333333333335</v>
      </c>
      <c r="G60" s="38">
        <v>636.4666666666667</v>
      </c>
      <c r="H60" s="38">
        <v>632.93333333333339</v>
      </c>
      <c r="I60" s="38">
        <v>627.41666666666674</v>
      </c>
      <c r="J60" s="38">
        <v>645.51666666666665</v>
      </c>
      <c r="K60" s="38">
        <v>651.0333333333333</v>
      </c>
      <c r="L60" s="38">
        <v>654.56666666666661</v>
      </c>
      <c r="M60" s="28">
        <v>647.5</v>
      </c>
      <c r="N60" s="28">
        <v>638.45000000000005</v>
      </c>
      <c r="O60" s="39">
        <v>7210000</v>
      </c>
      <c r="P60" s="40">
        <v>-2.0247316211441772E-2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45071</v>
      </c>
      <c r="E61" s="37">
        <v>971.15</v>
      </c>
      <c r="F61" s="37">
        <v>972.78333333333342</v>
      </c>
      <c r="G61" s="38">
        <v>966.81666666666683</v>
      </c>
      <c r="H61" s="38">
        <v>962.48333333333346</v>
      </c>
      <c r="I61" s="38">
        <v>956.51666666666688</v>
      </c>
      <c r="J61" s="38">
        <v>977.11666666666679</v>
      </c>
      <c r="K61" s="38">
        <v>983.08333333333326</v>
      </c>
      <c r="L61" s="38">
        <v>987.41666666666674</v>
      </c>
      <c r="M61" s="28">
        <v>978.75</v>
      </c>
      <c r="N61" s="28">
        <v>968.45</v>
      </c>
      <c r="O61" s="39">
        <v>1289400</v>
      </c>
      <c r="P61" s="40">
        <v>-8.9471082550667325E-2</v>
      </c>
    </row>
    <row r="62" spans="1:16" ht="12.75" customHeight="1">
      <c r="A62" s="28">
        <v>52</v>
      </c>
      <c r="B62" s="29" t="s">
        <v>70</v>
      </c>
      <c r="C62" s="30" t="s">
        <v>245</v>
      </c>
      <c r="D62" s="31">
        <v>45071</v>
      </c>
      <c r="E62" s="37">
        <v>255.8</v>
      </c>
      <c r="F62" s="37">
        <v>256.3</v>
      </c>
      <c r="G62" s="38">
        <v>254.5</v>
      </c>
      <c r="H62" s="38">
        <v>253.2</v>
      </c>
      <c r="I62" s="38">
        <v>251.39999999999998</v>
      </c>
      <c r="J62" s="38">
        <v>257.60000000000002</v>
      </c>
      <c r="K62" s="38">
        <v>259.40000000000009</v>
      </c>
      <c r="L62" s="38">
        <v>260.70000000000005</v>
      </c>
      <c r="M62" s="28">
        <v>258.10000000000002</v>
      </c>
      <c r="N62" s="28">
        <v>255</v>
      </c>
      <c r="O62" s="39">
        <v>13473000</v>
      </c>
      <c r="P62" s="40">
        <v>4.7654204980200014E-3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45071</v>
      </c>
      <c r="E63" s="37">
        <v>138.30000000000001</v>
      </c>
      <c r="F63" s="37">
        <v>138.66666666666669</v>
      </c>
      <c r="G63" s="38">
        <v>137.43333333333337</v>
      </c>
      <c r="H63" s="38">
        <v>136.56666666666669</v>
      </c>
      <c r="I63" s="38">
        <v>135.33333333333337</v>
      </c>
      <c r="J63" s="38">
        <v>139.53333333333336</v>
      </c>
      <c r="K63" s="38">
        <v>140.76666666666671</v>
      </c>
      <c r="L63" s="38">
        <v>141.63333333333335</v>
      </c>
      <c r="M63" s="28">
        <v>139.9</v>
      </c>
      <c r="N63" s="28">
        <v>137.80000000000001</v>
      </c>
      <c r="O63" s="39">
        <v>16830000</v>
      </c>
      <c r="P63" s="40">
        <v>3.2786885245901639E-3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45071</v>
      </c>
      <c r="E64" s="37">
        <v>1641.75</v>
      </c>
      <c r="F64" s="37">
        <v>1639.4166666666667</v>
      </c>
      <c r="G64" s="38">
        <v>1630.8333333333335</v>
      </c>
      <c r="H64" s="38">
        <v>1619.9166666666667</v>
      </c>
      <c r="I64" s="38">
        <v>1611.3333333333335</v>
      </c>
      <c r="J64" s="38">
        <v>1650.3333333333335</v>
      </c>
      <c r="K64" s="38">
        <v>1658.916666666667</v>
      </c>
      <c r="L64" s="38">
        <v>1669.8333333333335</v>
      </c>
      <c r="M64" s="28">
        <v>1648</v>
      </c>
      <c r="N64" s="28">
        <v>1628.5</v>
      </c>
      <c r="O64" s="39">
        <v>2489400</v>
      </c>
      <c r="P64" s="40">
        <v>2.4108003857280618E-4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45071</v>
      </c>
      <c r="E65" s="37">
        <v>520.54999999999995</v>
      </c>
      <c r="F65" s="37">
        <v>521.55000000000007</v>
      </c>
      <c r="G65" s="38">
        <v>518.35000000000014</v>
      </c>
      <c r="H65" s="38">
        <v>516.15000000000009</v>
      </c>
      <c r="I65" s="38">
        <v>512.95000000000016</v>
      </c>
      <c r="J65" s="38">
        <v>523.75000000000011</v>
      </c>
      <c r="K65" s="38">
        <v>526.95000000000016</v>
      </c>
      <c r="L65" s="38">
        <v>529.15000000000009</v>
      </c>
      <c r="M65" s="28">
        <v>524.75</v>
      </c>
      <c r="N65" s="28">
        <v>519.35</v>
      </c>
      <c r="O65" s="39">
        <v>15093750</v>
      </c>
      <c r="P65" s="40">
        <v>-1.7254008301456826E-2</v>
      </c>
    </row>
    <row r="66" spans="1:16" ht="12.75" customHeight="1">
      <c r="A66" s="28">
        <v>56</v>
      </c>
      <c r="B66" s="29" t="s">
        <v>42</v>
      </c>
      <c r="C66" s="30" t="s">
        <v>246</v>
      </c>
      <c r="D66" s="31">
        <v>45071</v>
      </c>
      <c r="E66" s="37">
        <v>2084.75</v>
      </c>
      <c r="F66" s="37">
        <v>2092.1333333333332</v>
      </c>
      <c r="G66" s="38">
        <v>2075.1166666666663</v>
      </c>
      <c r="H66" s="38">
        <v>2065.4833333333331</v>
      </c>
      <c r="I66" s="38">
        <v>2048.4666666666662</v>
      </c>
      <c r="J66" s="38">
        <v>2101.7666666666664</v>
      </c>
      <c r="K66" s="38">
        <v>2118.7833333333328</v>
      </c>
      <c r="L66" s="38">
        <v>2128.4166666666665</v>
      </c>
      <c r="M66" s="28">
        <v>2109.15</v>
      </c>
      <c r="N66" s="28">
        <v>2082.5</v>
      </c>
      <c r="O66" s="39">
        <v>1696500</v>
      </c>
      <c r="P66" s="40">
        <v>-2.3522493384298734E-3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45071</v>
      </c>
      <c r="E67" s="37">
        <v>1933.5</v>
      </c>
      <c r="F67" s="37">
        <v>1919.2166666666665</v>
      </c>
      <c r="G67" s="38">
        <v>1879.5333333333328</v>
      </c>
      <c r="H67" s="38">
        <v>1825.5666666666664</v>
      </c>
      <c r="I67" s="38">
        <v>1785.8833333333328</v>
      </c>
      <c r="J67" s="38">
        <v>1973.1833333333329</v>
      </c>
      <c r="K67" s="38">
        <v>2012.8666666666668</v>
      </c>
      <c r="L67" s="38">
        <v>2066.833333333333</v>
      </c>
      <c r="M67" s="28">
        <v>1958.9</v>
      </c>
      <c r="N67" s="28">
        <v>1865.25</v>
      </c>
      <c r="O67" s="39">
        <v>2046850</v>
      </c>
      <c r="P67" s="40">
        <v>-4.5067531316335813E-2</v>
      </c>
    </row>
    <row r="68" spans="1:16" ht="12.75" customHeight="1">
      <c r="A68" s="28">
        <v>58</v>
      </c>
      <c r="B68" s="29" t="s">
        <v>44</v>
      </c>
      <c r="C68" s="30" t="s">
        <v>335</v>
      </c>
      <c r="D68" s="31">
        <v>45071</v>
      </c>
      <c r="E68" s="37">
        <v>218.55</v>
      </c>
      <c r="F68" s="37">
        <v>217.01666666666665</v>
      </c>
      <c r="G68" s="38">
        <v>212.5333333333333</v>
      </c>
      <c r="H68" s="38">
        <v>206.51666666666665</v>
      </c>
      <c r="I68" s="38">
        <v>202.0333333333333</v>
      </c>
      <c r="J68" s="38">
        <v>223.0333333333333</v>
      </c>
      <c r="K68" s="38">
        <v>227.51666666666665</v>
      </c>
      <c r="L68" s="38">
        <v>233.5333333333333</v>
      </c>
      <c r="M68" s="28">
        <v>221.5</v>
      </c>
      <c r="N68" s="28">
        <v>211</v>
      </c>
      <c r="O68" s="39">
        <v>22352400</v>
      </c>
      <c r="P68" s="40">
        <v>0.27422186751795691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45071</v>
      </c>
      <c r="E69" s="37">
        <v>3304.4</v>
      </c>
      <c r="F69" s="37">
        <v>3272.7666666666664</v>
      </c>
      <c r="G69" s="38">
        <v>3205.7833333333328</v>
      </c>
      <c r="H69" s="38">
        <v>3107.1666666666665</v>
      </c>
      <c r="I69" s="38">
        <v>3040.1833333333329</v>
      </c>
      <c r="J69" s="38">
        <v>3371.3833333333328</v>
      </c>
      <c r="K69" s="38">
        <v>3438.3666666666663</v>
      </c>
      <c r="L69" s="38">
        <v>3536.9833333333327</v>
      </c>
      <c r="M69" s="28">
        <v>3339.75</v>
      </c>
      <c r="N69" s="28">
        <v>3174.15</v>
      </c>
      <c r="O69" s="39">
        <v>3733000</v>
      </c>
      <c r="P69" s="40">
        <v>2.9182691644955405E-2</v>
      </c>
    </row>
    <row r="70" spans="1:16" ht="12.75" customHeight="1">
      <c r="A70" s="28">
        <v>60</v>
      </c>
      <c r="B70" s="29" t="s">
        <v>44</v>
      </c>
      <c r="C70" s="30" t="s">
        <v>248</v>
      </c>
      <c r="D70" s="31">
        <v>45071</v>
      </c>
      <c r="E70" s="37">
        <v>2872.65</v>
      </c>
      <c r="F70" s="37">
        <v>2903.0166666666664</v>
      </c>
      <c r="G70" s="38">
        <v>2822.583333333333</v>
      </c>
      <c r="H70" s="38">
        <v>2772.5166666666664</v>
      </c>
      <c r="I70" s="38">
        <v>2692.083333333333</v>
      </c>
      <c r="J70" s="38">
        <v>2953.083333333333</v>
      </c>
      <c r="K70" s="38">
        <v>3033.5166666666664</v>
      </c>
      <c r="L70" s="38">
        <v>3083.583333333333</v>
      </c>
      <c r="M70" s="28">
        <v>2983.45</v>
      </c>
      <c r="N70" s="28">
        <v>2852.95</v>
      </c>
      <c r="O70" s="39">
        <v>909175</v>
      </c>
      <c r="P70" s="40">
        <v>6.2678978434924898E-2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45071</v>
      </c>
      <c r="E71" s="37">
        <v>437.45</v>
      </c>
      <c r="F71" s="37">
        <v>435.39999999999992</v>
      </c>
      <c r="G71" s="38">
        <v>432.39999999999986</v>
      </c>
      <c r="H71" s="38">
        <v>427.34999999999997</v>
      </c>
      <c r="I71" s="38">
        <v>424.34999999999991</v>
      </c>
      <c r="J71" s="38">
        <v>440.44999999999982</v>
      </c>
      <c r="K71" s="38">
        <v>443.44999999999993</v>
      </c>
      <c r="L71" s="38">
        <v>448.49999999999977</v>
      </c>
      <c r="M71" s="28">
        <v>438.4</v>
      </c>
      <c r="N71" s="28">
        <v>430.35</v>
      </c>
      <c r="O71" s="39">
        <v>35938650</v>
      </c>
      <c r="P71" s="40">
        <v>-9.999545475205672E-3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45071</v>
      </c>
      <c r="E72" s="37">
        <v>4483.6000000000004</v>
      </c>
      <c r="F72" s="37">
        <v>4501.2666666666673</v>
      </c>
      <c r="G72" s="38">
        <v>4444.1833333333343</v>
      </c>
      <c r="H72" s="38">
        <v>4404.7666666666673</v>
      </c>
      <c r="I72" s="38">
        <v>4347.6833333333343</v>
      </c>
      <c r="J72" s="38">
        <v>4540.6833333333343</v>
      </c>
      <c r="K72" s="38">
        <v>4597.7666666666682</v>
      </c>
      <c r="L72" s="38">
        <v>4637.1833333333343</v>
      </c>
      <c r="M72" s="28">
        <v>4558.3500000000004</v>
      </c>
      <c r="N72" s="28">
        <v>4461.8500000000004</v>
      </c>
      <c r="O72" s="39">
        <v>3956875</v>
      </c>
      <c r="P72" s="40">
        <v>3.6339826485513177E-2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45071</v>
      </c>
      <c r="E73" s="37">
        <v>3637.2</v>
      </c>
      <c r="F73" s="37">
        <v>3585.2000000000003</v>
      </c>
      <c r="G73" s="38">
        <v>3517.1000000000004</v>
      </c>
      <c r="H73" s="38">
        <v>3397</v>
      </c>
      <c r="I73" s="38">
        <v>3328.9</v>
      </c>
      <c r="J73" s="38">
        <v>3705.3000000000006</v>
      </c>
      <c r="K73" s="38">
        <v>3773.4</v>
      </c>
      <c r="L73" s="38">
        <v>3893.5000000000009</v>
      </c>
      <c r="M73" s="28">
        <v>3653.3</v>
      </c>
      <c r="N73" s="28">
        <v>3465.1</v>
      </c>
      <c r="O73" s="39">
        <v>3349150</v>
      </c>
      <c r="P73" s="40">
        <v>3.7796214955804999E-2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45071</v>
      </c>
      <c r="E74" s="37">
        <v>2065</v>
      </c>
      <c r="F74" s="37">
        <v>2073.3833333333337</v>
      </c>
      <c r="G74" s="38">
        <v>2053.4166666666674</v>
      </c>
      <c r="H74" s="38">
        <v>2041.8333333333339</v>
      </c>
      <c r="I74" s="38">
        <v>2021.8666666666677</v>
      </c>
      <c r="J74" s="38">
        <v>2084.9666666666672</v>
      </c>
      <c r="K74" s="38">
        <v>2104.9333333333334</v>
      </c>
      <c r="L74" s="38">
        <v>2116.5166666666669</v>
      </c>
      <c r="M74" s="28">
        <v>2093.35</v>
      </c>
      <c r="N74" s="28">
        <v>2061.8000000000002</v>
      </c>
      <c r="O74" s="39">
        <v>1430825</v>
      </c>
      <c r="P74" s="40">
        <v>-1.0272018261365798E-2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45071</v>
      </c>
      <c r="E75" s="37">
        <v>190.55</v>
      </c>
      <c r="F75" s="37">
        <v>191.43333333333331</v>
      </c>
      <c r="G75" s="38">
        <v>189.36666666666662</v>
      </c>
      <c r="H75" s="38">
        <v>188.18333333333331</v>
      </c>
      <c r="I75" s="38">
        <v>186.11666666666662</v>
      </c>
      <c r="J75" s="38">
        <v>192.61666666666662</v>
      </c>
      <c r="K75" s="38">
        <v>194.68333333333328</v>
      </c>
      <c r="L75" s="38">
        <v>195.86666666666662</v>
      </c>
      <c r="M75" s="28">
        <v>193.5</v>
      </c>
      <c r="N75" s="28">
        <v>190.25</v>
      </c>
      <c r="O75" s="39">
        <v>20538000</v>
      </c>
      <c r="P75" s="40">
        <v>-3.6480324269549065E-2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45071</v>
      </c>
      <c r="E76" s="37">
        <v>126.1</v>
      </c>
      <c r="F76" s="37">
        <v>126.75</v>
      </c>
      <c r="G76" s="38">
        <v>125.30000000000001</v>
      </c>
      <c r="H76" s="38">
        <v>124.50000000000001</v>
      </c>
      <c r="I76" s="38">
        <v>123.05000000000003</v>
      </c>
      <c r="J76" s="38">
        <v>127.55</v>
      </c>
      <c r="K76" s="38">
        <v>129</v>
      </c>
      <c r="L76" s="38">
        <v>129.79999999999998</v>
      </c>
      <c r="M76" s="28">
        <v>128.19999999999999</v>
      </c>
      <c r="N76" s="28">
        <v>125.95</v>
      </c>
      <c r="O76" s="39">
        <v>104540000</v>
      </c>
      <c r="P76" s="40">
        <v>5.2345480169116165E-2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45071</v>
      </c>
      <c r="E77" s="37">
        <v>108.25</v>
      </c>
      <c r="F77" s="37">
        <v>108.61666666666667</v>
      </c>
      <c r="G77" s="38">
        <v>107.53333333333335</v>
      </c>
      <c r="H77" s="38">
        <v>106.81666666666668</v>
      </c>
      <c r="I77" s="38">
        <v>105.73333333333335</v>
      </c>
      <c r="J77" s="38">
        <v>109.33333333333334</v>
      </c>
      <c r="K77" s="38">
        <v>110.41666666666666</v>
      </c>
      <c r="L77" s="38">
        <v>111.13333333333334</v>
      </c>
      <c r="M77" s="28">
        <v>109.7</v>
      </c>
      <c r="N77" s="28">
        <v>107.9</v>
      </c>
      <c r="O77" s="39">
        <v>58340400</v>
      </c>
      <c r="P77" s="40">
        <v>5.8368827890834521E-3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45071</v>
      </c>
      <c r="E78" s="37">
        <v>613.54999999999995</v>
      </c>
      <c r="F78" s="37">
        <v>604.85</v>
      </c>
      <c r="G78" s="38">
        <v>592.70000000000005</v>
      </c>
      <c r="H78" s="38">
        <v>571.85</v>
      </c>
      <c r="I78" s="38">
        <v>559.70000000000005</v>
      </c>
      <c r="J78" s="38">
        <v>625.70000000000005</v>
      </c>
      <c r="K78" s="38">
        <v>637.84999999999991</v>
      </c>
      <c r="L78" s="38">
        <v>658.7</v>
      </c>
      <c r="M78" s="28">
        <v>617</v>
      </c>
      <c r="N78" s="28">
        <v>584</v>
      </c>
      <c r="O78" s="39">
        <v>7358750</v>
      </c>
      <c r="P78" s="40">
        <v>0.24631630648330058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45071</v>
      </c>
      <c r="E79" s="37">
        <v>46.3</v>
      </c>
      <c r="F79" s="37">
        <v>46.483333333333327</v>
      </c>
      <c r="G79" s="38">
        <v>46.016666666666652</v>
      </c>
      <c r="H79" s="38">
        <v>45.733333333333327</v>
      </c>
      <c r="I79" s="38">
        <v>45.266666666666652</v>
      </c>
      <c r="J79" s="38">
        <v>46.766666666666652</v>
      </c>
      <c r="K79" s="38">
        <v>47.233333333333334</v>
      </c>
      <c r="L79" s="38">
        <v>47.516666666666652</v>
      </c>
      <c r="M79" s="28">
        <v>46.95</v>
      </c>
      <c r="N79" s="28">
        <v>46.2</v>
      </c>
      <c r="O79" s="39">
        <v>127170000</v>
      </c>
      <c r="P79" s="40">
        <v>3.1948881789137379E-3</v>
      </c>
    </row>
    <row r="80" spans="1:16" ht="12.75" customHeight="1">
      <c r="A80" s="28">
        <v>70</v>
      </c>
      <c r="B80" s="29" t="s">
        <v>44</v>
      </c>
      <c r="C80" s="30" t="s">
        <v>362</v>
      </c>
      <c r="D80" s="31">
        <v>45071</v>
      </c>
      <c r="E80" s="37">
        <v>622.85</v>
      </c>
      <c r="F80" s="37">
        <v>629.6</v>
      </c>
      <c r="G80" s="38">
        <v>613.25</v>
      </c>
      <c r="H80" s="38">
        <v>603.65</v>
      </c>
      <c r="I80" s="38">
        <v>587.29999999999995</v>
      </c>
      <c r="J80" s="38">
        <v>639.20000000000005</v>
      </c>
      <c r="K80" s="38">
        <v>655.55000000000018</v>
      </c>
      <c r="L80" s="38">
        <v>665.15000000000009</v>
      </c>
      <c r="M80" s="28">
        <v>645.95000000000005</v>
      </c>
      <c r="N80" s="28">
        <v>620</v>
      </c>
      <c r="O80" s="39">
        <v>8892000</v>
      </c>
      <c r="P80" s="40">
        <v>0.15384615384615385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45071</v>
      </c>
      <c r="E81" s="37">
        <v>999.9</v>
      </c>
      <c r="F81" s="37">
        <v>994.31666666666661</v>
      </c>
      <c r="G81" s="38">
        <v>984.33333333333326</v>
      </c>
      <c r="H81" s="38">
        <v>968.76666666666665</v>
      </c>
      <c r="I81" s="38">
        <v>958.7833333333333</v>
      </c>
      <c r="J81" s="38">
        <v>1009.8833333333332</v>
      </c>
      <c r="K81" s="38">
        <v>1019.8666666666666</v>
      </c>
      <c r="L81" s="38">
        <v>1035.4333333333332</v>
      </c>
      <c r="M81" s="28">
        <v>1004.3</v>
      </c>
      <c r="N81" s="28">
        <v>978.75</v>
      </c>
      <c r="O81" s="39">
        <v>8844000</v>
      </c>
      <c r="P81" s="40">
        <v>-5.2293184740677241E-2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45071</v>
      </c>
      <c r="E82" s="37">
        <v>1342.9</v>
      </c>
      <c r="F82" s="37">
        <v>1346.7166666666667</v>
      </c>
      <c r="G82" s="38">
        <v>1330.9333333333334</v>
      </c>
      <c r="H82" s="38">
        <v>1318.9666666666667</v>
      </c>
      <c r="I82" s="38">
        <v>1303.1833333333334</v>
      </c>
      <c r="J82" s="38">
        <v>1358.6833333333334</v>
      </c>
      <c r="K82" s="38">
        <v>1374.4666666666667</v>
      </c>
      <c r="L82" s="38">
        <v>1386.4333333333334</v>
      </c>
      <c r="M82" s="28">
        <v>1362.5</v>
      </c>
      <c r="N82" s="28">
        <v>1334.75</v>
      </c>
      <c r="O82" s="39">
        <v>4341050</v>
      </c>
      <c r="P82" s="40">
        <v>-1.9427520404644212E-3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45071</v>
      </c>
      <c r="E83" s="37">
        <v>296.5</v>
      </c>
      <c r="F83" s="37">
        <v>297.7</v>
      </c>
      <c r="G83" s="38">
        <v>294.59999999999997</v>
      </c>
      <c r="H83" s="38">
        <v>292.7</v>
      </c>
      <c r="I83" s="38">
        <v>289.59999999999997</v>
      </c>
      <c r="J83" s="38">
        <v>299.59999999999997</v>
      </c>
      <c r="K83" s="38">
        <v>302.7</v>
      </c>
      <c r="L83" s="38">
        <v>304.59999999999997</v>
      </c>
      <c r="M83" s="28">
        <v>300.8</v>
      </c>
      <c r="N83" s="28">
        <v>295.8</v>
      </c>
      <c r="O83" s="39">
        <v>7670000</v>
      </c>
      <c r="P83" s="40">
        <v>1.5894039735099338E-2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45071</v>
      </c>
      <c r="E84" s="37">
        <v>1760.9</v>
      </c>
      <c r="F84" s="37">
        <v>1764.1833333333334</v>
      </c>
      <c r="G84" s="38">
        <v>1754.7166666666667</v>
      </c>
      <c r="H84" s="38">
        <v>1748.5333333333333</v>
      </c>
      <c r="I84" s="38">
        <v>1739.0666666666666</v>
      </c>
      <c r="J84" s="38">
        <v>1770.3666666666668</v>
      </c>
      <c r="K84" s="38">
        <v>1779.8333333333335</v>
      </c>
      <c r="L84" s="38">
        <v>1786.0166666666669</v>
      </c>
      <c r="M84" s="28">
        <v>1773.65</v>
      </c>
      <c r="N84" s="28">
        <v>1758</v>
      </c>
      <c r="O84" s="39">
        <v>12405100</v>
      </c>
      <c r="P84" s="40">
        <v>-4.080387446135072E-3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45071</v>
      </c>
      <c r="E85" s="37">
        <v>477.9</v>
      </c>
      <c r="F85" s="37">
        <v>483</v>
      </c>
      <c r="G85" s="38">
        <v>472</v>
      </c>
      <c r="H85" s="38">
        <v>466.1</v>
      </c>
      <c r="I85" s="38">
        <v>455.1</v>
      </c>
      <c r="J85" s="38">
        <v>488.9</v>
      </c>
      <c r="K85" s="38">
        <v>499.9</v>
      </c>
      <c r="L85" s="38">
        <v>505.79999999999995</v>
      </c>
      <c r="M85" s="28">
        <v>494</v>
      </c>
      <c r="N85" s="28">
        <v>477.1</v>
      </c>
      <c r="O85" s="39">
        <v>7233750</v>
      </c>
      <c r="P85" s="40">
        <v>-3.3728502254132577E-2</v>
      </c>
    </row>
    <row r="86" spans="1:16" ht="12.75" customHeight="1">
      <c r="A86" s="28">
        <v>76</v>
      </c>
      <c r="B86" s="29" t="s">
        <v>44</v>
      </c>
      <c r="C86" s="30" t="s">
        <v>256</v>
      </c>
      <c r="D86" s="31">
        <v>45071</v>
      </c>
      <c r="E86" s="37">
        <v>2977.5</v>
      </c>
      <c r="F86" s="37">
        <v>2984.65</v>
      </c>
      <c r="G86" s="38">
        <v>2939.4500000000003</v>
      </c>
      <c r="H86" s="38">
        <v>2901.4</v>
      </c>
      <c r="I86" s="38">
        <v>2856.2000000000003</v>
      </c>
      <c r="J86" s="38">
        <v>3022.7000000000003</v>
      </c>
      <c r="K86" s="38">
        <v>3067.9</v>
      </c>
      <c r="L86" s="38">
        <v>3105.9500000000003</v>
      </c>
      <c r="M86" s="28">
        <v>3029.85</v>
      </c>
      <c r="N86" s="28">
        <v>2946.6</v>
      </c>
      <c r="O86" s="39">
        <v>3453000</v>
      </c>
      <c r="P86" s="40">
        <v>7.0598083899172173E-2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45071</v>
      </c>
      <c r="E87" s="37">
        <v>1311.35</v>
      </c>
      <c r="F87" s="37">
        <v>1309</v>
      </c>
      <c r="G87" s="38">
        <v>1289.3499999999999</v>
      </c>
      <c r="H87" s="38">
        <v>1267.3499999999999</v>
      </c>
      <c r="I87" s="38">
        <v>1247.6999999999998</v>
      </c>
      <c r="J87" s="38">
        <v>1331</v>
      </c>
      <c r="K87" s="38">
        <v>1350.65</v>
      </c>
      <c r="L87" s="38">
        <v>1372.65</v>
      </c>
      <c r="M87" s="28">
        <v>1328.65</v>
      </c>
      <c r="N87" s="28">
        <v>1287</v>
      </c>
      <c r="O87" s="39">
        <v>5279000</v>
      </c>
      <c r="P87" s="40">
        <v>-5.2329234359572749E-2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45071</v>
      </c>
      <c r="E88" s="37">
        <v>1098.3</v>
      </c>
      <c r="F88" s="37">
        <v>1095.25</v>
      </c>
      <c r="G88" s="38">
        <v>1084.8</v>
      </c>
      <c r="H88" s="38">
        <v>1071.3</v>
      </c>
      <c r="I88" s="38">
        <v>1060.8499999999999</v>
      </c>
      <c r="J88" s="38">
        <v>1108.75</v>
      </c>
      <c r="K88" s="38">
        <v>1119.1999999999998</v>
      </c>
      <c r="L88" s="38">
        <v>1132.7</v>
      </c>
      <c r="M88" s="28">
        <v>1105.7</v>
      </c>
      <c r="N88" s="28">
        <v>1081.75</v>
      </c>
      <c r="O88" s="39">
        <v>11370100</v>
      </c>
      <c r="P88" s="40">
        <v>1.9456473984811398E-2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45071</v>
      </c>
      <c r="E89" s="37">
        <v>2742.15</v>
      </c>
      <c r="F89" s="37">
        <v>2736.0499999999997</v>
      </c>
      <c r="G89" s="38">
        <v>2722.0999999999995</v>
      </c>
      <c r="H89" s="38">
        <v>2702.0499999999997</v>
      </c>
      <c r="I89" s="38">
        <v>2688.0999999999995</v>
      </c>
      <c r="J89" s="38">
        <v>2756.0999999999995</v>
      </c>
      <c r="K89" s="38">
        <v>2770.0499999999993</v>
      </c>
      <c r="L89" s="38">
        <v>2790.0999999999995</v>
      </c>
      <c r="M89" s="28">
        <v>2750</v>
      </c>
      <c r="N89" s="28">
        <v>2716</v>
      </c>
      <c r="O89" s="39">
        <v>17841600</v>
      </c>
      <c r="P89" s="40">
        <v>9.2316046701058918E-3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45071</v>
      </c>
      <c r="E90" s="37">
        <v>1822.35</v>
      </c>
      <c r="F90" s="37">
        <v>1830.2</v>
      </c>
      <c r="G90" s="38">
        <v>1812.4</v>
      </c>
      <c r="H90" s="38">
        <v>1802.45</v>
      </c>
      <c r="I90" s="38">
        <v>1784.65</v>
      </c>
      <c r="J90" s="38">
        <v>1840.15</v>
      </c>
      <c r="K90" s="38">
        <v>1857.9499999999998</v>
      </c>
      <c r="L90" s="38">
        <v>1867.9</v>
      </c>
      <c r="M90" s="28">
        <v>1848</v>
      </c>
      <c r="N90" s="28">
        <v>1820.25</v>
      </c>
      <c r="O90" s="39">
        <v>2282100</v>
      </c>
      <c r="P90" s="40">
        <v>4.3627383728906573E-2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45071</v>
      </c>
      <c r="E91" s="37">
        <v>1655.2</v>
      </c>
      <c r="F91" s="37">
        <v>1646.2833333333335</v>
      </c>
      <c r="G91" s="38">
        <v>1633.916666666667</v>
      </c>
      <c r="H91" s="38">
        <v>1612.6333333333334</v>
      </c>
      <c r="I91" s="38">
        <v>1600.2666666666669</v>
      </c>
      <c r="J91" s="38">
        <v>1667.5666666666671</v>
      </c>
      <c r="K91" s="38">
        <v>1679.9333333333334</v>
      </c>
      <c r="L91" s="38">
        <v>1701.2166666666672</v>
      </c>
      <c r="M91" s="28">
        <v>1658.65</v>
      </c>
      <c r="N91" s="28">
        <v>1625</v>
      </c>
      <c r="O91" s="39">
        <v>72425650</v>
      </c>
      <c r="P91" s="40">
        <v>-2.9995211962726972E-2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45071</v>
      </c>
      <c r="E92" s="37">
        <v>562.45000000000005</v>
      </c>
      <c r="F92" s="37">
        <v>564.18333333333328</v>
      </c>
      <c r="G92" s="38">
        <v>558.96666666666658</v>
      </c>
      <c r="H92" s="38">
        <v>555.48333333333335</v>
      </c>
      <c r="I92" s="38">
        <v>550.26666666666665</v>
      </c>
      <c r="J92" s="38">
        <v>567.66666666666652</v>
      </c>
      <c r="K92" s="38">
        <v>572.88333333333321</v>
      </c>
      <c r="L92" s="38">
        <v>576.36666666666645</v>
      </c>
      <c r="M92" s="28">
        <v>569.4</v>
      </c>
      <c r="N92" s="28">
        <v>560.70000000000005</v>
      </c>
      <c r="O92" s="39">
        <v>17404200</v>
      </c>
      <c r="P92" s="40">
        <v>2.4710131153773047E-3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45071</v>
      </c>
      <c r="E93" s="37">
        <v>2613.35</v>
      </c>
      <c r="F93" s="37">
        <v>2608.5166666666669</v>
      </c>
      <c r="G93" s="38">
        <v>2595.1333333333337</v>
      </c>
      <c r="H93" s="38">
        <v>2576.916666666667</v>
      </c>
      <c r="I93" s="38">
        <v>2563.5333333333338</v>
      </c>
      <c r="J93" s="38">
        <v>2626.7333333333336</v>
      </c>
      <c r="K93" s="38">
        <v>2640.1166666666668</v>
      </c>
      <c r="L93" s="38">
        <v>2658.3333333333335</v>
      </c>
      <c r="M93" s="28">
        <v>2621.9</v>
      </c>
      <c r="N93" s="28">
        <v>2590.3000000000002</v>
      </c>
      <c r="O93" s="39">
        <v>4636200</v>
      </c>
      <c r="P93" s="40">
        <v>1.9594906643794947E-2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45071</v>
      </c>
      <c r="E94" s="37">
        <v>406.55</v>
      </c>
      <c r="F94" s="37">
        <v>411</v>
      </c>
      <c r="G94" s="38">
        <v>401</v>
      </c>
      <c r="H94" s="38">
        <v>395.45</v>
      </c>
      <c r="I94" s="38">
        <v>385.45</v>
      </c>
      <c r="J94" s="38">
        <v>416.55</v>
      </c>
      <c r="K94" s="38">
        <v>426.55</v>
      </c>
      <c r="L94" s="38">
        <v>432.1</v>
      </c>
      <c r="M94" s="28">
        <v>421</v>
      </c>
      <c r="N94" s="28">
        <v>405.45</v>
      </c>
      <c r="O94" s="39">
        <v>29986600</v>
      </c>
      <c r="P94" s="40">
        <v>7.4657568611710398E-2</v>
      </c>
    </row>
    <row r="95" spans="1:16" ht="12.75" customHeight="1">
      <c r="A95" s="28">
        <v>85</v>
      </c>
      <c r="B95" s="29" t="s">
        <v>119</v>
      </c>
      <c r="C95" s="30" t="s">
        <v>371</v>
      </c>
      <c r="D95" s="31">
        <v>45071</v>
      </c>
      <c r="E95" s="37">
        <v>102.15</v>
      </c>
      <c r="F95" s="37">
        <v>103.01666666666667</v>
      </c>
      <c r="G95" s="38">
        <v>101.08333333333333</v>
      </c>
      <c r="H95" s="38">
        <v>100.01666666666667</v>
      </c>
      <c r="I95" s="38">
        <v>98.083333333333329</v>
      </c>
      <c r="J95" s="38">
        <v>104.08333333333333</v>
      </c>
      <c r="K95" s="38">
        <v>106.01666666666667</v>
      </c>
      <c r="L95" s="38">
        <v>107.08333333333333</v>
      </c>
      <c r="M95" s="28">
        <v>104.95</v>
      </c>
      <c r="N95" s="28">
        <v>101.95</v>
      </c>
      <c r="O95" s="39">
        <v>21445400</v>
      </c>
      <c r="P95" s="40">
        <v>1.4034025892966911E-2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45071</v>
      </c>
      <c r="E96" s="37">
        <v>261.35000000000002</v>
      </c>
      <c r="F96" s="37">
        <v>259.66666666666669</v>
      </c>
      <c r="G96" s="38">
        <v>257.43333333333339</v>
      </c>
      <c r="H96" s="38">
        <v>253.51666666666671</v>
      </c>
      <c r="I96" s="38">
        <v>251.28333333333342</v>
      </c>
      <c r="J96" s="38">
        <v>263.58333333333337</v>
      </c>
      <c r="K96" s="38">
        <v>265.81666666666661</v>
      </c>
      <c r="L96" s="38">
        <v>269.73333333333335</v>
      </c>
      <c r="M96" s="28">
        <v>261.89999999999998</v>
      </c>
      <c r="N96" s="28">
        <v>255.75</v>
      </c>
      <c r="O96" s="39">
        <v>19380600</v>
      </c>
      <c r="P96" s="40">
        <v>-8.7004557381577131E-3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45071</v>
      </c>
      <c r="E97" s="37">
        <v>2626.65</v>
      </c>
      <c r="F97" s="37">
        <v>2620.7999999999997</v>
      </c>
      <c r="G97" s="38">
        <v>2597.5999999999995</v>
      </c>
      <c r="H97" s="38">
        <v>2568.5499999999997</v>
      </c>
      <c r="I97" s="38">
        <v>2545.3499999999995</v>
      </c>
      <c r="J97" s="38">
        <v>2649.8499999999995</v>
      </c>
      <c r="K97" s="38">
        <v>2673.0499999999993</v>
      </c>
      <c r="L97" s="38">
        <v>2702.0999999999995</v>
      </c>
      <c r="M97" s="28">
        <v>2644</v>
      </c>
      <c r="N97" s="28">
        <v>2591.75</v>
      </c>
      <c r="O97" s="39">
        <v>10405800</v>
      </c>
      <c r="P97" s="40">
        <v>-3.4219685368230543E-2</v>
      </c>
    </row>
    <row r="98" spans="1:16" ht="12.75" customHeight="1">
      <c r="A98" s="28">
        <v>88</v>
      </c>
      <c r="B98" s="29" t="s">
        <v>63</v>
      </c>
      <c r="C98" s="30" t="s">
        <v>123</v>
      </c>
      <c r="D98" s="31">
        <v>45071</v>
      </c>
      <c r="E98" s="37">
        <v>112.1</v>
      </c>
      <c r="F98" s="37">
        <v>112.8</v>
      </c>
      <c r="G98" s="38">
        <v>111.1</v>
      </c>
      <c r="H98" s="38">
        <v>110.1</v>
      </c>
      <c r="I98" s="38">
        <v>108.39999999999999</v>
      </c>
      <c r="J98" s="38">
        <v>113.8</v>
      </c>
      <c r="K98" s="38">
        <v>115.50000000000001</v>
      </c>
      <c r="L98" s="38">
        <v>116.5</v>
      </c>
      <c r="M98" s="28">
        <v>114.5</v>
      </c>
      <c r="N98" s="28">
        <v>111.8</v>
      </c>
      <c r="O98" s="39">
        <v>52133700</v>
      </c>
      <c r="P98" s="40">
        <v>5.8944744366966244E-3</v>
      </c>
    </row>
    <row r="99" spans="1:16" ht="12.75" customHeight="1">
      <c r="A99" s="28">
        <v>89</v>
      </c>
      <c r="B99" s="29" t="s">
        <v>58</v>
      </c>
      <c r="C99" s="30" t="s">
        <v>124</v>
      </c>
      <c r="D99" s="31">
        <v>45071</v>
      </c>
      <c r="E99" s="37">
        <v>947.75</v>
      </c>
      <c r="F99" s="37">
        <v>945.9</v>
      </c>
      <c r="G99" s="38">
        <v>940.84999999999991</v>
      </c>
      <c r="H99" s="38">
        <v>933.94999999999993</v>
      </c>
      <c r="I99" s="38">
        <v>928.89999999999986</v>
      </c>
      <c r="J99" s="38">
        <v>952.8</v>
      </c>
      <c r="K99" s="38">
        <v>957.84999999999991</v>
      </c>
      <c r="L99" s="38">
        <v>964.75</v>
      </c>
      <c r="M99" s="28">
        <v>950.95</v>
      </c>
      <c r="N99" s="28">
        <v>939</v>
      </c>
      <c r="O99" s="39">
        <v>86350600</v>
      </c>
      <c r="P99" s="40">
        <v>-4.0610038672382748E-3</v>
      </c>
    </row>
    <row r="100" spans="1:16" ht="12.75" customHeight="1">
      <c r="A100" s="28">
        <v>90</v>
      </c>
      <c r="B100" s="29" t="s">
        <v>63</v>
      </c>
      <c r="C100" s="30" t="s">
        <v>125</v>
      </c>
      <c r="D100" s="31">
        <v>45071</v>
      </c>
      <c r="E100" s="37">
        <v>1120.9000000000001</v>
      </c>
      <c r="F100" s="37">
        <v>1119.0666666666666</v>
      </c>
      <c r="G100" s="38">
        <v>1109.1333333333332</v>
      </c>
      <c r="H100" s="38">
        <v>1097.3666666666666</v>
      </c>
      <c r="I100" s="38">
        <v>1087.4333333333332</v>
      </c>
      <c r="J100" s="38">
        <v>1130.8333333333333</v>
      </c>
      <c r="K100" s="38">
        <v>1140.7666666666667</v>
      </c>
      <c r="L100" s="38">
        <v>1152.5333333333333</v>
      </c>
      <c r="M100" s="28">
        <v>1129</v>
      </c>
      <c r="N100" s="28">
        <v>1107.3</v>
      </c>
      <c r="O100" s="39">
        <v>4769400</v>
      </c>
      <c r="P100" s="40">
        <v>-1.1277416144947967E-2</v>
      </c>
    </row>
    <row r="101" spans="1:16" ht="12.75" customHeight="1">
      <c r="A101" s="28">
        <v>91</v>
      </c>
      <c r="B101" s="29" t="s">
        <v>63</v>
      </c>
      <c r="C101" s="30" t="s">
        <v>126</v>
      </c>
      <c r="D101" s="31">
        <v>45071</v>
      </c>
      <c r="E101" s="37">
        <v>434.6</v>
      </c>
      <c r="F101" s="37">
        <v>438.95</v>
      </c>
      <c r="G101" s="38">
        <v>426.4</v>
      </c>
      <c r="H101" s="38">
        <v>418.2</v>
      </c>
      <c r="I101" s="38">
        <v>405.65</v>
      </c>
      <c r="J101" s="38">
        <v>447.15</v>
      </c>
      <c r="K101" s="38">
        <v>459.70000000000005</v>
      </c>
      <c r="L101" s="38">
        <v>467.9</v>
      </c>
      <c r="M101" s="28">
        <v>451.5</v>
      </c>
      <c r="N101" s="28">
        <v>430.75</v>
      </c>
      <c r="O101" s="39">
        <v>13287000</v>
      </c>
      <c r="P101" s="40">
        <v>5.314469147544882E-2</v>
      </c>
    </row>
    <row r="102" spans="1:16" ht="12.75" customHeight="1">
      <c r="A102" s="28">
        <v>92</v>
      </c>
      <c r="B102" s="29" t="s">
        <v>74</v>
      </c>
      <c r="C102" s="30" t="s">
        <v>127</v>
      </c>
      <c r="D102" s="31">
        <v>45071</v>
      </c>
      <c r="E102" s="37">
        <v>7.05</v>
      </c>
      <c r="F102" s="37">
        <v>7.05</v>
      </c>
      <c r="G102" s="38">
        <v>6.9499999999999993</v>
      </c>
      <c r="H102" s="38">
        <v>6.85</v>
      </c>
      <c r="I102" s="38">
        <v>6.7499999999999991</v>
      </c>
      <c r="J102" s="38">
        <v>7.1499999999999995</v>
      </c>
      <c r="K102" s="38">
        <v>7.2499999999999991</v>
      </c>
      <c r="L102" s="38">
        <v>7.35</v>
      </c>
      <c r="M102" s="28">
        <v>7.15</v>
      </c>
      <c r="N102" s="28">
        <v>6.95</v>
      </c>
      <c r="O102" s="39">
        <v>543870000</v>
      </c>
      <c r="P102" s="40">
        <v>1.7321037765848001E-2</v>
      </c>
    </row>
    <row r="103" spans="1:16" ht="12.75" customHeight="1">
      <c r="A103" s="28">
        <v>93</v>
      </c>
      <c r="B103" s="29" t="s">
        <v>63</v>
      </c>
      <c r="C103" s="30" t="s">
        <v>376</v>
      </c>
      <c r="D103" s="31">
        <v>45071</v>
      </c>
      <c r="E103" s="37">
        <v>89.95</v>
      </c>
      <c r="F103" s="37">
        <v>90.016666666666666</v>
      </c>
      <c r="G103" s="38">
        <v>89.333333333333329</v>
      </c>
      <c r="H103" s="38">
        <v>88.716666666666669</v>
      </c>
      <c r="I103" s="38">
        <v>88.033333333333331</v>
      </c>
      <c r="J103" s="38">
        <v>90.633333333333326</v>
      </c>
      <c r="K103" s="38">
        <v>91.316666666666663</v>
      </c>
      <c r="L103" s="38">
        <v>91.933333333333323</v>
      </c>
      <c r="M103" s="28">
        <v>90.7</v>
      </c>
      <c r="N103" s="28">
        <v>89.4</v>
      </c>
      <c r="O103" s="39">
        <v>178010000</v>
      </c>
      <c r="P103" s="40">
        <v>9.4703413859589438E-3</v>
      </c>
    </row>
    <row r="104" spans="1:16" ht="12.75" customHeight="1">
      <c r="A104" s="28">
        <v>94</v>
      </c>
      <c r="B104" s="29" t="s">
        <v>58</v>
      </c>
      <c r="C104" s="30" t="s">
        <v>128</v>
      </c>
      <c r="D104" s="31">
        <v>45071</v>
      </c>
      <c r="E104" s="37">
        <v>65.45</v>
      </c>
      <c r="F104" s="37">
        <v>65.183333333333337</v>
      </c>
      <c r="G104" s="38">
        <v>64.666666666666671</v>
      </c>
      <c r="H104" s="38">
        <v>63.88333333333334</v>
      </c>
      <c r="I104" s="38">
        <v>63.366666666666674</v>
      </c>
      <c r="J104" s="38">
        <v>65.966666666666669</v>
      </c>
      <c r="K104" s="38">
        <v>66.48333333333332</v>
      </c>
      <c r="L104" s="38">
        <v>67.266666666666666</v>
      </c>
      <c r="M104" s="28">
        <v>65.7</v>
      </c>
      <c r="N104" s="28">
        <v>64.400000000000006</v>
      </c>
      <c r="O104" s="39">
        <v>225315000</v>
      </c>
      <c r="P104" s="40">
        <v>1.0494450050454086E-2</v>
      </c>
    </row>
    <row r="105" spans="1:16" ht="12.75" customHeight="1">
      <c r="A105" s="28">
        <v>95</v>
      </c>
      <c r="B105" s="29" t="s">
        <v>44</v>
      </c>
      <c r="C105" s="30" t="s">
        <v>385</v>
      </c>
      <c r="D105" s="31">
        <v>45071</v>
      </c>
      <c r="E105" s="37">
        <v>158.9</v>
      </c>
      <c r="F105" s="37">
        <v>160.15</v>
      </c>
      <c r="G105" s="38">
        <v>156.5</v>
      </c>
      <c r="H105" s="38">
        <v>154.1</v>
      </c>
      <c r="I105" s="38">
        <v>150.44999999999999</v>
      </c>
      <c r="J105" s="38">
        <v>162.55000000000001</v>
      </c>
      <c r="K105" s="38">
        <v>166.20000000000005</v>
      </c>
      <c r="L105" s="38">
        <v>168.60000000000002</v>
      </c>
      <c r="M105" s="28">
        <v>163.80000000000001</v>
      </c>
      <c r="N105" s="28">
        <v>157.75</v>
      </c>
      <c r="O105" s="39">
        <v>39765000</v>
      </c>
      <c r="P105" s="40">
        <v>-1.7055988134964777E-2</v>
      </c>
    </row>
    <row r="106" spans="1:16" ht="12.75" customHeight="1">
      <c r="A106" s="28">
        <v>96</v>
      </c>
      <c r="B106" s="29" t="s">
        <v>79</v>
      </c>
      <c r="C106" s="30" t="s">
        <v>129</v>
      </c>
      <c r="D106" s="31">
        <v>45071</v>
      </c>
      <c r="E106" s="37">
        <v>491.4</v>
      </c>
      <c r="F106" s="37">
        <v>491.56666666666666</v>
      </c>
      <c r="G106" s="38">
        <v>488.13333333333333</v>
      </c>
      <c r="H106" s="38">
        <v>484.86666666666667</v>
      </c>
      <c r="I106" s="38">
        <v>481.43333333333334</v>
      </c>
      <c r="J106" s="38">
        <v>494.83333333333331</v>
      </c>
      <c r="K106" s="38">
        <v>498.26666666666659</v>
      </c>
      <c r="L106" s="38">
        <v>501.5333333333333</v>
      </c>
      <c r="M106" s="28">
        <v>495</v>
      </c>
      <c r="N106" s="28">
        <v>488.3</v>
      </c>
      <c r="O106" s="39">
        <v>9257875</v>
      </c>
      <c r="P106" s="40">
        <v>-2.0227008149010479E-2</v>
      </c>
    </row>
    <row r="107" spans="1:16" ht="12.75" customHeight="1">
      <c r="A107" s="28">
        <v>97</v>
      </c>
      <c r="B107" s="29" t="s">
        <v>105</v>
      </c>
      <c r="C107" s="30" t="s">
        <v>130</v>
      </c>
      <c r="D107" s="31">
        <v>45071</v>
      </c>
      <c r="E107" s="37">
        <v>358.3</v>
      </c>
      <c r="F107" s="37">
        <v>359.14999999999992</v>
      </c>
      <c r="G107" s="38">
        <v>353.29999999999984</v>
      </c>
      <c r="H107" s="38">
        <v>348.2999999999999</v>
      </c>
      <c r="I107" s="38">
        <v>342.44999999999982</v>
      </c>
      <c r="J107" s="38">
        <v>364.14999999999986</v>
      </c>
      <c r="K107" s="38">
        <v>369.99999999999989</v>
      </c>
      <c r="L107" s="38">
        <v>374.99999999999989</v>
      </c>
      <c r="M107" s="28">
        <v>365</v>
      </c>
      <c r="N107" s="28">
        <v>354.15</v>
      </c>
      <c r="O107" s="39">
        <v>24900000</v>
      </c>
      <c r="P107" s="40">
        <v>6.255867542886405E-2</v>
      </c>
    </row>
    <row r="108" spans="1:16" ht="12.75" customHeight="1">
      <c r="A108" s="28">
        <v>98</v>
      </c>
      <c r="B108" s="29" t="s">
        <v>42</v>
      </c>
      <c r="C108" s="30" t="s">
        <v>382</v>
      </c>
      <c r="D108" s="31">
        <v>45071</v>
      </c>
      <c r="E108" s="37">
        <v>194.3</v>
      </c>
      <c r="F108" s="37">
        <v>194.96666666666667</v>
      </c>
      <c r="G108" s="38">
        <v>192.93333333333334</v>
      </c>
      <c r="H108" s="38">
        <v>191.56666666666666</v>
      </c>
      <c r="I108" s="38">
        <v>189.53333333333333</v>
      </c>
      <c r="J108" s="38">
        <v>196.33333333333334</v>
      </c>
      <c r="K108" s="38">
        <v>198.3666666666667</v>
      </c>
      <c r="L108" s="38">
        <v>199.73333333333335</v>
      </c>
      <c r="M108" s="28">
        <v>197</v>
      </c>
      <c r="N108" s="28">
        <v>193.6</v>
      </c>
      <c r="O108" s="39">
        <v>18548400</v>
      </c>
      <c r="P108" s="40">
        <v>8.0378250591016543E-3</v>
      </c>
    </row>
    <row r="109" spans="1:16" ht="12.75" customHeight="1">
      <c r="A109" s="28">
        <v>99</v>
      </c>
      <c r="B109" s="29" t="s">
        <v>44</v>
      </c>
      <c r="C109" s="30" t="s">
        <v>259</v>
      </c>
      <c r="D109" s="31">
        <v>45071</v>
      </c>
      <c r="E109" s="37">
        <v>5935.1</v>
      </c>
      <c r="F109" s="37">
        <v>5947.7166666666672</v>
      </c>
      <c r="G109" s="38">
        <v>5887.3333333333339</v>
      </c>
      <c r="H109" s="38">
        <v>5839.5666666666666</v>
      </c>
      <c r="I109" s="38">
        <v>5779.1833333333334</v>
      </c>
      <c r="J109" s="38">
        <v>5995.4833333333345</v>
      </c>
      <c r="K109" s="38">
        <v>6055.8666666666677</v>
      </c>
      <c r="L109" s="38">
        <v>6103.633333333335</v>
      </c>
      <c r="M109" s="28">
        <v>6008.1</v>
      </c>
      <c r="N109" s="28">
        <v>5899.95</v>
      </c>
      <c r="O109" s="39">
        <v>316650</v>
      </c>
      <c r="P109" s="40">
        <v>3.326996197718631E-3</v>
      </c>
    </row>
    <row r="110" spans="1:16" ht="12.75" customHeight="1">
      <c r="A110" s="28">
        <v>100</v>
      </c>
      <c r="B110" s="29" t="s">
        <v>44</v>
      </c>
      <c r="C110" s="30" t="s">
        <v>131</v>
      </c>
      <c r="D110" s="31">
        <v>45071</v>
      </c>
      <c r="E110" s="37">
        <v>2237.5</v>
      </c>
      <c r="F110" s="37">
        <v>2258.3666666666668</v>
      </c>
      <c r="G110" s="38">
        <v>2212.2333333333336</v>
      </c>
      <c r="H110" s="38">
        <v>2186.9666666666667</v>
      </c>
      <c r="I110" s="38">
        <v>2140.8333333333335</v>
      </c>
      <c r="J110" s="38">
        <v>2283.6333333333337</v>
      </c>
      <c r="K110" s="38">
        <v>2329.7666666666669</v>
      </c>
      <c r="L110" s="38">
        <v>2355.0333333333338</v>
      </c>
      <c r="M110" s="28">
        <v>2304.5</v>
      </c>
      <c r="N110" s="28">
        <v>2233.1</v>
      </c>
      <c r="O110" s="39">
        <v>3368400</v>
      </c>
      <c r="P110" s="40">
        <v>-4.4506850480810142E-2</v>
      </c>
    </row>
    <row r="111" spans="1:16" ht="12.75" customHeight="1">
      <c r="A111" s="28">
        <v>101</v>
      </c>
      <c r="B111" s="29" t="s">
        <v>58</v>
      </c>
      <c r="C111" s="30" t="s">
        <v>132</v>
      </c>
      <c r="D111" s="31">
        <v>45071</v>
      </c>
      <c r="E111" s="37">
        <v>1210.75</v>
      </c>
      <c r="F111" s="37">
        <v>1202.75</v>
      </c>
      <c r="G111" s="38">
        <v>1189.05</v>
      </c>
      <c r="H111" s="38">
        <v>1167.3499999999999</v>
      </c>
      <c r="I111" s="38">
        <v>1153.6499999999999</v>
      </c>
      <c r="J111" s="38">
        <v>1224.45</v>
      </c>
      <c r="K111" s="38">
        <v>1238.1499999999999</v>
      </c>
      <c r="L111" s="38">
        <v>1259.8500000000001</v>
      </c>
      <c r="M111" s="28">
        <v>1216.45</v>
      </c>
      <c r="N111" s="28">
        <v>1181.05</v>
      </c>
      <c r="O111" s="39">
        <v>23195800</v>
      </c>
      <c r="P111" s="40">
        <v>-2.1616902097577641E-2</v>
      </c>
    </row>
    <row r="112" spans="1:16" ht="12.75" customHeight="1">
      <c r="A112" s="28">
        <v>102</v>
      </c>
      <c r="B112" s="29" t="s">
        <v>74</v>
      </c>
      <c r="C112" s="30" t="s">
        <v>133</v>
      </c>
      <c r="D112" s="31">
        <v>45071</v>
      </c>
      <c r="E112" s="37">
        <v>148.6</v>
      </c>
      <c r="F112" s="37">
        <v>149.29999999999998</v>
      </c>
      <c r="G112" s="38">
        <v>147.49999999999997</v>
      </c>
      <c r="H112" s="38">
        <v>146.39999999999998</v>
      </c>
      <c r="I112" s="38">
        <v>144.59999999999997</v>
      </c>
      <c r="J112" s="38">
        <v>150.39999999999998</v>
      </c>
      <c r="K112" s="38">
        <v>152.19999999999999</v>
      </c>
      <c r="L112" s="38">
        <v>153.29999999999998</v>
      </c>
      <c r="M112" s="28">
        <v>151.1</v>
      </c>
      <c r="N112" s="28">
        <v>148.19999999999999</v>
      </c>
      <c r="O112" s="39">
        <v>28627800</v>
      </c>
      <c r="P112" s="40">
        <v>5.0576889202043333E-2</v>
      </c>
    </row>
    <row r="113" spans="1:16" ht="12.75" customHeight="1">
      <c r="A113" s="28">
        <v>103</v>
      </c>
      <c r="B113" s="29" t="s">
        <v>86</v>
      </c>
      <c r="C113" s="30" t="s">
        <v>134</v>
      </c>
      <c r="D113" s="31">
        <v>45071</v>
      </c>
      <c r="E113" s="37">
        <v>1247.55</v>
      </c>
      <c r="F113" s="37">
        <v>1249.7</v>
      </c>
      <c r="G113" s="38">
        <v>1239.7</v>
      </c>
      <c r="H113" s="38">
        <v>1231.8499999999999</v>
      </c>
      <c r="I113" s="38">
        <v>1221.8499999999999</v>
      </c>
      <c r="J113" s="38">
        <v>1257.5500000000002</v>
      </c>
      <c r="K113" s="38">
        <v>1267.5500000000002</v>
      </c>
      <c r="L113" s="38">
        <v>1275.4000000000003</v>
      </c>
      <c r="M113" s="28">
        <v>1259.7</v>
      </c>
      <c r="N113" s="28">
        <v>1241.8499999999999</v>
      </c>
      <c r="O113" s="39">
        <v>51128800</v>
      </c>
      <c r="P113" s="40">
        <v>3.0083246701963912E-2</v>
      </c>
    </row>
    <row r="114" spans="1:16" ht="12.75" customHeight="1">
      <c r="A114" s="28">
        <v>104</v>
      </c>
      <c r="B114" s="29" t="s">
        <v>86</v>
      </c>
      <c r="C114" s="30" t="s">
        <v>389</v>
      </c>
      <c r="D114" s="31">
        <v>45071</v>
      </c>
      <c r="E114" s="37">
        <v>533.29999999999995</v>
      </c>
      <c r="F114" s="37">
        <v>514.69999999999993</v>
      </c>
      <c r="G114" s="38">
        <v>493.59999999999991</v>
      </c>
      <c r="H114" s="38">
        <v>453.9</v>
      </c>
      <c r="I114" s="38">
        <v>432.79999999999995</v>
      </c>
      <c r="J114" s="38">
        <v>554.39999999999986</v>
      </c>
      <c r="K114" s="38">
        <v>575.5</v>
      </c>
      <c r="L114" s="38">
        <v>615.19999999999982</v>
      </c>
      <c r="M114" s="28">
        <v>535.79999999999995</v>
      </c>
      <c r="N114" s="28">
        <v>475</v>
      </c>
      <c r="O114" s="39">
        <v>4795700</v>
      </c>
      <c r="P114" s="40">
        <v>2.8568364611260055E-2</v>
      </c>
    </row>
    <row r="115" spans="1:16" ht="12.75" customHeight="1">
      <c r="A115" s="28">
        <v>105</v>
      </c>
      <c r="B115" s="29" t="s">
        <v>79</v>
      </c>
      <c r="C115" s="30" t="s">
        <v>135</v>
      </c>
      <c r="D115" s="31">
        <v>45071</v>
      </c>
      <c r="E115" s="37">
        <v>83.8</v>
      </c>
      <c r="F115" s="37">
        <v>83.916666666666671</v>
      </c>
      <c r="G115" s="38">
        <v>83.333333333333343</v>
      </c>
      <c r="H115" s="38">
        <v>82.866666666666674</v>
      </c>
      <c r="I115" s="38">
        <v>82.283333333333346</v>
      </c>
      <c r="J115" s="38">
        <v>84.38333333333334</v>
      </c>
      <c r="K115" s="38">
        <v>84.966666666666683</v>
      </c>
      <c r="L115" s="38">
        <v>85.433333333333337</v>
      </c>
      <c r="M115" s="28">
        <v>84.5</v>
      </c>
      <c r="N115" s="28">
        <v>83.45</v>
      </c>
      <c r="O115" s="39">
        <v>75504000</v>
      </c>
      <c r="P115" s="40">
        <v>-7.3067555441610052E-3</v>
      </c>
    </row>
    <row r="116" spans="1:16" ht="12.75" customHeight="1">
      <c r="A116" s="28">
        <v>106</v>
      </c>
      <c r="B116" s="29" t="s">
        <v>47</v>
      </c>
      <c r="C116" s="30" t="s">
        <v>260</v>
      </c>
      <c r="D116" s="31">
        <v>45071</v>
      </c>
      <c r="E116" s="37">
        <v>696.55</v>
      </c>
      <c r="F116" s="37">
        <v>701.05000000000007</v>
      </c>
      <c r="G116" s="38">
        <v>690.75000000000011</v>
      </c>
      <c r="H116" s="38">
        <v>684.95</v>
      </c>
      <c r="I116" s="38">
        <v>674.65000000000009</v>
      </c>
      <c r="J116" s="38">
        <v>706.85000000000014</v>
      </c>
      <c r="K116" s="38">
        <v>717.15000000000009</v>
      </c>
      <c r="L116" s="38">
        <v>722.95000000000016</v>
      </c>
      <c r="M116" s="28">
        <v>711.35</v>
      </c>
      <c r="N116" s="28">
        <v>695.25</v>
      </c>
      <c r="O116" s="39">
        <v>3915600</v>
      </c>
      <c r="P116" s="40">
        <v>1.5851602023608771E-2</v>
      </c>
    </row>
    <row r="117" spans="1:16" ht="12.75" customHeight="1">
      <c r="A117" s="28">
        <v>107</v>
      </c>
      <c r="B117" s="29" t="s">
        <v>44</v>
      </c>
      <c r="C117" s="30" t="s">
        <v>136</v>
      </c>
      <c r="D117" s="31">
        <v>45071</v>
      </c>
      <c r="E117" s="37">
        <v>629.95000000000005</v>
      </c>
      <c r="F117" s="37">
        <v>632.01666666666677</v>
      </c>
      <c r="G117" s="38">
        <v>624.08333333333348</v>
      </c>
      <c r="H117" s="38">
        <v>618.2166666666667</v>
      </c>
      <c r="I117" s="38">
        <v>610.28333333333342</v>
      </c>
      <c r="J117" s="38">
        <v>637.88333333333355</v>
      </c>
      <c r="K117" s="38">
        <v>645.81666666666672</v>
      </c>
      <c r="L117" s="38">
        <v>651.68333333333362</v>
      </c>
      <c r="M117" s="28">
        <v>639.95000000000005</v>
      </c>
      <c r="N117" s="28">
        <v>626.15</v>
      </c>
      <c r="O117" s="39">
        <v>13615000</v>
      </c>
      <c r="P117" s="40">
        <v>3.8709677419354839E-3</v>
      </c>
    </row>
    <row r="118" spans="1:16" ht="12.75" customHeight="1">
      <c r="A118" s="28">
        <v>108</v>
      </c>
      <c r="B118" s="29" t="s">
        <v>56</v>
      </c>
      <c r="C118" s="30" t="s">
        <v>137</v>
      </c>
      <c r="D118" s="31">
        <v>45071</v>
      </c>
      <c r="E118" s="37">
        <v>422.2</v>
      </c>
      <c r="F118" s="37">
        <v>421.48333333333335</v>
      </c>
      <c r="G118" s="38">
        <v>418.51666666666671</v>
      </c>
      <c r="H118" s="38">
        <v>414.83333333333337</v>
      </c>
      <c r="I118" s="38">
        <v>411.86666666666673</v>
      </c>
      <c r="J118" s="38">
        <v>425.16666666666669</v>
      </c>
      <c r="K118" s="38">
        <v>428.13333333333338</v>
      </c>
      <c r="L118" s="38">
        <v>431.81666666666666</v>
      </c>
      <c r="M118" s="28">
        <v>424.45</v>
      </c>
      <c r="N118" s="28">
        <v>417.8</v>
      </c>
      <c r="O118" s="39">
        <v>80673600</v>
      </c>
      <c r="P118" s="40">
        <v>2.3880597014925373E-2</v>
      </c>
    </row>
    <row r="119" spans="1:16" ht="12.75" customHeight="1">
      <c r="A119" s="28">
        <v>109</v>
      </c>
      <c r="B119" s="29" t="s">
        <v>119</v>
      </c>
      <c r="C119" s="30" t="s">
        <v>138</v>
      </c>
      <c r="D119" s="31">
        <v>45071</v>
      </c>
      <c r="E119" s="37">
        <v>575.1</v>
      </c>
      <c r="F119" s="37">
        <v>577.70000000000005</v>
      </c>
      <c r="G119" s="38">
        <v>571.10000000000014</v>
      </c>
      <c r="H119" s="38">
        <v>567.10000000000014</v>
      </c>
      <c r="I119" s="38">
        <v>560.50000000000023</v>
      </c>
      <c r="J119" s="38">
        <v>581.70000000000005</v>
      </c>
      <c r="K119" s="38">
        <v>588.29999999999995</v>
      </c>
      <c r="L119" s="38">
        <v>592.29999999999995</v>
      </c>
      <c r="M119" s="28">
        <v>584.29999999999995</v>
      </c>
      <c r="N119" s="28">
        <v>573.70000000000005</v>
      </c>
      <c r="O119" s="39">
        <v>17526250</v>
      </c>
      <c r="P119" s="40">
        <v>7.1372493041181931E-4</v>
      </c>
    </row>
    <row r="120" spans="1:16" ht="12.75" customHeight="1">
      <c r="A120" s="28">
        <v>110</v>
      </c>
      <c r="B120" s="29" t="s">
        <v>42</v>
      </c>
      <c r="C120" s="30" t="s">
        <v>391</v>
      </c>
      <c r="D120" s="31">
        <v>45071</v>
      </c>
      <c r="E120" s="37">
        <v>3059.25</v>
      </c>
      <c r="F120" s="37">
        <v>3073.0166666666664</v>
      </c>
      <c r="G120" s="38">
        <v>3040.6833333333329</v>
      </c>
      <c r="H120" s="38">
        <v>3022.1166666666663</v>
      </c>
      <c r="I120" s="38">
        <v>2989.7833333333328</v>
      </c>
      <c r="J120" s="38">
        <v>3091.583333333333</v>
      </c>
      <c r="K120" s="38">
        <v>3123.916666666667</v>
      </c>
      <c r="L120" s="38">
        <v>3142.4833333333331</v>
      </c>
      <c r="M120" s="28">
        <v>3105.35</v>
      </c>
      <c r="N120" s="28">
        <v>3054.45</v>
      </c>
      <c r="O120" s="39">
        <v>409500</v>
      </c>
      <c r="P120" s="40">
        <v>-1.2062726176115802E-2</v>
      </c>
    </row>
    <row r="121" spans="1:16" ht="12.75" customHeight="1">
      <c r="A121" s="28">
        <v>111</v>
      </c>
      <c r="B121" s="29" t="s">
        <v>119</v>
      </c>
      <c r="C121" s="30" t="s">
        <v>139</v>
      </c>
      <c r="D121" s="31">
        <v>45071</v>
      </c>
      <c r="E121" s="37">
        <v>705.65</v>
      </c>
      <c r="F121" s="37">
        <v>703.29999999999984</v>
      </c>
      <c r="G121" s="38">
        <v>695.04999999999973</v>
      </c>
      <c r="H121" s="38">
        <v>684.44999999999993</v>
      </c>
      <c r="I121" s="38">
        <v>676.19999999999982</v>
      </c>
      <c r="J121" s="38">
        <v>713.89999999999964</v>
      </c>
      <c r="K121" s="38">
        <v>722.14999999999986</v>
      </c>
      <c r="L121" s="38">
        <v>732.74999999999955</v>
      </c>
      <c r="M121" s="28">
        <v>711.55</v>
      </c>
      <c r="N121" s="28">
        <v>692.7</v>
      </c>
      <c r="O121" s="39">
        <v>24061050</v>
      </c>
      <c r="P121" s="40">
        <v>2.4663677130044841E-2</v>
      </c>
    </row>
    <row r="122" spans="1:16" ht="12.75" customHeight="1">
      <c r="A122" s="28">
        <v>112</v>
      </c>
      <c r="B122" s="29" t="s">
        <v>44</v>
      </c>
      <c r="C122" s="30" t="s">
        <v>140</v>
      </c>
      <c r="D122" s="31">
        <v>45071</v>
      </c>
      <c r="E122" s="37">
        <v>467.15</v>
      </c>
      <c r="F122" s="37">
        <v>468.61666666666662</v>
      </c>
      <c r="G122" s="38">
        <v>463.58333333333326</v>
      </c>
      <c r="H122" s="38">
        <v>460.01666666666665</v>
      </c>
      <c r="I122" s="38">
        <v>454.98333333333329</v>
      </c>
      <c r="J122" s="38">
        <v>472.18333333333322</v>
      </c>
      <c r="K122" s="38">
        <v>477.21666666666664</v>
      </c>
      <c r="L122" s="38">
        <v>480.78333333333319</v>
      </c>
      <c r="M122" s="28">
        <v>473.65</v>
      </c>
      <c r="N122" s="28">
        <v>465.05</v>
      </c>
      <c r="O122" s="39">
        <v>15852500</v>
      </c>
      <c r="P122" s="40">
        <v>9.6329910039009634E-3</v>
      </c>
    </row>
    <row r="123" spans="1:16" ht="12.75" customHeight="1">
      <c r="A123" s="28">
        <v>113</v>
      </c>
      <c r="B123" s="29" t="s">
        <v>58</v>
      </c>
      <c r="C123" s="30" t="s">
        <v>141</v>
      </c>
      <c r="D123" s="31">
        <v>45071</v>
      </c>
      <c r="E123" s="37">
        <v>1961.75</v>
      </c>
      <c r="F123" s="37">
        <v>1961.9833333333333</v>
      </c>
      <c r="G123" s="38">
        <v>1949.9666666666667</v>
      </c>
      <c r="H123" s="38">
        <v>1938.1833333333334</v>
      </c>
      <c r="I123" s="38">
        <v>1926.1666666666667</v>
      </c>
      <c r="J123" s="38">
        <v>1973.7666666666667</v>
      </c>
      <c r="K123" s="38">
        <v>1985.7833333333335</v>
      </c>
      <c r="L123" s="38">
        <v>1997.5666666666666</v>
      </c>
      <c r="M123" s="28">
        <v>1974</v>
      </c>
      <c r="N123" s="28">
        <v>1950.2</v>
      </c>
      <c r="O123" s="39">
        <v>27960800</v>
      </c>
      <c r="P123" s="40">
        <v>1.7052863878021867E-3</v>
      </c>
    </row>
    <row r="124" spans="1:16" ht="12.75" customHeight="1">
      <c r="A124" s="28">
        <v>114</v>
      </c>
      <c r="B124" s="29" t="s">
        <v>63</v>
      </c>
      <c r="C124" s="30" t="s">
        <v>142</v>
      </c>
      <c r="D124" s="31">
        <v>45071</v>
      </c>
      <c r="E124" s="37">
        <v>95.75</v>
      </c>
      <c r="F124" s="37">
        <v>95.649999999999991</v>
      </c>
      <c r="G124" s="38">
        <v>95.049999999999983</v>
      </c>
      <c r="H124" s="38">
        <v>94.35</v>
      </c>
      <c r="I124" s="38">
        <v>93.749999999999986</v>
      </c>
      <c r="J124" s="38">
        <v>96.34999999999998</v>
      </c>
      <c r="K124" s="38">
        <v>96.949999999999974</v>
      </c>
      <c r="L124" s="38">
        <v>97.649999999999977</v>
      </c>
      <c r="M124" s="28">
        <v>96.25</v>
      </c>
      <c r="N124" s="28">
        <v>94.95</v>
      </c>
      <c r="O124" s="39">
        <v>75354256</v>
      </c>
      <c r="P124" s="40">
        <v>2.0173252640322773E-3</v>
      </c>
    </row>
    <row r="125" spans="1:16" ht="12.75" customHeight="1">
      <c r="A125" s="28">
        <v>115</v>
      </c>
      <c r="B125" s="29" t="s">
        <v>44</v>
      </c>
      <c r="C125" s="30" t="s">
        <v>143</v>
      </c>
      <c r="D125" s="31">
        <v>45071</v>
      </c>
      <c r="E125" s="37">
        <v>2035.25</v>
      </c>
      <c r="F125" s="37">
        <v>1986.1166666666668</v>
      </c>
      <c r="G125" s="38">
        <v>1930.7833333333335</v>
      </c>
      <c r="H125" s="38">
        <v>1826.3166666666668</v>
      </c>
      <c r="I125" s="38">
        <v>1770.9833333333336</v>
      </c>
      <c r="J125" s="38">
        <v>2090.5833333333335</v>
      </c>
      <c r="K125" s="38">
        <v>2145.9166666666665</v>
      </c>
      <c r="L125" s="38">
        <v>2250.3833333333332</v>
      </c>
      <c r="M125" s="28">
        <v>2041.45</v>
      </c>
      <c r="N125" s="28">
        <v>1881.65</v>
      </c>
      <c r="O125" s="39">
        <v>862700</v>
      </c>
      <c r="P125" s="40">
        <v>-8.7524459252207948E-2</v>
      </c>
    </row>
    <row r="126" spans="1:16" ht="12.75" customHeight="1">
      <c r="A126" s="28">
        <v>116</v>
      </c>
      <c r="B126" s="29" t="s">
        <v>47</v>
      </c>
      <c r="C126" s="30" t="s">
        <v>262</v>
      </c>
      <c r="D126" s="31">
        <v>45071</v>
      </c>
      <c r="E126" s="37">
        <v>311.14999999999998</v>
      </c>
      <c r="F126" s="37">
        <v>314.25</v>
      </c>
      <c r="G126" s="38">
        <v>305.75</v>
      </c>
      <c r="H126" s="38">
        <v>300.35000000000002</v>
      </c>
      <c r="I126" s="38">
        <v>291.85000000000002</v>
      </c>
      <c r="J126" s="38">
        <v>319.64999999999998</v>
      </c>
      <c r="K126" s="38">
        <v>328.15</v>
      </c>
      <c r="L126" s="38">
        <v>333.54999999999995</v>
      </c>
      <c r="M126" s="28">
        <v>322.75</v>
      </c>
      <c r="N126" s="28">
        <v>308.85000000000002</v>
      </c>
      <c r="O126" s="39">
        <v>14391700</v>
      </c>
      <c r="P126" s="40">
        <v>3.486337045120174E-3</v>
      </c>
    </row>
    <row r="127" spans="1:16" ht="12.75" customHeight="1">
      <c r="A127" s="28">
        <v>117</v>
      </c>
      <c r="B127" s="29" t="s">
        <v>63</v>
      </c>
      <c r="C127" s="30" t="s">
        <v>144</v>
      </c>
      <c r="D127" s="31">
        <v>45071</v>
      </c>
      <c r="E127" s="37">
        <v>376.65</v>
      </c>
      <c r="F127" s="37">
        <v>378.06666666666666</v>
      </c>
      <c r="G127" s="38">
        <v>374.08333333333331</v>
      </c>
      <c r="H127" s="38">
        <v>371.51666666666665</v>
      </c>
      <c r="I127" s="38">
        <v>367.5333333333333</v>
      </c>
      <c r="J127" s="38">
        <v>380.63333333333333</v>
      </c>
      <c r="K127" s="38">
        <v>384.61666666666667</v>
      </c>
      <c r="L127" s="38">
        <v>387.18333333333334</v>
      </c>
      <c r="M127" s="28">
        <v>382.05</v>
      </c>
      <c r="N127" s="28">
        <v>375.5</v>
      </c>
      <c r="O127" s="39">
        <v>18612000</v>
      </c>
      <c r="P127" s="40">
        <v>2.511566424322538E-2</v>
      </c>
    </row>
    <row r="128" spans="1:16" ht="12.75" customHeight="1">
      <c r="A128" s="28">
        <v>118</v>
      </c>
      <c r="B128" s="29" t="s">
        <v>70</v>
      </c>
      <c r="C128" s="30" t="s">
        <v>145</v>
      </c>
      <c r="D128" s="31">
        <v>45071</v>
      </c>
      <c r="E128" s="37">
        <v>2230.1999999999998</v>
      </c>
      <c r="F128" s="37">
        <v>2226.5166666666669</v>
      </c>
      <c r="G128" s="38">
        <v>2210.4833333333336</v>
      </c>
      <c r="H128" s="38">
        <v>2190.7666666666669</v>
      </c>
      <c r="I128" s="38">
        <v>2174.7333333333336</v>
      </c>
      <c r="J128" s="38">
        <v>2246.2333333333336</v>
      </c>
      <c r="K128" s="38">
        <v>2262.2666666666673</v>
      </c>
      <c r="L128" s="38">
        <v>2281.9833333333336</v>
      </c>
      <c r="M128" s="28">
        <v>2242.5500000000002</v>
      </c>
      <c r="N128" s="28">
        <v>2206.8000000000002</v>
      </c>
      <c r="O128" s="39">
        <v>14999100</v>
      </c>
      <c r="P128" s="40">
        <v>3.5541931608707361E-2</v>
      </c>
    </row>
    <row r="129" spans="1:16" ht="12.75" customHeight="1">
      <c r="A129" s="28">
        <v>119</v>
      </c>
      <c r="B129" s="29" t="s">
        <v>86</v>
      </c>
      <c r="C129" s="30" t="s">
        <v>863</v>
      </c>
      <c r="D129" s="31">
        <v>45071</v>
      </c>
      <c r="E129" s="37">
        <v>4690.8999999999996</v>
      </c>
      <c r="F129" s="37">
        <v>4681.6333333333341</v>
      </c>
      <c r="G129" s="38">
        <v>4632.9666666666681</v>
      </c>
      <c r="H129" s="38">
        <v>4575.0333333333338</v>
      </c>
      <c r="I129" s="38">
        <v>4526.3666666666677</v>
      </c>
      <c r="J129" s="38">
        <v>4739.5666666666684</v>
      </c>
      <c r="K129" s="38">
        <v>4788.2333333333345</v>
      </c>
      <c r="L129" s="38">
        <v>4846.1666666666688</v>
      </c>
      <c r="M129" s="28">
        <v>4730.3</v>
      </c>
      <c r="N129" s="28">
        <v>4623.7</v>
      </c>
      <c r="O129" s="39">
        <v>1445850</v>
      </c>
      <c r="P129" s="40">
        <v>-1.8931297709923665E-2</v>
      </c>
    </row>
    <row r="130" spans="1:16" ht="12.75" customHeight="1">
      <c r="A130" s="28">
        <v>120</v>
      </c>
      <c r="B130" s="29" t="s">
        <v>86</v>
      </c>
      <c r="C130" s="30" t="s">
        <v>146</v>
      </c>
      <c r="D130" s="31">
        <v>45071</v>
      </c>
      <c r="E130" s="37">
        <v>3823.85</v>
      </c>
      <c r="F130" s="37">
        <v>3840.5833333333335</v>
      </c>
      <c r="G130" s="38">
        <v>3799.8166666666671</v>
      </c>
      <c r="H130" s="38">
        <v>3775.7833333333338</v>
      </c>
      <c r="I130" s="38">
        <v>3735.0166666666673</v>
      </c>
      <c r="J130" s="38">
        <v>3864.6166666666668</v>
      </c>
      <c r="K130" s="38">
        <v>3905.3833333333332</v>
      </c>
      <c r="L130" s="38">
        <v>3929.4166666666665</v>
      </c>
      <c r="M130" s="28">
        <v>3881.35</v>
      </c>
      <c r="N130" s="28">
        <v>3816.55</v>
      </c>
      <c r="O130" s="39">
        <v>1226400</v>
      </c>
      <c r="P130" s="40">
        <v>-1.7906560312550871E-3</v>
      </c>
    </row>
    <row r="131" spans="1:16" ht="12.75" customHeight="1">
      <c r="A131" s="28">
        <v>121</v>
      </c>
      <c r="B131" s="29" t="s">
        <v>47</v>
      </c>
      <c r="C131" s="30" t="s">
        <v>147</v>
      </c>
      <c r="D131" s="31">
        <v>45071</v>
      </c>
      <c r="E131" s="37">
        <v>775.25</v>
      </c>
      <c r="F131" s="37">
        <v>771.7166666666667</v>
      </c>
      <c r="G131" s="38">
        <v>764.43333333333339</v>
      </c>
      <c r="H131" s="38">
        <v>753.61666666666667</v>
      </c>
      <c r="I131" s="38">
        <v>746.33333333333337</v>
      </c>
      <c r="J131" s="38">
        <v>782.53333333333342</v>
      </c>
      <c r="K131" s="38">
        <v>789.81666666666672</v>
      </c>
      <c r="L131" s="38">
        <v>800.63333333333344</v>
      </c>
      <c r="M131" s="28">
        <v>779</v>
      </c>
      <c r="N131" s="28">
        <v>760.9</v>
      </c>
      <c r="O131" s="39">
        <v>6795750</v>
      </c>
      <c r="P131" s="40">
        <v>3.0109145652992097E-3</v>
      </c>
    </row>
    <row r="132" spans="1:16" ht="12.75" customHeight="1">
      <c r="A132" s="28">
        <v>122</v>
      </c>
      <c r="B132" s="29" t="s">
        <v>49</v>
      </c>
      <c r="C132" s="30" t="s">
        <v>148</v>
      </c>
      <c r="D132" s="31">
        <v>45071</v>
      </c>
      <c r="E132" s="37">
        <v>1277.3</v>
      </c>
      <c r="F132" s="37">
        <v>1270.1333333333334</v>
      </c>
      <c r="G132" s="38">
        <v>1260.8166666666668</v>
      </c>
      <c r="H132" s="38">
        <v>1244.3333333333335</v>
      </c>
      <c r="I132" s="38">
        <v>1235.0166666666669</v>
      </c>
      <c r="J132" s="38">
        <v>1286.6166666666668</v>
      </c>
      <c r="K132" s="38">
        <v>1295.9333333333334</v>
      </c>
      <c r="L132" s="38">
        <v>1312.4166666666667</v>
      </c>
      <c r="M132" s="28">
        <v>1279.45</v>
      </c>
      <c r="N132" s="28">
        <v>1253.6500000000001</v>
      </c>
      <c r="O132" s="39">
        <v>15581300</v>
      </c>
      <c r="P132" s="40">
        <v>-4.2664831620145373E-2</v>
      </c>
    </row>
    <row r="133" spans="1:16" ht="12.75" customHeight="1">
      <c r="A133" s="28">
        <v>123</v>
      </c>
      <c r="B133" s="29" t="s">
        <v>63</v>
      </c>
      <c r="C133" s="30" t="s">
        <v>149</v>
      </c>
      <c r="D133" s="31">
        <v>45071</v>
      </c>
      <c r="E133" s="37">
        <v>282.95</v>
      </c>
      <c r="F133" s="37">
        <v>283.88333333333327</v>
      </c>
      <c r="G133" s="38">
        <v>280.61666666666656</v>
      </c>
      <c r="H133" s="38">
        <v>278.2833333333333</v>
      </c>
      <c r="I133" s="38">
        <v>275.01666666666659</v>
      </c>
      <c r="J133" s="38">
        <v>286.21666666666653</v>
      </c>
      <c r="K133" s="38">
        <v>289.48333333333329</v>
      </c>
      <c r="L133" s="38">
        <v>291.81666666666649</v>
      </c>
      <c r="M133" s="28">
        <v>287.14999999999998</v>
      </c>
      <c r="N133" s="28">
        <v>281.55</v>
      </c>
      <c r="O133" s="39">
        <v>24684000</v>
      </c>
      <c r="P133" s="40">
        <v>-3.6684358413986887E-2</v>
      </c>
    </row>
    <row r="134" spans="1:16" ht="12.75" customHeight="1">
      <c r="A134" s="28">
        <v>124</v>
      </c>
      <c r="B134" s="29" t="s">
        <v>63</v>
      </c>
      <c r="C134" s="30" t="s">
        <v>150</v>
      </c>
      <c r="D134" s="31">
        <v>45071</v>
      </c>
      <c r="E134" s="37">
        <v>110.2</v>
      </c>
      <c r="F134" s="37">
        <v>111.08333333333333</v>
      </c>
      <c r="G134" s="38">
        <v>108.11666666666666</v>
      </c>
      <c r="H134" s="38">
        <v>106.03333333333333</v>
      </c>
      <c r="I134" s="38">
        <v>103.06666666666666</v>
      </c>
      <c r="J134" s="38">
        <v>113.16666666666666</v>
      </c>
      <c r="K134" s="38">
        <v>116.13333333333333</v>
      </c>
      <c r="L134" s="38">
        <v>118.21666666666665</v>
      </c>
      <c r="M134" s="28">
        <v>114.05</v>
      </c>
      <c r="N134" s="28">
        <v>109</v>
      </c>
      <c r="O134" s="39">
        <v>39828000</v>
      </c>
      <c r="P134" s="40">
        <v>-2.4110555718906204E-2</v>
      </c>
    </row>
    <row r="135" spans="1:16" ht="12.75" customHeight="1">
      <c r="A135" s="28">
        <v>125</v>
      </c>
      <c r="B135" s="29" t="s">
        <v>56</v>
      </c>
      <c r="C135" s="30" t="s">
        <v>151</v>
      </c>
      <c r="D135" s="31">
        <v>45071</v>
      </c>
      <c r="E135" s="37">
        <v>542.20000000000005</v>
      </c>
      <c r="F135" s="37">
        <v>544.61666666666667</v>
      </c>
      <c r="G135" s="38">
        <v>538.83333333333337</v>
      </c>
      <c r="H135" s="38">
        <v>535.4666666666667</v>
      </c>
      <c r="I135" s="38">
        <v>529.68333333333339</v>
      </c>
      <c r="J135" s="38">
        <v>547.98333333333335</v>
      </c>
      <c r="K135" s="38">
        <v>553.76666666666665</v>
      </c>
      <c r="L135" s="38">
        <v>557.13333333333333</v>
      </c>
      <c r="M135" s="28">
        <v>550.4</v>
      </c>
      <c r="N135" s="28">
        <v>541.25</v>
      </c>
      <c r="O135" s="39">
        <v>10051200</v>
      </c>
      <c r="P135" s="40">
        <v>-1.3195098963242224E-2</v>
      </c>
    </row>
    <row r="136" spans="1:16" ht="12.75" customHeight="1">
      <c r="A136" s="28">
        <v>126</v>
      </c>
      <c r="B136" s="29" t="s">
        <v>49</v>
      </c>
      <c r="C136" s="30" t="s">
        <v>152</v>
      </c>
      <c r="D136" s="31">
        <v>45071</v>
      </c>
      <c r="E136" s="37">
        <v>9297.25</v>
      </c>
      <c r="F136" s="37">
        <v>9299.2833333333347</v>
      </c>
      <c r="G136" s="38">
        <v>9249.9166666666697</v>
      </c>
      <c r="H136" s="38">
        <v>9202.5833333333358</v>
      </c>
      <c r="I136" s="38">
        <v>9153.2166666666708</v>
      </c>
      <c r="J136" s="38">
        <v>9346.6166666666686</v>
      </c>
      <c r="K136" s="38">
        <v>9395.9833333333336</v>
      </c>
      <c r="L136" s="38">
        <v>9443.3166666666675</v>
      </c>
      <c r="M136" s="28">
        <v>9348.65</v>
      </c>
      <c r="N136" s="28">
        <v>9251.9500000000007</v>
      </c>
      <c r="O136" s="39">
        <v>2003400</v>
      </c>
      <c r="P136" s="40">
        <v>-4.6680942184154174E-2</v>
      </c>
    </row>
    <row r="137" spans="1:16" ht="12.75" customHeight="1">
      <c r="A137" s="28">
        <v>127</v>
      </c>
      <c r="B137" s="29" t="s">
        <v>56</v>
      </c>
      <c r="C137" s="30" t="s">
        <v>153</v>
      </c>
      <c r="D137" s="31">
        <v>45071</v>
      </c>
      <c r="E137" s="37">
        <v>796</v>
      </c>
      <c r="F137" s="37">
        <v>797.36666666666667</v>
      </c>
      <c r="G137" s="38">
        <v>791.98333333333335</v>
      </c>
      <c r="H137" s="38">
        <v>787.9666666666667</v>
      </c>
      <c r="I137" s="38">
        <v>782.58333333333337</v>
      </c>
      <c r="J137" s="38">
        <v>801.38333333333333</v>
      </c>
      <c r="K137" s="38">
        <v>806.76666666666677</v>
      </c>
      <c r="L137" s="38">
        <v>810.7833333333333</v>
      </c>
      <c r="M137" s="28">
        <v>802.75</v>
      </c>
      <c r="N137" s="28">
        <v>793.35</v>
      </c>
      <c r="O137" s="39">
        <v>12592075</v>
      </c>
      <c r="P137" s="40">
        <v>3.1577442187462763E-4</v>
      </c>
    </row>
    <row r="138" spans="1:16" ht="12.75" customHeight="1">
      <c r="A138" s="28">
        <v>128</v>
      </c>
      <c r="B138" s="29" t="s">
        <v>44</v>
      </c>
      <c r="C138" s="30" t="s">
        <v>422</v>
      </c>
      <c r="D138" s="31">
        <v>45071</v>
      </c>
      <c r="E138" s="37">
        <v>1358.5</v>
      </c>
      <c r="F138" s="37">
        <v>1370.5</v>
      </c>
      <c r="G138" s="38">
        <v>1345</v>
      </c>
      <c r="H138" s="38">
        <v>1331.5</v>
      </c>
      <c r="I138" s="38">
        <v>1306</v>
      </c>
      <c r="J138" s="38">
        <v>1384</v>
      </c>
      <c r="K138" s="38">
        <v>1409.5</v>
      </c>
      <c r="L138" s="38">
        <v>1423</v>
      </c>
      <c r="M138" s="28">
        <v>1396</v>
      </c>
      <c r="N138" s="28">
        <v>1357</v>
      </c>
      <c r="O138" s="39">
        <v>1464000</v>
      </c>
      <c r="P138" s="40">
        <v>9.7451274362818585E-2</v>
      </c>
    </row>
    <row r="139" spans="1:16" ht="12.75" customHeight="1">
      <c r="A139" s="28">
        <v>129</v>
      </c>
      <c r="B139" s="29" t="s">
        <v>47</v>
      </c>
      <c r="C139" s="30" t="s">
        <v>154</v>
      </c>
      <c r="D139" s="31">
        <v>45071</v>
      </c>
      <c r="E139" s="37">
        <v>1355.75</v>
      </c>
      <c r="F139" s="37">
        <v>1340.7166666666667</v>
      </c>
      <c r="G139" s="38">
        <v>1322.5333333333333</v>
      </c>
      <c r="H139" s="38">
        <v>1289.3166666666666</v>
      </c>
      <c r="I139" s="38">
        <v>1271.1333333333332</v>
      </c>
      <c r="J139" s="38">
        <v>1373.9333333333334</v>
      </c>
      <c r="K139" s="38">
        <v>1392.1166666666668</v>
      </c>
      <c r="L139" s="38">
        <v>1425.3333333333335</v>
      </c>
      <c r="M139" s="28">
        <v>1358.9</v>
      </c>
      <c r="N139" s="28">
        <v>1307.5</v>
      </c>
      <c r="O139" s="39">
        <v>1417200</v>
      </c>
      <c r="P139" s="40">
        <v>2.7552204176334107E-2</v>
      </c>
    </row>
    <row r="140" spans="1:16" ht="12.75" customHeight="1">
      <c r="A140" s="28">
        <v>130</v>
      </c>
      <c r="B140" s="29" t="s">
        <v>63</v>
      </c>
      <c r="C140" s="30" t="s">
        <v>155</v>
      </c>
      <c r="D140" s="31">
        <v>45071</v>
      </c>
      <c r="E140" s="37">
        <v>657.75</v>
      </c>
      <c r="F140" s="37">
        <v>663.2166666666667</v>
      </c>
      <c r="G140" s="38">
        <v>648.68333333333339</v>
      </c>
      <c r="H140" s="38">
        <v>639.61666666666667</v>
      </c>
      <c r="I140" s="38">
        <v>625.08333333333337</v>
      </c>
      <c r="J140" s="38">
        <v>672.28333333333342</v>
      </c>
      <c r="K140" s="38">
        <v>686.81666666666672</v>
      </c>
      <c r="L140" s="38">
        <v>695.88333333333344</v>
      </c>
      <c r="M140" s="28">
        <v>677.75</v>
      </c>
      <c r="N140" s="28">
        <v>654.15</v>
      </c>
      <c r="O140" s="39">
        <v>3704350</v>
      </c>
      <c r="P140" s="40">
        <v>2.114316430747178E-2</v>
      </c>
    </row>
    <row r="141" spans="1:16" ht="12.75" customHeight="1">
      <c r="A141" s="28">
        <v>131</v>
      </c>
      <c r="B141" s="29" t="s">
        <v>79</v>
      </c>
      <c r="C141" s="30" t="s">
        <v>156</v>
      </c>
      <c r="D141" s="31">
        <v>45071</v>
      </c>
      <c r="E141" s="37">
        <v>1052.75</v>
      </c>
      <c r="F141" s="37">
        <v>1061.9333333333334</v>
      </c>
      <c r="G141" s="38">
        <v>1041.9666666666667</v>
      </c>
      <c r="H141" s="38">
        <v>1031.1833333333334</v>
      </c>
      <c r="I141" s="38">
        <v>1011.2166666666667</v>
      </c>
      <c r="J141" s="38">
        <v>1072.7166666666667</v>
      </c>
      <c r="K141" s="38">
        <v>1092.6833333333334</v>
      </c>
      <c r="L141" s="38">
        <v>1103.4666666666667</v>
      </c>
      <c r="M141" s="28">
        <v>1081.9000000000001</v>
      </c>
      <c r="N141" s="28">
        <v>1051.1500000000001</v>
      </c>
      <c r="O141" s="39">
        <v>2272000</v>
      </c>
      <c r="P141" s="40">
        <v>2.1215390147428983E-2</v>
      </c>
    </row>
    <row r="142" spans="1:16" ht="12.75" customHeight="1">
      <c r="A142" s="28">
        <v>132</v>
      </c>
      <c r="B142" s="29" t="s">
        <v>49</v>
      </c>
      <c r="C142" s="30" t="s">
        <v>800</v>
      </c>
      <c r="D142" s="31">
        <v>45071</v>
      </c>
      <c r="E142" s="37">
        <v>78.45</v>
      </c>
      <c r="F142" s="37">
        <v>78.600000000000009</v>
      </c>
      <c r="G142" s="38">
        <v>77.750000000000014</v>
      </c>
      <c r="H142" s="38">
        <v>77.050000000000011</v>
      </c>
      <c r="I142" s="38">
        <v>76.200000000000017</v>
      </c>
      <c r="J142" s="38">
        <v>79.300000000000011</v>
      </c>
      <c r="K142" s="38">
        <v>80.150000000000006</v>
      </c>
      <c r="L142" s="38">
        <v>80.850000000000009</v>
      </c>
      <c r="M142" s="28">
        <v>79.45</v>
      </c>
      <c r="N142" s="28">
        <v>77.900000000000006</v>
      </c>
      <c r="O142" s="39">
        <v>51421050</v>
      </c>
      <c r="P142" s="40">
        <v>-5.9819642184011368E-3</v>
      </c>
    </row>
    <row r="143" spans="1:16" ht="12.75" customHeight="1">
      <c r="A143" s="28">
        <v>133</v>
      </c>
      <c r="B143" s="29" t="s">
        <v>86</v>
      </c>
      <c r="C143" s="30" t="s">
        <v>157</v>
      </c>
      <c r="D143" s="31">
        <v>45071</v>
      </c>
      <c r="E143" s="37">
        <v>1852</v>
      </c>
      <c r="F143" s="37">
        <v>1855.8833333333332</v>
      </c>
      <c r="G143" s="38">
        <v>1837.0666666666664</v>
      </c>
      <c r="H143" s="38">
        <v>1822.1333333333332</v>
      </c>
      <c r="I143" s="38">
        <v>1803.3166666666664</v>
      </c>
      <c r="J143" s="38">
        <v>1870.8166666666664</v>
      </c>
      <c r="K143" s="38">
        <v>1889.633333333333</v>
      </c>
      <c r="L143" s="38">
        <v>1904.5666666666664</v>
      </c>
      <c r="M143" s="28">
        <v>1874.7</v>
      </c>
      <c r="N143" s="28">
        <v>1840.95</v>
      </c>
      <c r="O143" s="39">
        <v>2394425</v>
      </c>
      <c r="P143" s="40">
        <v>8.5717595273948795E-3</v>
      </c>
    </row>
    <row r="144" spans="1:16" ht="12.75" customHeight="1">
      <c r="A144" s="28">
        <v>134</v>
      </c>
      <c r="B144" s="29" t="s">
        <v>49</v>
      </c>
      <c r="C144" s="30" t="s">
        <v>158</v>
      </c>
      <c r="D144" s="31">
        <v>45071</v>
      </c>
      <c r="E144" s="37">
        <v>97095.7</v>
      </c>
      <c r="F144" s="37">
        <v>97418.533333333326</v>
      </c>
      <c r="G144" s="38">
        <v>96712.166666666657</v>
      </c>
      <c r="H144" s="38">
        <v>96328.633333333331</v>
      </c>
      <c r="I144" s="38">
        <v>95622.266666666663</v>
      </c>
      <c r="J144" s="38">
        <v>97802.066666666651</v>
      </c>
      <c r="K144" s="38">
        <v>98508.43333333332</v>
      </c>
      <c r="L144" s="38">
        <v>98891.966666666645</v>
      </c>
      <c r="M144" s="28">
        <v>98124.9</v>
      </c>
      <c r="N144" s="28">
        <v>97035</v>
      </c>
      <c r="O144" s="39">
        <v>62510</v>
      </c>
      <c r="P144" s="40">
        <v>-9.1932160405769538E-3</v>
      </c>
    </row>
    <row r="145" spans="1:16" ht="12.75" customHeight="1">
      <c r="A145" s="28">
        <v>135</v>
      </c>
      <c r="B145" s="29" t="s">
        <v>63</v>
      </c>
      <c r="C145" s="30" t="s">
        <v>159</v>
      </c>
      <c r="D145" s="31">
        <v>45071</v>
      </c>
      <c r="E145" s="37">
        <v>1064.25</v>
      </c>
      <c r="F145" s="37">
        <v>1068.4833333333333</v>
      </c>
      <c r="G145" s="38">
        <v>1055.3666666666668</v>
      </c>
      <c r="H145" s="38">
        <v>1046.4833333333333</v>
      </c>
      <c r="I145" s="38">
        <v>1033.3666666666668</v>
      </c>
      <c r="J145" s="38">
        <v>1077.3666666666668</v>
      </c>
      <c r="K145" s="38">
        <v>1090.4833333333331</v>
      </c>
      <c r="L145" s="38">
        <v>1099.3666666666668</v>
      </c>
      <c r="M145" s="28">
        <v>1081.5999999999999</v>
      </c>
      <c r="N145" s="28">
        <v>1059.5999999999999</v>
      </c>
      <c r="O145" s="39">
        <v>6852450</v>
      </c>
      <c r="P145" s="40">
        <v>-9.3822056134213253E-3</v>
      </c>
    </row>
    <row r="146" spans="1:16" ht="12.75" customHeight="1">
      <c r="A146" s="28">
        <v>136</v>
      </c>
      <c r="B146" s="29" t="s">
        <v>119</v>
      </c>
      <c r="C146" s="30" t="s">
        <v>161</v>
      </c>
      <c r="D146" s="31">
        <v>45071</v>
      </c>
      <c r="E146" s="37">
        <v>81.849999999999994</v>
      </c>
      <c r="F146" s="37">
        <v>81.8</v>
      </c>
      <c r="G146" s="38">
        <v>81.199999999999989</v>
      </c>
      <c r="H146" s="38">
        <v>80.55</v>
      </c>
      <c r="I146" s="38">
        <v>79.949999999999989</v>
      </c>
      <c r="J146" s="38">
        <v>82.449999999999989</v>
      </c>
      <c r="K146" s="38">
        <v>83.049999999999983</v>
      </c>
      <c r="L146" s="38">
        <v>83.699999999999989</v>
      </c>
      <c r="M146" s="28">
        <v>82.4</v>
      </c>
      <c r="N146" s="28">
        <v>81.150000000000006</v>
      </c>
      <c r="O146" s="39">
        <v>40950000</v>
      </c>
      <c r="P146" s="40">
        <v>9.4287298946200779E-3</v>
      </c>
    </row>
    <row r="147" spans="1:16" ht="12.75" customHeight="1">
      <c r="A147" s="28">
        <v>137</v>
      </c>
      <c r="B147" s="29" t="s">
        <v>44</v>
      </c>
      <c r="C147" s="30" t="s">
        <v>162</v>
      </c>
      <c r="D147" s="31">
        <v>45071</v>
      </c>
      <c r="E147" s="37">
        <v>3899</v>
      </c>
      <c r="F147" s="37">
        <v>3899.0666666666671</v>
      </c>
      <c r="G147" s="38">
        <v>3854.7833333333342</v>
      </c>
      <c r="H147" s="38">
        <v>3810.5666666666671</v>
      </c>
      <c r="I147" s="38">
        <v>3766.2833333333342</v>
      </c>
      <c r="J147" s="38">
        <v>3943.2833333333342</v>
      </c>
      <c r="K147" s="38">
        <v>3987.5666666666671</v>
      </c>
      <c r="L147" s="38">
        <v>4031.7833333333342</v>
      </c>
      <c r="M147" s="28">
        <v>3943.35</v>
      </c>
      <c r="N147" s="28">
        <v>3854.85</v>
      </c>
      <c r="O147" s="39">
        <v>1471100</v>
      </c>
      <c r="P147" s="40">
        <v>5.3475935828877002E-3</v>
      </c>
    </row>
    <row r="148" spans="1:16" ht="12.75" customHeight="1">
      <c r="A148" s="28">
        <v>138</v>
      </c>
      <c r="B148" s="29" t="s">
        <v>38</v>
      </c>
      <c r="C148" s="30" t="s">
        <v>163</v>
      </c>
      <c r="D148" s="31">
        <v>45071</v>
      </c>
      <c r="E148" s="37">
        <v>4771.95</v>
      </c>
      <c r="F148" s="37">
        <v>4735.6500000000005</v>
      </c>
      <c r="G148" s="38">
        <v>4676.3000000000011</v>
      </c>
      <c r="H148" s="38">
        <v>4580.6500000000005</v>
      </c>
      <c r="I148" s="38">
        <v>4521.3000000000011</v>
      </c>
      <c r="J148" s="38">
        <v>4831.3000000000011</v>
      </c>
      <c r="K148" s="38">
        <v>4890.6500000000015</v>
      </c>
      <c r="L148" s="38">
        <v>4986.3000000000011</v>
      </c>
      <c r="M148" s="28">
        <v>4795</v>
      </c>
      <c r="N148" s="28">
        <v>4640</v>
      </c>
      <c r="O148" s="39">
        <v>839700</v>
      </c>
      <c r="P148" s="40">
        <v>0.47277032359905286</v>
      </c>
    </row>
    <row r="149" spans="1:16" ht="12.75" customHeight="1">
      <c r="A149" s="28">
        <v>139</v>
      </c>
      <c r="B149" s="29" t="s">
        <v>56</v>
      </c>
      <c r="C149" s="30" t="s">
        <v>164</v>
      </c>
      <c r="D149" s="31">
        <v>45071</v>
      </c>
      <c r="E149" s="37">
        <v>21887.95</v>
      </c>
      <c r="F149" s="37">
        <v>21968.100000000002</v>
      </c>
      <c r="G149" s="38">
        <v>21769.900000000005</v>
      </c>
      <c r="H149" s="38">
        <v>21651.850000000002</v>
      </c>
      <c r="I149" s="38">
        <v>21453.650000000005</v>
      </c>
      <c r="J149" s="38">
        <v>22086.150000000005</v>
      </c>
      <c r="K149" s="38">
        <v>22284.350000000002</v>
      </c>
      <c r="L149" s="38">
        <v>22402.400000000005</v>
      </c>
      <c r="M149" s="28">
        <v>22166.3</v>
      </c>
      <c r="N149" s="28">
        <v>21850.05</v>
      </c>
      <c r="O149" s="39">
        <v>439120</v>
      </c>
      <c r="P149" s="40">
        <v>2.1874709112910732E-2</v>
      </c>
    </row>
    <row r="150" spans="1:16" ht="12.75" customHeight="1">
      <c r="A150" s="28">
        <v>140</v>
      </c>
      <c r="B150" s="29" t="s">
        <v>119</v>
      </c>
      <c r="C150" s="30" t="s">
        <v>165</v>
      </c>
      <c r="D150" s="31">
        <v>45071</v>
      </c>
      <c r="E150" s="37">
        <v>106.75</v>
      </c>
      <c r="F150" s="37">
        <v>107.33333333333333</v>
      </c>
      <c r="G150" s="38">
        <v>106.01666666666665</v>
      </c>
      <c r="H150" s="38">
        <v>105.28333333333332</v>
      </c>
      <c r="I150" s="38">
        <v>103.96666666666664</v>
      </c>
      <c r="J150" s="38">
        <v>108.06666666666666</v>
      </c>
      <c r="K150" s="38">
        <v>109.38333333333335</v>
      </c>
      <c r="L150" s="38">
        <v>110.11666666666667</v>
      </c>
      <c r="M150" s="28">
        <v>108.65</v>
      </c>
      <c r="N150" s="28">
        <v>106.6</v>
      </c>
      <c r="O150" s="39">
        <v>48352500</v>
      </c>
      <c r="P150" s="40">
        <v>3.7262284004247512E-2</v>
      </c>
    </row>
    <row r="151" spans="1:16" ht="12.75" customHeight="1">
      <c r="A151" s="28">
        <v>141</v>
      </c>
      <c r="B151" s="29" t="s">
        <v>166</v>
      </c>
      <c r="C151" s="30" t="s">
        <v>167</v>
      </c>
      <c r="D151" s="31">
        <v>45071</v>
      </c>
      <c r="E151" s="37">
        <v>175.45</v>
      </c>
      <c r="F151" s="37">
        <v>176.91666666666666</v>
      </c>
      <c r="G151" s="38">
        <v>173.68333333333331</v>
      </c>
      <c r="H151" s="38">
        <v>171.91666666666666</v>
      </c>
      <c r="I151" s="38">
        <v>168.68333333333331</v>
      </c>
      <c r="J151" s="38">
        <v>178.68333333333331</v>
      </c>
      <c r="K151" s="38">
        <v>181.91666666666666</v>
      </c>
      <c r="L151" s="38">
        <v>183.68333333333331</v>
      </c>
      <c r="M151" s="28">
        <v>180.15</v>
      </c>
      <c r="N151" s="28">
        <v>175.15</v>
      </c>
      <c r="O151" s="39">
        <v>71471100</v>
      </c>
      <c r="P151" s="40">
        <v>-6.7678676951133124E-2</v>
      </c>
    </row>
    <row r="152" spans="1:16" ht="12.75" customHeight="1">
      <c r="A152" s="28">
        <v>142</v>
      </c>
      <c r="B152" s="29" t="s">
        <v>96</v>
      </c>
      <c r="C152" s="30" t="s">
        <v>264</v>
      </c>
      <c r="D152" s="31">
        <v>45071</v>
      </c>
      <c r="E152" s="37">
        <v>944.55</v>
      </c>
      <c r="F152" s="37">
        <v>947.80000000000007</v>
      </c>
      <c r="G152" s="38">
        <v>938.60000000000014</v>
      </c>
      <c r="H152" s="38">
        <v>932.65000000000009</v>
      </c>
      <c r="I152" s="38">
        <v>923.45000000000016</v>
      </c>
      <c r="J152" s="38">
        <v>953.75000000000011</v>
      </c>
      <c r="K152" s="38">
        <v>962.95000000000016</v>
      </c>
      <c r="L152" s="38">
        <v>968.90000000000009</v>
      </c>
      <c r="M152" s="28">
        <v>957</v>
      </c>
      <c r="N152" s="28">
        <v>941.85</v>
      </c>
      <c r="O152" s="39">
        <v>6463800</v>
      </c>
      <c r="P152" s="40">
        <v>1.5184381778741865E-3</v>
      </c>
    </row>
    <row r="153" spans="1:16" ht="12.75" customHeight="1">
      <c r="A153" s="28">
        <v>143</v>
      </c>
      <c r="B153" s="29" t="s">
        <v>86</v>
      </c>
      <c r="C153" s="30" t="s">
        <v>430</v>
      </c>
      <c r="D153" s="31">
        <v>45071</v>
      </c>
      <c r="E153" s="37">
        <v>3562.4</v>
      </c>
      <c r="F153" s="37">
        <v>3557.1666666666665</v>
      </c>
      <c r="G153" s="38">
        <v>3540.6833333333329</v>
      </c>
      <c r="H153" s="38">
        <v>3518.9666666666662</v>
      </c>
      <c r="I153" s="38">
        <v>3502.4833333333327</v>
      </c>
      <c r="J153" s="38">
        <v>3578.8833333333332</v>
      </c>
      <c r="K153" s="38">
        <v>3595.3666666666668</v>
      </c>
      <c r="L153" s="38">
        <v>3617.0833333333335</v>
      </c>
      <c r="M153" s="28">
        <v>3573.65</v>
      </c>
      <c r="N153" s="28">
        <v>3535.45</v>
      </c>
      <c r="O153" s="39">
        <v>250800</v>
      </c>
      <c r="P153" s="40">
        <v>2.2004889975550123E-2</v>
      </c>
    </row>
    <row r="154" spans="1:16" ht="12.75" customHeight="1">
      <c r="A154" s="28">
        <v>144</v>
      </c>
      <c r="B154" s="29" t="s">
        <v>79</v>
      </c>
      <c r="C154" s="30" t="s">
        <v>168</v>
      </c>
      <c r="D154" s="31">
        <v>45071</v>
      </c>
      <c r="E154" s="37">
        <v>165.6</v>
      </c>
      <c r="F154" s="37">
        <v>166.49999999999997</v>
      </c>
      <c r="G154" s="38">
        <v>164.29999999999995</v>
      </c>
      <c r="H154" s="38">
        <v>162.99999999999997</v>
      </c>
      <c r="I154" s="38">
        <v>160.79999999999995</v>
      </c>
      <c r="J154" s="38">
        <v>167.79999999999995</v>
      </c>
      <c r="K154" s="38">
        <v>169.99999999999994</v>
      </c>
      <c r="L154" s="38">
        <v>171.29999999999995</v>
      </c>
      <c r="M154" s="28">
        <v>168.7</v>
      </c>
      <c r="N154" s="28">
        <v>165.2</v>
      </c>
      <c r="O154" s="39">
        <v>60622100</v>
      </c>
      <c r="P154" s="40">
        <v>-6.4353199833620534E-2</v>
      </c>
    </row>
    <row r="155" spans="1:16" ht="12.75" customHeight="1">
      <c r="A155" s="28">
        <v>145</v>
      </c>
      <c r="B155" s="29" t="s">
        <v>40</v>
      </c>
      <c r="C155" s="30" t="s">
        <v>169</v>
      </c>
      <c r="D155" s="31">
        <v>45071</v>
      </c>
      <c r="E155" s="37">
        <v>42242.6</v>
      </c>
      <c r="F155" s="37">
        <v>42003.25</v>
      </c>
      <c r="G155" s="38">
        <v>41706.5</v>
      </c>
      <c r="H155" s="38">
        <v>41170.400000000001</v>
      </c>
      <c r="I155" s="38">
        <v>40873.65</v>
      </c>
      <c r="J155" s="38">
        <v>42539.35</v>
      </c>
      <c r="K155" s="38">
        <v>42836.1</v>
      </c>
      <c r="L155" s="38">
        <v>43372.2</v>
      </c>
      <c r="M155" s="28">
        <v>42300</v>
      </c>
      <c r="N155" s="28">
        <v>41467.15</v>
      </c>
      <c r="O155" s="39">
        <v>125730</v>
      </c>
      <c r="P155" s="40">
        <v>2.7961736571008096E-2</v>
      </c>
    </row>
    <row r="156" spans="1:16" ht="12.75" customHeight="1">
      <c r="A156" s="28">
        <v>146</v>
      </c>
      <c r="B156" s="29" t="s">
        <v>47</v>
      </c>
      <c r="C156" s="30" t="s">
        <v>170</v>
      </c>
      <c r="D156" s="31">
        <v>45071</v>
      </c>
      <c r="E156" s="37">
        <v>726.2</v>
      </c>
      <c r="F156" s="37">
        <v>731.33333333333337</v>
      </c>
      <c r="G156" s="38">
        <v>719.11666666666679</v>
      </c>
      <c r="H156" s="38">
        <v>712.03333333333342</v>
      </c>
      <c r="I156" s="38">
        <v>699.81666666666683</v>
      </c>
      <c r="J156" s="38">
        <v>738.41666666666674</v>
      </c>
      <c r="K156" s="38">
        <v>750.63333333333321</v>
      </c>
      <c r="L156" s="38">
        <v>757.7166666666667</v>
      </c>
      <c r="M156" s="28">
        <v>743.55</v>
      </c>
      <c r="N156" s="28">
        <v>724.25</v>
      </c>
      <c r="O156" s="39">
        <v>9234350</v>
      </c>
      <c r="P156" s="40">
        <v>-1.9182258004556581E-2</v>
      </c>
    </row>
    <row r="157" spans="1:16" ht="12.75" customHeight="1">
      <c r="A157" s="28">
        <v>147</v>
      </c>
      <c r="B157" s="29" t="s">
        <v>86</v>
      </c>
      <c r="C157" s="30" t="s">
        <v>435</v>
      </c>
      <c r="D157" s="31">
        <v>45071</v>
      </c>
      <c r="E157" s="37">
        <v>4666.1000000000004</v>
      </c>
      <c r="F157" s="37">
        <v>4681.4833333333336</v>
      </c>
      <c r="G157" s="38">
        <v>4628.666666666667</v>
      </c>
      <c r="H157" s="38">
        <v>4591.2333333333336</v>
      </c>
      <c r="I157" s="38">
        <v>4538.416666666667</v>
      </c>
      <c r="J157" s="38">
        <v>4718.916666666667</v>
      </c>
      <c r="K157" s="38">
        <v>4771.7333333333327</v>
      </c>
      <c r="L157" s="38">
        <v>4809.166666666667</v>
      </c>
      <c r="M157" s="28">
        <v>4734.3</v>
      </c>
      <c r="N157" s="28">
        <v>4644.05</v>
      </c>
      <c r="O157" s="39">
        <v>1079050</v>
      </c>
      <c r="P157" s="40">
        <v>-3.6713013591626306E-2</v>
      </c>
    </row>
    <row r="158" spans="1:16" ht="12.75" customHeight="1">
      <c r="A158" s="28">
        <v>148</v>
      </c>
      <c r="B158" s="29" t="s">
        <v>79</v>
      </c>
      <c r="C158" s="30" t="s">
        <v>171</v>
      </c>
      <c r="D158" s="31">
        <v>45071</v>
      </c>
      <c r="E158" s="37">
        <v>229.4</v>
      </c>
      <c r="F158" s="37">
        <v>230.48333333333335</v>
      </c>
      <c r="G158" s="38">
        <v>226.91666666666669</v>
      </c>
      <c r="H158" s="38">
        <v>224.43333333333334</v>
      </c>
      <c r="I158" s="38">
        <v>220.86666666666667</v>
      </c>
      <c r="J158" s="38">
        <v>232.9666666666667</v>
      </c>
      <c r="K158" s="38">
        <v>236.53333333333336</v>
      </c>
      <c r="L158" s="38">
        <v>239.01666666666671</v>
      </c>
      <c r="M158" s="28">
        <v>234.05</v>
      </c>
      <c r="N158" s="28">
        <v>228</v>
      </c>
      <c r="O158" s="39">
        <v>13599000</v>
      </c>
      <c r="P158" s="40">
        <v>-3.141025641025641E-2</v>
      </c>
    </row>
    <row r="159" spans="1:16" ht="12.75" customHeight="1">
      <c r="A159" s="28">
        <v>149</v>
      </c>
      <c r="B159" s="29" t="s">
        <v>63</v>
      </c>
      <c r="C159" s="30" t="s">
        <v>172</v>
      </c>
      <c r="D159" s="31">
        <v>45071</v>
      </c>
      <c r="E159" s="37">
        <v>165.4</v>
      </c>
      <c r="F159" s="37">
        <v>163.70000000000002</v>
      </c>
      <c r="G159" s="38">
        <v>161.60000000000002</v>
      </c>
      <c r="H159" s="38">
        <v>157.80000000000001</v>
      </c>
      <c r="I159" s="38">
        <v>155.70000000000002</v>
      </c>
      <c r="J159" s="38">
        <v>167.50000000000003</v>
      </c>
      <c r="K159" s="38">
        <v>169.6</v>
      </c>
      <c r="L159" s="38">
        <v>173.40000000000003</v>
      </c>
      <c r="M159" s="28">
        <v>165.8</v>
      </c>
      <c r="N159" s="28">
        <v>159.9</v>
      </c>
      <c r="O159" s="39">
        <v>71182200</v>
      </c>
      <c r="P159" s="40">
        <v>-1.2179208351457155E-3</v>
      </c>
    </row>
    <row r="160" spans="1:16" ht="12.75" customHeight="1">
      <c r="A160" s="28">
        <v>150</v>
      </c>
      <c r="B160" s="29" t="s">
        <v>56</v>
      </c>
      <c r="C160" s="30" t="s">
        <v>174</v>
      </c>
      <c r="D160" s="31">
        <v>45071</v>
      </c>
      <c r="E160" s="37">
        <v>2589.1999999999998</v>
      </c>
      <c r="F160" s="37">
        <v>2588.9</v>
      </c>
      <c r="G160" s="38">
        <v>2561.15</v>
      </c>
      <c r="H160" s="38">
        <v>2533.1</v>
      </c>
      <c r="I160" s="38">
        <v>2505.35</v>
      </c>
      <c r="J160" s="38">
        <v>2616.9500000000003</v>
      </c>
      <c r="K160" s="38">
        <v>2644.7000000000003</v>
      </c>
      <c r="L160" s="38">
        <v>2672.7500000000005</v>
      </c>
      <c r="M160" s="28">
        <v>2616.65</v>
      </c>
      <c r="N160" s="28">
        <v>2560.85</v>
      </c>
      <c r="O160" s="39">
        <v>2300000</v>
      </c>
      <c r="P160" s="40">
        <v>-6.9579288025889974E-2</v>
      </c>
    </row>
    <row r="161" spans="1:16" ht="12.75" customHeight="1">
      <c r="A161" s="28">
        <v>151</v>
      </c>
      <c r="B161" s="29" t="s">
        <v>38</v>
      </c>
      <c r="C161" s="30" t="s">
        <v>175</v>
      </c>
      <c r="D161" s="31">
        <v>45071</v>
      </c>
      <c r="E161" s="37">
        <v>3413.95</v>
      </c>
      <c r="F161" s="37">
        <v>3429.7833333333333</v>
      </c>
      <c r="G161" s="38">
        <v>3392.2666666666664</v>
      </c>
      <c r="H161" s="38">
        <v>3370.583333333333</v>
      </c>
      <c r="I161" s="38">
        <v>3333.0666666666662</v>
      </c>
      <c r="J161" s="38">
        <v>3451.4666666666667</v>
      </c>
      <c r="K161" s="38">
        <v>3488.983333333334</v>
      </c>
      <c r="L161" s="38">
        <v>3510.666666666667</v>
      </c>
      <c r="M161" s="28">
        <v>3467.3</v>
      </c>
      <c r="N161" s="28">
        <v>3408.1</v>
      </c>
      <c r="O161" s="39">
        <v>2092750</v>
      </c>
      <c r="P161" s="40">
        <v>5.7671512675717893E-3</v>
      </c>
    </row>
    <row r="162" spans="1:16" ht="12.75" customHeight="1">
      <c r="A162" s="28">
        <v>152</v>
      </c>
      <c r="B162" s="29" t="s">
        <v>58</v>
      </c>
      <c r="C162" s="30" t="s">
        <v>176</v>
      </c>
      <c r="D162" s="31">
        <v>45071</v>
      </c>
      <c r="E162" s="37">
        <v>48.7</v>
      </c>
      <c r="F162" s="37">
        <v>48.616666666666674</v>
      </c>
      <c r="G162" s="38">
        <v>48.283333333333346</v>
      </c>
      <c r="H162" s="38">
        <v>47.866666666666674</v>
      </c>
      <c r="I162" s="38">
        <v>47.533333333333346</v>
      </c>
      <c r="J162" s="38">
        <v>49.033333333333346</v>
      </c>
      <c r="K162" s="38">
        <v>49.366666666666674</v>
      </c>
      <c r="L162" s="38">
        <v>49.783333333333346</v>
      </c>
      <c r="M162" s="28">
        <v>48.95</v>
      </c>
      <c r="N162" s="28">
        <v>48.2</v>
      </c>
      <c r="O162" s="39">
        <v>309232000</v>
      </c>
      <c r="P162" s="40">
        <v>-2.7670171555063641E-2</v>
      </c>
    </row>
    <row r="163" spans="1:16" ht="12.75" customHeight="1">
      <c r="A163" s="28">
        <v>153</v>
      </c>
      <c r="B163" s="29" t="s">
        <v>44</v>
      </c>
      <c r="C163" s="30" t="s">
        <v>266</v>
      </c>
      <c r="D163" s="31">
        <v>45071</v>
      </c>
      <c r="E163" s="37">
        <v>3400.3</v>
      </c>
      <c r="F163" s="37">
        <v>3352.2666666666669</v>
      </c>
      <c r="G163" s="38">
        <v>3289.8833333333337</v>
      </c>
      <c r="H163" s="38">
        <v>3179.4666666666667</v>
      </c>
      <c r="I163" s="38">
        <v>3117.0833333333335</v>
      </c>
      <c r="J163" s="38">
        <v>3462.6833333333338</v>
      </c>
      <c r="K163" s="38">
        <v>3525.0666666666671</v>
      </c>
      <c r="L163" s="38">
        <v>3635.483333333334</v>
      </c>
      <c r="M163" s="28">
        <v>3414.65</v>
      </c>
      <c r="N163" s="28">
        <v>3241.85</v>
      </c>
      <c r="O163" s="39">
        <v>1520400</v>
      </c>
      <c r="P163" s="40">
        <v>-0.20113493064312737</v>
      </c>
    </row>
    <row r="164" spans="1:16" ht="12.75" customHeight="1">
      <c r="A164" s="28">
        <v>154</v>
      </c>
      <c r="B164" s="29" t="s">
        <v>166</v>
      </c>
      <c r="C164" s="30" t="s">
        <v>177</v>
      </c>
      <c r="D164" s="31">
        <v>45071</v>
      </c>
      <c r="E164" s="37">
        <v>242.45</v>
      </c>
      <c r="F164" s="37">
        <v>244.65</v>
      </c>
      <c r="G164" s="38">
        <v>239.5</v>
      </c>
      <c r="H164" s="38">
        <v>236.54999999999998</v>
      </c>
      <c r="I164" s="38">
        <v>231.39999999999998</v>
      </c>
      <c r="J164" s="38">
        <v>247.60000000000002</v>
      </c>
      <c r="K164" s="38">
        <v>252.75000000000006</v>
      </c>
      <c r="L164" s="38">
        <v>255.70000000000005</v>
      </c>
      <c r="M164" s="28">
        <v>249.8</v>
      </c>
      <c r="N164" s="28">
        <v>241.7</v>
      </c>
      <c r="O164" s="39">
        <v>28971000</v>
      </c>
      <c r="P164" s="40">
        <v>-7.7148017545368541E-2</v>
      </c>
    </row>
    <row r="165" spans="1:16" ht="12.75" customHeight="1">
      <c r="A165" s="28">
        <v>155</v>
      </c>
      <c r="B165" s="29" t="s">
        <v>178</v>
      </c>
      <c r="C165" s="30" t="s">
        <v>1022</v>
      </c>
      <c r="D165" s="31">
        <v>45071</v>
      </c>
      <c r="E165" s="37">
        <v>1447.6</v>
      </c>
      <c r="F165" s="37">
        <v>1450.9333333333334</v>
      </c>
      <c r="G165" s="38">
        <v>1439.1166666666668</v>
      </c>
      <c r="H165" s="38">
        <v>1430.6333333333334</v>
      </c>
      <c r="I165" s="38">
        <v>1418.8166666666668</v>
      </c>
      <c r="J165" s="38">
        <v>1459.4166666666667</v>
      </c>
      <c r="K165" s="38">
        <v>1471.2333333333333</v>
      </c>
      <c r="L165" s="38">
        <v>1479.7166666666667</v>
      </c>
      <c r="M165" s="28">
        <v>1462.75</v>
      </c>
      <c r="N165" s="28">
        <v>1442.45</v>
      </c>
      <c r="O165" s="39">
        <v>3431824</v>
      </c>
      <c r="P165" s="40">
        <v>0</v>
      </c>
    </row>
    <row r="166" spans="1:16" ht="12.75" customHeight="1">
      <c r="A166" s="28">
        <v>156</v>
      </c>
      <c r="B166" s="29" t="s">
        <v>44</v>
      </c>
      <c r="C166" s="30" t="s">
        <v>447</v>
      </c>
      <c r="D166" s="31">
        <v>45071</v>
      </c>
      <c r="E166" s="37">
        <v>149.25</v>
      </c>
      <c r="F166" s="37">
        <v>150.48333333333335</v>
      </c>
      <c r="G166" s="38">
        <v>147.6166666666667</v>
      </c>
      <c r="H166" s="38">
        <v>145.98333333333335</v>
      </c>
      <c r="I166" s="38">
        <v>143.1166666666667</v>
      </c>
      <c r="J166" s="38">
        <v>152.1166666666667</v>
      </c>
      <c r="K166" s="38">
        <v>154.98333333333338</v>
      </c>
      <c r="L166" s="38">
        <v>156.6166666666667</v>
      </c>
      <c r="M166" s="28">
        <v>153.35</v>
      </c>
      <c r="N166" s="28">
        <v>148.85</v>
      </c>
      <c r="O166" s="39">
        <v>12754000</v>
      </c>
      <c r="P166" s="40">
        <v>-1.0964912280701754E-3</v>
      </c>
    </row>
    <row r="167" spans="1:16" ht="12.75" customHeight="1">
      <c r="A167" s="28">
        <v>157</v>
      </c>
      <c r="B167" s="29" t="s">
        <v>42</v>
      </c>
      <c r="C167" s="30" t="s">
        <v>179</v>
      </c>
      <c r="D167" s="31">
        <v>45071</v>
      </c>
      <c r="E167" s="37">
        <v>769.25</v>
      </c>
      <c r="F167" s="37">
        <v>772.30000000000007</v>
      </c>
      <c r="G167" s="38">
        <v>762.60000000000014</v>
      </c>
      <c r="H167" s="38">
        <v>755.95</v>
      </c>
      <c r="I167" s="38">
        <v>746.25000000000011</v>
      </c>
      <c r="J167" s="38">
        <v>778.95000000000016</v>
      </c>
      <c r="K167" s="38">
        <v>788.6500000000002</v>
      </c>
      <c r="L167" s="38">
        <v>795.30000000000018</v>
      </c>
      <c r="M167" s="28">
        <v>782</v>
      </c>
      <c r="N167" s="28">
        <v>765.65</v>
      </c>
      <c r="O167" s="39">
        <v>3728950</v>
      </c>
      <c r="P167" s="40">
        <v>3.0537937514681701E-2</v>
      </c>
    </row>
    <row r="168" spans="1:16" ht="12.75" customHeight="1">
      <c r="A168" s="28">
        <v>158</v>
      </c>
      <c r="B168" s="29" t="s">
        <v>58</v>
      </c>
      <c r="C168" s="30" t="s">
        <v>180</v>
      </c>
      <c r="D168" s="31">
        <v>45071</v>
      </c>
      <c r="E168" s="37">
        <v>148.1</v>
      </c>
      <c r="F168" s="37">
        <v>148.9</v>
      </c>
      <c r="G168" s="38">
        <v>146.4</v>
      </c>
      <c r="H168" s="38">
        <v>144.69999999999999</v>
      </c>
      <c r="I168" s="38">
        <v>142.19999999999999</v>
      </c>
      <c r="J168" s="38">
        <v>150.60000000000002</v>
      </c>
      <c r="K168" s="38">
        <v>153.10000000000002</v>
      </c>
      <c r="L168" s="38">
        <v>154.80000000000004</v>
      </c>
      <c r="M168" s="28">
        <v>151.4</v>
      </c>
      <c r="N168" s="28">
        <v>147.19999999999999</v>
      </c>
      <c r="O168" s="39">
        <v>41615000</v>
      </c>
      <c r="P168" s="40">
        <v>1.8103975535168196E-2</v>
      </c>
    </row>
    <row r="169" spans="1:16" ht="12.75" customHeight="1">
      <c r="A169" s="28">
        <v>159</v>
      </c>
      <c r="B169" s="29" t="s">
        <v>166</v>
      </c>
      <c r="C169" s="30" t="s">
        <v>181</v>
      </c>
      <c r="D169" s="31">
        <v>45071</v>
      </c>
      <c r="E169" s="37">
        <v>133.30000000000001</v>
      </c>
      <c r="F169" s="37">
        <v>132.63333333333333</v>
      </c>
      <c r="G169" s="38">
        <v>131.41666666666666</v>
      </c>
      <c r="H169" s="38">
        <v>129.53333333333333</v>
      </c>
      <c r="I169" s="38">
        <v>128.31666666666666</v>
      </c>
      <c r="J169" s="38">
        <v>134.51666666666665</v>
      </c>
      <c r="K169" s="38">
        <v>135.73333333333335</v>
      </c>
      <c r="L169" s="38">
        <v>137.61666666666665</v>
      </c>
      <c r="M169" s="28">
        <v>133.85</v>
      </c>
      <c r="N169" s="28">
        <v>130.75</v>
      </c>
      <c r="O169" s="39">
        <v>59960000</v>
      </c>
      <c r="P169" s="40">
        <v>-3.9867109634551491E-3</v>
      </c>
    </row>
    <row r="170" spans="1:16" ht="12.75" customHeight="1">
      <c r="A170" s="28">
        <v>160</v>
      </c>
      <c r="B170" s="29" t="s">
        <v>79</v>
      </c>
      <c r="C170" s="30" t="s">
        <v>182</v>
      </c>
      <c r="D170" s="31">
        <v>45071</v>
      </c>
      <c r="E170" s="37">
        <v>2487.15</v>
      </c>
      <c r="F170" s="37">
        <v>2480.4666666666667</v>
      </c>
      <c r="G170" s="38">
        <v>2469.7333333333336</v>
      </c>
      <c r="H170" s="38">
        <v>2452.3166666666671</v>
      </c>
      <c r="I170" s="38">
        <v>2441.5833333333339</v>
      </c>
      <c r="J170" s="38">
        <v>2497.8833333333332</v>
      </c>
      <c r="K170" s="38">
        <v>2508.6166666666659</v>
      </c>
      <c r="L170" s="38">
        <v>2526.0333333333328</v>
      </c>
      <c r="M170" s="28">
        <v>2491.1999999999998</v>
      </c>
      <c r="N170" s="28">
        <v>2463.0500000000002</v>
      </c>
      <c r="O170" s="39">
        <v>32425000</v>
      </c>
      <c r="P170" s="40">
        <v>1.9389875549444182E-3</v>
      </c>
    </row>
    <row r="171" spans="1:16" ht="12.75" customHeight="1">
      <c r="A171" s="28">
        <v>161</v>
      </c>
      <c r="B171" s="29" t="s">
        <v>119</v>
      </c>
      <c r="C171" s="30" t="s">
        <v>183</v>
      </c>
      <c r="D171" s="31">
        <v>45071</v>
      </c>
      <c r="E171" s="37">
        <v>83.1</v>
      </c>
      <c r="F171" s="37">
        <v>83.1</v>
      </c>
      <c r="G171" s="38">
        <v>82.399999999999991</v>
      </c>
      <c r="H171" s="38">
        <v>81.7</v>
      </c>
      <c r="I171" s="38">
        <v>81</v>
      </c>
      <c r="J171" s="38">
        <v>83.799999999999983</v>
      </c>
      <c r="K171" s="38">
        <v>84.499999999999972</v>
      </c>
      <c r="L171" s="38">
        <v>85.199999999999974</v>
      </c>
      <c r="M171" s="28">
        <v>83.8</v>
      </c>
      <c r="N171" s="28">
        <v>82.4</v>
      </c>
      <c r="O171" s="39">
        <v>98200000</v>
      </c>
      <c r="P171" s="40">
        <v>-7.5194049159120315E-3</v>
      </c>
    </row>
    <row r="172" spans="1:16" ht="12.75" customHeight="1">
      <c r="A172" s="28">
        <v>162</v>
      </c>
      <c r="B172" s="29" t="s">
        <v>58</v>
      </c>
      <c r="C172" s="30" t="s">
        <v>269</v>
      </c>
      <c r="D172" s="31">
        <v>45071</v>
      </c>
      <c r="E172" s="37">
        <v>862.4</v>
      </c>
      <c r="F172" s="37">
        <v>864.15</v>
      </c>
      <c r="G172" s="38">
        <v>853.5</v>
      </c>
      <c r="H172" s="38">
        <v>844.6</v>
      </c>
      <c r="I172" s="38">
        <v>833.95</v>
      </c>
      <c r="J172" s="38">
        <v>873.05</v>
      </c>
      <c r="K172" s="38">
        <v>883.69999999999982</v>
      </c>
      <c r="L172" s="38">
        <v>892.59999999999991</v>
      </c>
      <c r="M172" s="28">
        <v>874.8</v>
      </c>
      <c r="N172" s="28">
        <v>855.25</v>
      </c>
      <c r="O172" s="39">
        <v>7729600</v>
      </c>
      <c r="P172" s="40">
        <v>2.0742584526031943E-3</v>
      </c>
    </row>
    <row r="173" spans="1:16" ht="12.75" customHeight="1">
      <c r="A173" s="28">
        <v>163</v>
      </c>
      <c r="B173" s="29" t="s">
        <v>63</v>
      </c>
      <c r="C173" s="30" t="s">
        <v>184</v>
      </c>
      <c r="D173" s="31">
        <v>45071</v>
      </c>
      <c r="E173" s="37">
        <v>1186.95</v>
      </c>
      <c r="F173" s="37">
        <v>1186.2333333333333</v>
      </c>
      <c r="G173" s="38">
        <v>1179.4666666666667</v>
      </c>
      <c r="H173" s="38">
        <v>1171.9833333333333</v>
      </c>
      <c r="I173" s="38">
        <v>1165.2166666666667</v>
      </c>
      <c r="J173" s="38">
        <v>1193.7166666666667</v>
      </c>
      <c r="K173" s="38">
        <v>1200.4833333333336</v>
      </c>
      <c r="L173" s="38">
        <v>1207.9666666666667</v>
      </c>
      <c r="M173" s="28">
        <v>1193</v>
      </c>
      <c r="N173" s="28">
        <v>1178.75</v>
      </c>
      <c r="O173" s="39">
        <v>7031250</v>
      </c>
      <c r="P173" s="40">
        <v>4.0698297097568814E-3</v>
      </c>
    </row>
    <row r="174" spans="1:16" ht="12.75" customHeight="1">
      <c r="A174" s="28">
        <v>164</v>
      </c>
      <c r="B174" s="29" t="s">
        <v>58</v>
      </c>
      <c r="C174" s="30" t="s">
        <v>185</v>
      </c>
      <c r="D174" s="31">
        <v>45071</v>
      </c>
      <c r="E174" s="37">
        <v>580.4</v>
      </c>
      <c r="F174" s="37">
        <v>578.65</v>
      </c>
      <c r="G174" s="38">
        <v>574.5</v>
      </c>
      <c r="H174" s="38">
        <v>568.6</v>
      </c>
      <c r="I174" s="38">
        <v>564.45000000000005</v>
      </c>
      <c r="J174" s="38">
        <v>584.54999999999995</v>
      </c>
      <c r="K174" s="38">
        <v>588.69999999999982</v>
      </c>
      <c r="L174" s="38">
        <v>594.59999999999991</v>
      </c>
      <c r="M174" s="28">
        <v>582.79999999999995</v>
      </c>
      <c r="N174" s="28">
        <v>572.75</v>
      </c>
      <c r="O174" s="39">
        <v>64950000</v>
      </c>
      <c r="P174" s="40">
        <v>-3.6815462494247586E-3</v>
      </c>
    </row>
    <row r="175" spans="1:16" ht="12.75" customHeight="1">
      <c r="A175" s="28">
        <v>165</v>
      </c>
      <c r="B175" s="29" t="s">
        <v>42</v>
      </c>
      <c r="C175" s="30" t="s">
        <v>186</v>
      </c>
      <c r="D175" s="31">
        <v>45071</v>
      </c>
      <c r="E175" s="37">
        <v>24697.45</v>
      </c>
      <c r="F175" s="37">
        <v>24559.133333333335</v>
      </c>
      <c r="G175" s="38">
        <v>24268.366666666669</v>
      </c>
      <c r="H175" s="38">
        <v>23839.283333333333</v>
      </c>
      <c r="I175" s="38">
        <v>23548.516666666666</v>
      </c>
      <c r="J175" s="38">
        <v>24988.216666666671</v>
      </c>
      <c r="K175" s="38">
        <v>25278.983333333341</v>
      </c>
      <c r="L175" s="38">
        <v>25708.066666666673</v>
      </c>
      <c r="M175" s="28">
        <v>24849.9</v>
      </c>
      <c r="N175" s="28">
        <v>24130.05</v>
      </c>
      <c r="O175" s="39">
        <v>301550</v>
      </c>
      <c r="P175" s="40">
        <v>3.5453687011760666E-2</v>
      </c>
    </row>
    <row r="176" spans="1:16" ht="12.75" customHeight="1">
      <c r="A176" s="28">
        <v>166</v>
      </c>
      <c r="B176" s="29" t="s">
        <v>70</v>
      </c>
      <c r="C176" s="30" t="s">
        <v>187</v>
      </c>
      <c r="D176" s="31">
        <v>45071</v>
      </c>
      <c r="E176" s="37">
        <v>3895.75</v>
      </c>
      <c r="F176" s="37">
        <v>3881.25</v>
      </c>
      <c r="G176" s="38">
        <v>3814.5</v>
      </c>
      <c r="H176" s="38">
        <v>3733.25</v>
      </c>
      <c r="I176" s="38">
        <v>3666.5</v>
      </c>
      <c r="J176" s="38">
        <v>3962.5</v>
      </c>
      <c r="K176" s="38">
        <v>4029.25</v>
      </c>
      <c r="L176" s="38">
        <v>4110.5</v>
      </c>
      <c r="M176" s="28">
        <v>3948</v>
      </c>
      <c r="N176" s="28">
        <v>3800</v>
      </c>
      <c r="O176" s="39">
        <v>2276175</v>
      </c>
      <c r="P176" s="40">
        <v>-1.0520023909145249E-2</v>
      </c>
    </row>
    <row r="177" spans="1:16" ht="12.75" customHeight="1">
      <c r="A177" s="28">
        <v>167</v>
      </c>
      <c r="B177" s="29" t="s">
        <v>40</v>
      </c>
      <c r="C177" s="30" t="s">
        <v>188</v>
      </c>
      <c r="D177" s="31">
        <v>45071</v>
      </c>
      <c r="E177" s="37">
        <v>2562.25</v>
      </c>
      <c r="F177" s="37">
        <v>2563.8666666666668</v>
      </c>
      <c r="G177" s="38">
        <v>2537.7333333333336</v>
      </c>
      <c r="H177" s="38">
        <v>2513.2166666666667</v>
      </c>
      <c r="I177" s="38">
        <v>2487.0833333333335</v>
      </c>
      <c r="J177" s="38">
        <v>2588.3833333333337</v>
      </c>
      <c r="K177" s="38">
        <v>2614.5166666666669</v>
      </c>
      <c r="L177" s="38">
        <v>2639.0333333333338</v>
      </c>
      <c r="M177" s="28">
        <v>2590</v>
      </c>
      <c r="N177" s="28">
        <v>2539.35</v>
      </c>
      <c r="O177" s="39">
        <v>2497125</v>
      </c>
      <c r="P177" s="40">
        <v>-2.1742324078154841E-2</v>
      </c>
    </row>
    <row r="178" spans="1:16" ht="12.75" customHeight="1">
      <c r="A178" s="28">
        <v>168</v>
      </c>
      <c r="B178" s="29" t="s">
        <v>63</v>
      </c>
      <c r="C178" s="30" t="s">
        <v>864</v>
      </c>
      <c r="D178" s="31">
        <v>45071</v>
      </c>
      <c r="E178" s="37">
        <v>1352.15</v>
      </c>
      <c r="F178" s="37">
        <v>1356.0833333333333</v>
      </c>
      <c r="G178" s="38">
        <v>1335.1666666666665</v>
      </c>
      <c r="H178" s="38">
        <v>1318.1833333333332</v>
      </c>
      <c r="I178" s="38">
        <v>1297.2666666666664</v>
      </c>
      <c r="J178" s="38">
        <v>1373.0666666666666</v>
      </c>
      <c r="K178" s="38">
        <v>1393.9833333333331</v>
      </c>
      <c r="L178" s="38">
        <v>1410.9666666666667</v>
      </c>
      <c r="M178" s="28">
        <v>1377</v>
      </c>
      <c r="N178" s="28">
        <v>1339.1</v>
      </c>
      <c r="O178" s="39">
        <v>4168200</v>
      </c>
      <c r="P178" s="40">
        <v>1.7726340462935832E-2</v>
      </c>
    </row>
    <row r="179" spans="1:16" ht="12.75" customHeight="1">
      <c r="A179" s="28">
        <v>169</v>
      </c>
      <c r="B179" s="29" t="s">
        <v>47</v>
      </c>
      <c r="C179" s="30" t="s">
        <v>189</v>
      </c>
      <c r="D179" s="31">
        <v>45071</v>
      </c>
      <c r="E179" s="37">
        <v>959.3</v>
      </c>
      <c r="F179" s="37">
        <v>960.7833333333333</v>
      </c>
      <c r="G179" s="38">
        <v>954.61666666666656</v>
      </c>
      <c r="H179" s="38">
        <v>949.93333333333328</v>
      </c>
      <c r="I179" s="38">
        <v>943.76666666666654</v>
      </c>
      <c r="J179" s="38">
        <v>965.46666666666658</v>
      </c>
      <c r="K179" s="38">
        <v>971.63333333333333</v>
      </c>
      <c r="L179" s="38">
        <v>976.31666666666661</v>
      </c>
      <c r="M179" s="28">
        <v>966.95</v>
      </c>
      <c r="N179" s="28">
        <v>956.1</v>
      </c>
      <c r="O179" s="39">
        <v>23737000</v>
      </c>
      <c r="P179" s="40">
        <v>6.6795309484933944E-3</v>
      </c>
    </row>
    <row r="180" spans="1:16" ht="12.75" customHeight="1">
      <c r="A180" s="28">
        <v>170</v>
      </c>
      <c r="B180" s="29" t="s">
        <v>178</v>
      </c>
      <c r="C180" s="30" t="s">
        <v>190</v>
      </c>
      <c r="D180" s="31">
        <v>45071</v>
      </c>
      <c r="E180" s="37">
        <v>435.2</v>
      </c>
      <c r="F180" s="37">
        <v>435.68333333333334</v>
      </c>
      <c r="G180" s="38">
        <v>433.01666666666665</v>
      </c>
      <c r="H180" s="38">
        <v>430.83333333333331</v>
      </c>
      <c r="I180" s="38">
        <v>428.16666666666663</v>
      </c>
      <c r="J180" s="38">
        <v>437.86666666666667</v>
      </c>
      <c r="K180" s="38">
        <v>440.5333333333333</v>
      </c>
      <c r="L180" s="38">
        <v>442.7166666666667</v>
      </c>
      <c r="M180" s="28">
        <v>438.35</v>
      </c>
      <c r="N180" s="28">
        <v>433.5</v>
      </c>
      <c r="O180" s="39">
        <v>8083500</v>
      </c>
      <c r="P180" s="40">
        <v>-3.1446540880503146E-3</v>
      </c>
    </row>
    <row r="181" spans="1:16" ht="12.75" customHeight="1">
      <c r="A181" s="28">
        <v>171</v>
      </c>
      <c r="B181" s="29" t="s">
        <v>47</v>
      </c>
      <c r="C181" s="30" t="s">
        <v>271</v>
      </c>
      <c r="D181" s="31">
        <v>45071</v>
      </c>
      <c r="E181" s="37">
        <v>702.5</v>
      </c>
      <c r="F181" s="37">
        <v>707.65</v>
      </c>
      <c r="G181" s="38">
        <v>695.94999999999993</v>
      </c>
      <c r="H181" s="38">
        <v>689.4</v>
      </c>
      <c r="I181" s="38">
        <v>677.69999999999993</v>
      </c>
      <c r="J181" s="38">
        <v>714.19999999999993</v>
      </c>
      <c r="K181" s="38">
        <v>725.9</v>
      </c>
      <c r="L181" s="38">
        <v>732.44999999999993</v>
      </c>
      <c r="M181" s="28">
        <v>719.35</v>
      </c>
      <c r="N181" s="28">
        <v>701.1</v>
      </c>
      <c r="O181" s="39">
        <v>2619000</v>
      </c>
      <c r="P181" s="40">
        <v>-3.1792975970425137E-2</v>
      </c>
    </row>
    <row r="182" spans="1:16" ht="12.75" customHeight="1">
      <c r="A182" s="28">
        <v>172</v>
      </c>
      <c r="B182" s="29" t="s">
        <v>38</v>
      </c>
      <c r="C182" s="30" t="s">
        <v>191</v>
      </c>
      <c r="D182" s="31">
        <v>45071</v>
      </c>
      <c r="E182" s="37">
        <v>983.1</v>
      </c>
      <c r="F182" s="37">
        <v>986.93333333333339</v>
      </c>
      <c r="G182" s="38">
        <v>976.36666666666679</v>
      </c>
      <c r="H182" s="38">
        <v>969.63333333333344</v>
      </c>
      <c r="I182" s="38">
        <v>959.06666666666683</v>
      </c>
      <c r="J182" s="38">
        <v>993.66666666666674</v>
      </c>
      <c r="K182" s="38">
        <v>1004.2333333333333</v>
      </c>
      <c r="L182" s="38">
        <v>1010.9666666666667</v>
      </c>
      <c r="M182" s="28">
        <v>997.5</v>
      </c>
      <c r="N182" s="28">
        <v>980.2</v>
      </c>
      <c r="O182" s="39">
        <v>5536150</v>
      </c>
      <c r="P182" s="40">
        <v>-3.6892732131770041E-3</v>
      </c>
    </row>
    <row r="183" spans="1:16" ht="12.75" customHeight="1">
      <c r="A183" s="28">
        <v>173</v>
      </c>
      <c r="B183" s="29" t="s">
        <v>74</v>
      </c>
      <c r="C183" s="30" t="s">
        <v>484</v>
      </c>
      <c r="D183" s="31">
        <v>45071</v>
      </c>
      <c r="E183" s="37">
        <v>1256.4000000000001</v>
      </c>
      <c r="F183" s="37">
        <v>1266.6833333333334</v>
      </c>
      <c r="G183" s="38">
        <v>1242.4166666666667</v>
      </c>
      <c r="H183" s="38">
        <v>1228.4333333333334</v>
      </c>
      <c r="I183" s="38">
        <v>1204.1666666666667</v>
      </c>
      <c r="J183" s="38">
        <v>1280.6666666666667</v>
      </c>
      <c r="K183" s="38">
        <v>1304.9333333333332</v>
      </c>
      <c r="L183" s="38">
        <v>1318.9166666666667</v>
      </c>
      <c r="M183" s="28">
        <v>1290.95</v>
      </c>
      <c r="N183" s="28">
        <v>1252.7</v>
      </c>
      <c r="O183" s="39">
        <v>2774500</v>
      </c>
      <c r="P183" s="40">
        <v>3.4358047016274863E-3</v>
      </c>
    </row>
    <row r="184" spans="1:16" ht="12.75" customHeight="1">
      <c r="A184" s="28">
        <v>174</v>
      </c>
      <c r="B184" s="29" t="s">
        <v>56</v>
      </c>
      <c r="C184" s="30" t="s">
        <v>192</v>
      </c>
      <c r="D184" s="31">
        <v>45071</v>
      </c>
      <c r="E184" s="37">
        <v>782.75</v>
      </c>
      <c r="F184" s="37">
        <v>784.0333333333333</v>
      </c>
      <c r="G184" s="38">
        <v>778.56666666666661</v>
      </c>
      <c r="H184" s="38">
        <v>774.38333333333333</v>
      </c>
      <c r="I184" s="38">
        <v>768.91666666666663</v>
      </c>
      <c r="J184" s="38">
        <v>788.21666666666658</v>
      </c>
      <c r="K184" s="38">
        <v>793.68333333333328</v>
      </c>
      <c r="L184" s="38">
        <v>797.86666666666656</v>
      </c>
      <c r="M184" s="28">
        <v>789.5</v>
      </c>
      <c r="N184" s="28">
        <v>779.85</v>
      </c>
      <c r="O184" s="39">
        <v>11021400</v>
      </c>
      <c r="P184" s="40">
        <v>3.6059662350434356E-3</v>
      </c>
    </row>
    <row r="185" spans="1:16" ht="12.75" customHeight="1">
      <c r="A185" s="28">
        <v>175</v>
      </c>
      <c r="B185" s="29" t="s">
        <v>49</v>
      </c>
      <c r="C185" s="30" t="s">
        <v>193</v>
      </c>
      <c r="D185" s="31">
        <v>45071</v>
      </c>
      <c r="E185" s="37">
        <v>517</v>
      </c>
      <c r="F185" s="37">
        <v>517.05000000000007</v>
      </c>
      <c r="G185" s="38">
        <v>511.60000000000014</v>
      </c>
      <c r="H185" s="38">
        <v>506.20000000000005</v>
      </c>
      <c r="I185" s="38">
        <v>500.75000000000011</v>
      </c>
      <c r="J185" s="38">
        <v>522.45000000000016</v>
      </c>
      <c r="K185" s="38">
        <v>527.9000000000002</v>
      </c>
      <c r="L185" s="38">
        <v>533.30000000000018</v>
      </c>
      <c r="M185" s="28">
        <v>522.5</v>
      </c>
      <c r="N185" s="28">
        <v>511.65</v>
      </c>
      <c r="O185" s="39">
        <v>61854975</v>
      </c>
      <c r="P185" s="40">
        <v>4.9543014652546062E-2</v>
      </c>
    </row>
    <row r="186" spans="1:16" ht="12.75" customHeight="1">
      <c r="A186" s="28">
        <v>176</v>
      </c>
      <c r="B186" s="29" t="s">
        <v>166</v>
      </c>
      <c r="C186" s="30" t="s">
        <v>194</v>
      </c>
      <c r="D186" s="31">
        <v>45071</v>
      </c>
      <c r="E186" s="37">
        <v>207.25</v>
      </c>
      <c r="F186" s="37">
        <v>207.36666666666667</v>
      </c>
      <c r="G186" s="38">
        <v>206.53333333333336</v>
      </c>
      <c r="H186" s="38">
        <v>205.81666666666669</v>
      </c>
      <c r="I186" s="38">
        <v>204.98333333333338</v>
      </c>
      <c r="J186" s="38">
        <v>208.08333333333334</v>
      </c>
      <c r="K186" s="38">
        <v>208.91666666666666</v>
      </c>
      <c r="L186" s="38">
        <v>209.63333333333333</v>
      </c>
      <c r="M186" s="28">
        <v>208.2</v>
      </c>
      <c r="N186" s="28">
        <v>206.65</v>
      </c>
      <c r="O186" s="39">
        <v>97240500</v>
      </c>
      <c r="P186" s="40">
        <v>-9.2840932535589032E-3</v>
      </c>
    </row>
    <row r="187" spans="1:16" ht="12.75" customHeight="1">
      <c r="A187" s="28">
        <v>177</v>
      </c>
      <c r="B187" s="29" t="s">
        <v>119</v>
      </c>
      <c r="C187" s="30" t="s">
        <v>195</v>
      </c>
      <c r="D187" s="31">
        <v>45071</v>
      </c>
      <c r="E187" s="37">
        <v>107</v>
      </c>
      <c r="F187" s="37">
        <v>107.38333333333333</v>
      </c>
      <c r="G187" s="38">
        <v>106.26666666666665</v>
      </c>
      <c r="H187" s="38">
        <v>105.53333333333333</v>
      </c>
      <c r="I187" s="38">
        <v>104.41666666666666</v>
      </c>
      <c r="J187" s="38">
        <v>108.11666666666665</v>
      </c>
      <c r="K187" s="38">
        <v>109.23333333333332</v>
      </c>
      <c r="L187" s="38">
        <v>109.96666666666664</v>
      </c>
      <c r="M187" s="28">
        <v>108.5</v>
      </c>
      <c r="N187" s="28">
        <v>106.65</v>
      </c>
      <c r="O187" s="39">
        <v>211926000</v>
      </c>
      <c r="P187" s="40">
        <v>1.0119016410632831E-2</v>
      </c>
    </row>
    <row r="188" spans="1:16" ht="12.75" customHeight="1">
      <c r="A188" s="28">
        <v>178</v>
      </c>
      <c r="B188" s="29" t="s">
        <v>86</v>
      </c>
      <c r="C188" s="30" t="s">
        <v>196</v>
      </c>
      <c r="D188" s="31">
        <v>45071</v>
      </c>
      <c r="E188" s="37">
        <v>3283.15</v>
      </c>
      <c r="F188" s="37">
        <v>3282.2000000000003</v>
      </c>
      <c r="G188" s="38">
        <v>3266.9500000000007</v>
      </c>
      <c r="H188" s="38">
        <v>3250.7500000000005</v>
      </c>
      <c r="I188" s="38">
        <v>3235.5000000000009</v>
      </c>
      <c r="J188" s="38">
        <v>3298.4000000000005</v>
      </c>
      <c r="K188" s="38">
        <v>3313.6499999999996</v>
      </c>
      <c r="L188" s="38">
        <v>3329.8500000000004</v>
      </c>
      <c r="M188" s="28">
        <v>3297.45</v>
      </c>
      <c r="N188" s="28">
        <v>3266</v>
      </c>
      <c r="O188" s="39">
        <v>11119150</v>
      </c>
      <c r="P188" s="40">
        <v>2.7143894201937949E-3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45071</v>
      </c>
      <c r="E189" s="37">
        <v>1047.5999999999999</v>
      </c>
      <c r="F189" s="37">
        <v>1046.1166666666666</v>
      </c>
      <c r="G189" s="38">
        <v>1037.1833333333332</v>
      </c>
      <c r="H189" s="38">
        <v>1026.7666666666667</v>
      </c>
      <c r="I189" s="38">
        <v>1017.8333333333333</v>
      </c>
      <c r="J189" s="38">
        <v>1056.5333333333331</v>
      </c>
      <c r="K189" s="38">
        <v>1065.4666666666665</v>
      </c>
      <c r="L189" s="38">
        <v>1075.883333333333</v>
      </c>
      <c r="M189" s="28">
        <v>1055.05</v>
      </c>
      <c r="N189" s="28">
        <v>1035.7</v>
      </c>
      <c r="O189" s="39">
        <v>10402200</v>
      </c>
      <c r="P189" s="40">
        <v>-1.4102928632357122E-2</v>
      </c>
    </row>
    <row r="190" spans="1:16" ht="12.75" customHeight="1">
      <c r="A190" s="28">
        <v>180</v>
      </c>
      <c r="B190" s="29" t="s">
        <v>56</v>
      </c>
      <c r="C190" s="30" t="s">
        <v>198</v>
      </c>
      <c r="D190" s="31">
        <v>45071</v>
      </c>
      <c r="E190" s="37">
        <v>2781.1</v>
      </c>
      <c r="F190" s="37">
        <v>2779.3833333333332</v>
      </c>
      <c r="G190" s="38">
        <v>2767.6166666666663</v>
      </c>
      <c r="H190" s="38">
        <v>2754.1333333333332</v>
      </c>
      <c r="I190" s="38">
        <v>2742.3666666666663</v>
      </c>
      <c r="J190" s="38">
        <v>2792.8666666666663</v>
      </c>
      <c r="K190" s="38">
        <v>2804.6333333333328</v>
      </c>
      <c r="L190" s="38">
        <v>2818.1166666666663</v>
      </c>
      <c r="M190" s="28">
        <v>2791.15</v>
      </c>
      <c r="N190" s="28">
        <v>2765.9</v>
      </c>
      <c r="O190" s="39">
        <v>5205750</v>
      </c>
      <c r="P190" s="40">
        <v>2.6000288892098801E-3</v>
      </c>
    </row>
    <row r="191" spans="1:16" ht="12.75" customHeight="1">
      <c r="A191" s="28">
        <v>181</v>
      </c>
      <c r="B191" s="29" t="s">
        <v>47</v>
      </c>
      <c r="C191" s="30" t="s">
        <v>199</v>
      </c>
      <c r="D191" s="31">
        <v>45071</v>
      </c>
      <c r="E191" s="37">
        <v>1651.8</v>
      </c>
      <c r="F191" s="37">
        <v>1657.2166666666665</v>
      </c>
      <c r="G191" s="38">
        <v>1644.833333333333</v>
      </c>
      <c r="H191" s="38">
        <v>1637.8666666666666</v>
      </c>
      <c r="I191" s="38">
        <v>1625.4833333333331</v>
      </c>
      <c r="J191" s="38">
        <v>1664.1833333333329</v>
      </c>
      <c r="K191" s="38">
        <v>1676.5666666666666</v>
      </c>
      <c r="L191" s="38">
        <v>1683.5333333333328</v>
      </c>
      <c r="M191" s="28">
        <v>1669.6</v>
      </c>
      <c r="N191" s="28">
        <v>1650.25</v>
      </c>
      <c r="O191" s="39">
        <v>1465000</v>
      </c>
      <c r="P191" s="40">
        <v>1.3670539986329461E-3</v>
      </c>
    </row>
    <row r="192" spans="1:16" ht="12.75" customHeight="1">
      <c r="A192" s="28">
        <v>182</v>
      </c>
      <c r="B192" s="29" t="s">
        <v>44</v>
      </c>
      <c r="C192" s="30" t="s">
        <v>201</v>
      </c>
      <c r="D192" s="31">
        <v>45071</v>
      </c>
      <c r="E192" s="37">
        <v>1488.3</v>
      </c>
      <c r="F192" s="37">
        <v>1483.2166666666665</v>
      </c>
      <c r="G192" s="38">
        <v>1472.0333333333328</v>
      </c>
      <c r="H192" s="38">
        <v>1455.7666666666664</v>
      </c>
      <c r="I192" s="38">
        <v>1444.5833333333328</v>
      </c>
      <c r="J192" s="38">
        <v>1499.4833333333329</v>
      </c>
      <c r="K192" s="38">
        <v>1510.6666666666667</v>
      </c>
      <c r="L192" s="38">
        <v>1526.9333333333329</v>
      </c>
      <c r="M192" s="28">
        <v>1494.4</v>
      </c>
      <c r="N192" s="28">
        <v>1466.95</v>
      </c>
      <c r="O192" s="39">
        <v>3273200</v>
      </c>
      <c r="P192" s="40">
        <v>-1.350210970464135E-2</v>
      </c>
    </row>
    <row r="193" spans="1:16" ht="12.75" customHeight="1">
      <c r="A193" s="28">
        <v>183</v>
      </c>
      <c r="B193" s="29" t="s">
        <v>49</v>
      </c>
      <c r="C193" s="30" t="s">
        <v>202</v>
      </c>
      <c r="D193" s="31">
        <v>45071</v>
      </c>
      <c r="E193" s="37">
        <v>1237.5999999999999</v>
      </c>
      <c r="F193" s="37">
        <v>1239.8500000000001</v>
      </c>
      <c r="G193" s="38">
        <v>1231.5500000000002</v>
      </c>
      <c r="H193" s="38">
        <v>1225.5</v>
      </c>
      <c r="I193" s="38">
        <v>1217.2</v>
      </c>
      <c r="J193" s="38">
        <v>1245.9000000000003</v>
      </c>
      <c r="K193" s="38">
        <v>1254.2</v>
      </c>
      <c r="L193" s="38">
        <v>1260.2500000000005</v>
      </c>
      <c r="M193" s="28">
        <v>1248.1500000000001</v>
      </c>
      <c r="N193" s="28">
        <v>1233.8</v>
      </c>
      <c r="O193" s="39">
        <v>7701400</v>
      </c>
      <c r="P193" s="40">
        <v>-2.4039740974008694E-2</v>
      </c>
    </row>
    <row r="194" spans="1:16" ht="12.75" customHeight="1">
      <c r="A194" s="28">
        <v>184</v>
      </c>
      <c r="B194" s="29" t="s">
        <v>56</v>
      </c>
      <c r="C194" s="30" t="s">
        <v>203</v>
      </c>
      <c r="D194" s="31">
        <v>45071</v>
      </c>
      <c r="E194" s="37">
        <v>1408.3</v>
      </c>
      <c r="F194" s="37">
        <v>1412.8999999999999</v>
      </c>
      <c r="G194" s="38">
        <v>1397.8499999999997</v>
      </c>
      <c r="H194" s="38">
        <v>1387.3999999999999</v>
      </c>
      <c r="I194" s="38">
        <v>1372.3499999999997</v>
      </c>
      <c r="J194" s="38">
        <v>1423.3499999999997</v>
      </c>
      <c r="K194" s="38">
        <v>1438.3999999999999</v>
      </c>
      <c r="L194" s="38">
        <v>1448.8499999999997</v>
      </c>
      <c r="M194" s="28">
        <v>1427.95</v>
      </c>
      <c r="N194" s="28">
        <v>1402.45</v>
      </c>
      <c r="O194" s="39">
        <v>2112000</v>
      </c>
      <c r="P194" s="40">
        <v>1.3435700575815739E-2</v>
      </c>
    </row>
    <row r="195" spans="1:16" ht="12.75" customHeight="1">
      <c r="A195" s="28">
        <v>185</v>
      </c>
      <c r="B195" s="29" t="s">
        <v>42</v>
      </c>
      <c r="C195" s="30" t="s">
        <v>204</v>
      </c>
      <c r="D195" s="31">
        <v>45071</v>
      </c>
      <c r="E195" s="37">
        <v>7734.55</v>
      </c>
      <c r="F195" s="37">
        <v>7805.5166666666664</v>
      </c>
      <c r="G195" s="38">
        <v>7652.2833333333328</v>
      </c>
      <c r="H195" s="38">
        <v>7570.0166666666664</v>
      </c>
      <c r="I195" s="38">
        <v>7416.7833333333328</v>
      </c>
      <c r="J195" s="38">
        <v>7887.7833333333328</v>
      </c>
      <c r="K195" s="38">
        <v>8041.0166666666664</v>
      </c>
      <c r="L195" s="38">
        <v>8123.2833333333328</v>
      </c>
      <c r="M195" s="28">
        <v>7958.75</v>
      </c>
      <c r="N195" s="28">
        <v>7723.25</v>
      </c>
      <c r="O195" s="39">
        <v>1885000</v>
      </c>
      <c r="P195" s="40">
        <v>-3.6840222778600988E-2</v>
      </c>
    </row>
    <row r="196" spans="1:16" ht="12.75" customHeight="1">
      <c r="A196" s="28">
        <v>186</v>
      </c>
      <c r="B196" s="29" t="s">
        <v>38</v>
      </c>
      <c r="C196" s="30" t="s">
        <v>205</v>
      </c>
      <c r="D196" s="31">
        <v>45071</v>
      </c>
      <c r="E196" s="37">
        <v>679.95</v>
      </c>
      <c r="F196" s="37">
        <v>681.31666666666672</v>
      </c>
      <c r="G196" s="38">
        <v>674.63333333333344</v>
      </c>
      <c r="H196" s="38">
        <v>669.31666666666672</v>
      </c>
      <c r="I196" s="38">
        <v>662.63333333333344</v>
      </c>
      <c r="J196" s="38">
        <v>686.63333333333344</v>
      </c>
      <c r="K196" s="38">
        <v>693.31666666666661</v>
      </c>
      <c r="L196" s="38">
        <v>698.63333333333344</v>
      </c>
      <c r="M196" s="28">
        <v>688</v>
      </c>
      <c r="N196" s="28">
        <v>676</v>
      </c>
      <c r="O196" s="39">
        <v>22960600</v>
      </c>
      <c r="P196" s="40">
        <v>1.0643167772945755E-2</v>
      </c>
    </row>
    <row r="197" spans="1:16" ht="12.75" customHeight="1">
      <c r="A197" s="28">
        <v>187</v>
      </c>
      <c r="B197" s="29" t="s">
        <v>119</v>
      </c>
      <c r="C197" s="30" t="s">
        <v>206</v>
      </c>
      <c r="D197" s="31">
        <v>45071</v>
      </c>
      <c r="E197" s="37">
        <v>273.55</v>
      </c>
      <c r="F197" s="37">
        <v>275.33333333333331</v>
      </c>
      <c r="G197" s="38">
        <v>269.91666666666663</v>
      </c>
      <c r="H197" s="38">
        <v>266.2833333333333</v>
      </c>
      <c r="I197" s="38">
        <v>260.86666666666662</v>
      </c>
      <c r="J197" s="38">
        <v>278.96666666666664</v>
      </c>
      <c r="K197" s="38">
        <v>284.38333333333327</v>
      </c>
      <c r="L197" s="38">
        <v>288.01666666666665</v>
      </c>
      <c r="M197" s="28">
        <v>280.75</v>
      </c>
      <c r="N197" s="28">
        <v>271.7</v>
      </c>
      <c r="O197" s="39">
        <v>41542000</v>
      </c>
      <c r="P197" s="40">
        <v>0.15980791780668938</v>
      </c>
    </row>
    <row r="198" spans="1:16" ht="12.75" customHeight="1">
      <c r="A198" s="28">
        <v>188</v>
      </c>
      <c r="B198" s="29" t="s">
        <v>70</v>
      </c>
      <c r="C198" s="30" t="s">
        <v>207</v>
      </c>
      <c r="D198" s="31">
        <v>45071</v>
      </c>
      <c r="E198" s="37">
        <v>811.45</v>
      </c>
      <c r="F198" s="37">
        <v>813.85</v>
      </c>
      <c r="G198" s="38">
        <v>807.75</v>
      </c>
      <c r="H198" s="38">
        <v>804.05</v>
      </c>
      <c r="I198" s="38">
        <v>797.94999999999993</v>
      </c>
      <c r="J198" s="38">
        <v>817.55000000000007</v>
      </c>
      <c r="K198" s="38">
        <v>823.6500000000002</v>
      </c>
      <c r="L198" s="38">
        <v>827.35000000000014</v>
      </c>
      <c r="M198" s="28">
        <v>819.95</v>
      </c>
      <c r="N198" s="28">
        <v>810.15</v>
      </c>
      <c r="O198" s="39">
        <v>7257600</v>
      </c>
      <c r="P198" s="40">
        <v>7.7480629842539362E-3</v>
      </c>
    </row>
    <row r="199" spans="1:16" ht="12.75" customHeight="1">
      <c r="A199" s="28">
        <v>189</v>
      </c>
      <c r="B199" s="29" t="s">
        <v>70</v>
      </c>
      <c r="C199" s="30" t="s">
        <v>276</v>
      </c>
      <c r="D199" s="31">
        <v>45071</v>
      </c>
      <c r="E199" s="37">
        <v>1332.7</v>
      </c>
      <c r="F199" s="37">
        <v>1328.1666666666667</v>
      </c>
      <c r="G199" s="38">
        <v>1315.5333333333335</v>
      </c>
      <c r="H199" s="38">
        <v>1298.3666666666668</v>
      </c>
      <c r="I199" s="38">
        <v>1285.7333333333336</v>
      </c>
      <c r="J199" s="38">
        <v>1345.3333333333335</v>
      </c>
      <c r="K199" s="38">
        <v>1357.9666666666667</v>
      </c>
      <c r="L199" s="38">
        <v>1375.1333333333334</v>
      </c>
      <c r="M199" s="28">
        <v>1340.8</v>
      </c>
      <c r="N199" s="28">
        <v>1311</v>
      </c>
      <c r="O199" s="39">
        <v>577500</v>
      </c>
      <c r="P199" s="40">
        <v>-9.0090090090090089E-3</v>
      </c>
    </row>
    <row r="200" spans="1:16" ht="12.75" customHeight="1">
      <c r="A200" s="28">
        <v>190</v>
      </c>
      <c r="B200" s="29" t="s">
        <v>86</v>
      </c>
      <c r="C200" s="30" t="s">
        <v>208</v>
      </c>
      <c r="D200" s="31">
        <v>45071</v>
      </c>
      <c r="E200" s="37">
        <v>384.65</v>
      </c>
      <c r="F200" s="37">
        <v>384.73333333333329</v>
      </c>
      <c r="G200" s="38">
        <v>382.56666666666661</v>
      </c>
      <c r="H200" s="38">
        <v>380.48333333333329</v>
      </c>
      <c r="I200" s="38">
        <v>378.31666666666661</v>
      </c>
      <c r="J200" s="38">
        <v>386.81666666666661</v>
      </c>
      <c r="K200" s="38">
        <v>388.98333333333323</v>
      </c>
      <c r="L200" s="38">
        <v>391.06666666666661</v>
      </c>
      <c r="M200" s="28">
        <v>386.9</v>
      </c>
      <c r="N200" s="28">
        <v>382.65</v>
      </c>
      <c r="O200" s="39">
        <v>29481000</v>
      </c>
      <c r="P200" s="40">
        <v>-6.0685748963285125E-3</v>
      </c>
    </row>
    <row r="201" spans="1:16" ht="12.75" customHeight="1">
      <c r="A201" s="28">
        <v>191</v>
      </c>
      <c r="B201" s="29" t="s">
        <v>178</v>
      </c>
      <c r="C201" s="30" t="s">
        <v>209</v>
      </c>
      <c r="D201" s="31">
        <v>45071</v>
      </c>
      <c r="E201" s="37">
        <v>186.35</v>
      </c>
      <c r="F201" s="37">
        <v>184.56666666666663</v>
      </c>
      <c r="G201" s="38">
        <v>181.68333333333328</v>
      </c>
      <c r="H201" s="38">
        <v>177.01666666666665</v>
      </c>
      <c r="I201" s="38">
        <v>174.1333333333333</v>
      </c>
      <c r="J201" s="38">
        <v>189.23333333333326</v>
      </c>
      <c r="K201" s="38">
        <v>192.11666666666665</v>
      </c>
      <c r="L201" s="38">
        <v>196.78333333333325</v>
      </c>
      <c r="M201" s="28">
        <v>187.45</v>
      </c>
      <c r="N201" s="28">
        <v>179.9</v>
      </c>
      <c r="O201" s="39">
        <v>85269000</v>
      </c>
      <c r="P201" s="40">
        <v>-6.3739376770538245E-2</v>
      </c>
    </row>
    <row r="202" spans="1:16" ht="12.75" customHeight="1">
      <c r="A202" s="28">
        <v>192</v>
      </c>
      <c r="B202" s="29" t="s">
        <v>47</v>
      </c>
      <c r="C202" s="30" t="s">
        <v>796</v>
      </c>
      <c r="D202" s="31">
        <v>45071</v>
      </c>
      <c r="E202" s="37">
        <v>515.4</v>
      </c>
      <c r="F202" s="37">
        <v>515.13333333333333</v>
      </c>
      <c r="G202" s="38">
        <v>507.26666666666665</v>
      </c>
      <c r="H202" s="38">
        <v>499.13333333333333</v>
      </c>
      <c r="I202" s="38">
        <v>491.26666666666665</v>
      </c>
      <c r="J202" s="38">
        <v>523.26666666666665</v>
      </c>
      <c r="K202" s="38">
        <v>531.13333333333321</v>
      </c>
      <c r="L202" s="38">
        <v>539.26666666666665</v>
      </c>
      <c r="M202" s="28">
        <v>523</v>
      </c>
      <c r="N202" s="28">
        <v>507</v>
      </c>
      <c r="O202" s="39">
        <v>7495200</v>
      </c>
      <c r="P202" s="40">
        <v>2.5110782865583457E-2</v>
      </c>
    </row>
    <row r="203" spans="1:16" ht="12.75" customHeight="1">
      <c r="A203" s="28">
        <v>193</v>
      </c>
      <c r="B203" s="29"/>
      <c r="C203" s="41"/>
      <c r="D203" s="43"/>
      <c r="E203" s="44"/>
      <c r="F203" s="44"/>
      <c r="G203" s="45"/>
      <c r="H203" s="45"/>
      <c r="I203" s="45"/>
      <c r="J203" s="45"/>
      <c r="K203" s="45"/>
      <c r="L203" s="45"/>
      <c r="M203" s="41"/>
      <c r="N203" s="41"/>
      <c r="O203" s="232"/>
      <c r="P203" s="233"/>
    </row>
    <row r="204" spans="1:16" ht="12.75" customHeight="1">
      <c r="A204" s="28">
        <v>194</v>
      </c>
      <c r="B204" s="29"/>
      <c r="C204" s="41"/>
      <c r="D204" s="43"/>
      <c r="E204" s="44"/>
      <c r="F204" s="44"/>
      <c r="G204" s="45"/>
      <c r="H204" s="45"/>
      <c r="I204" s="45"/>
      <c r="J204" s="45"/>
      <c r="K204" s="45"/>
      <c r="L204" s="45"/>
      <c r="M204" s="41"/>
      <c r="N204" s="41"/>
      <c r="O204" s="232"/>
      <c r="P204" s="233"/>
    </row>
    <row r="205" spans="1:16" ht="12.75" customHeight="1">
      <c r="A205" s="28"/>
      <c r="B205" s="42"/>
      <c r="C205" s="41"/>
      <c r="D205" s="43"/>
      <c r="E205" s="44"/>
      <c r="F205" s="44"/>
      <c r="G205" s="45"/>
      <c r="H205" s="45"/>
      <c r="I205" s="45"/>
      <c r="J205" s="45"/>
      <c r="K205" s="45"/>
      <c r="L205" s="1"/>
      <c r="M205" s="1"/>
      <c r="N205" s="1"/>
      <c r="O205" s="1"/>
      <c r="P205" s="1"/>
    </row>
    <row r="206" spans="1:16" ht="12.75" customHeight="1">
      <c r="A206" s="28"/>
      <c r="B206" s="4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8"/>
      <c r="B207" s="4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</row>
    <row r="510" spans="1:16" ht="12.75" customHeight="1">
      <c r="A510" s="1"/>
      <c r="B510" s="1"/>
    </row>
    <row r="511" spans="1:16" ht="12.75" customHeight="1">
      <c r="A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F16" sqref="F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45061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69" t="s">
        <v>16</v>
      </c>
      <c r="B8" s="371"/>
      <c r="C8" s="375" t="s">
        <v>20</v>
      </c>
      <c r="D8" s="375" t="s">
        <v>21</v>
      </c>
      <c r="E8" s="366" t="s">
        <v>22</v>
      </c>
      <c r="F8" s="367"/>
      <c r="G8" s="368"/>
      <c r="H8" s="366" t="s">
        <v>23</v>
      </c>
      <c r="I8" s="367"/>
      <c r="J8" s="368"/>
      <c r="K8" s="23"/>
      <c r="L8" s="50"/>
      <c r="M8" s="50"/>
      <c r="N8" s="1"/>
      <c r="O8" s="1"/>
    </row>
    <row r="9" spans="1:15" ht="36" customHeight="1">
      <c r="A9" s="373"/>
      <c r="B9" s="374"/>
      <c r="C9" s="374"/>
      <c r="D9" s="37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225</v>
      </c>
      <c r="N9" s="1"/>
      <c r="O9" s="1"/>
    </row>
    <row r="10" spans="1:15" ht="12.75" customHeight="1">
      <c r="A10" s="213">
        <v>1</v>
      </c>
      <c r="B10" s="257" t="s">
        <v>226</v>
      </c>
      <c r="C10" s="257">
        <v>18314.8</v>
      </c>
      <c r="D10" s="257">
        <v>18284.033333333336</v>
      </c>
      <c r="E10" s="257">
        <v>18225.316666666673</v>
      </c>
      <c r="F10" s="257">
        <v>18135.833333333336</v>
      </c>
      <c r="G10" s="257">
        <v>18077.116666666672</v>
      </c>
      <c r="H10" s="257">
        <v>18373.516666666674</v>
      </c>
      <c r="I10" s="257">
        <v>18432.233333333341</v>
      </c>
      <c r="J10" s="257">
        <v>18521.716666666674</v>
      </c>
      <c r="K10" s="257">
        <v>18342.75</v>
      </c>
      <c r="L10" s="257">
        <v>18194.55</v>
      </c>
      <c r="M10" s="258"/>
      <c r="N10" s="1"/>
      <c r="O10" s="1"/>
    </row>
    <row r="11" spans="1:15" ht="12.75" customHeight="1">
      <c r="A11" s="213">
        <v>2</v>
      </c>
      <c r="B11" s="262" t="s">
        <v>227</v>
      </c>
      <c r="C11" s="257">
        <v>43793.55</v>
      </c>
      <c r="D11" s="257">
        <v>43682.416666666664</v>
      </c>
      <c r="E11" s="257">
        <v>43458.883333333331</v>
      </c>
      <c r="F11" s="257">
        <v>43124.216666666667</v>
      </c>
      <c r="G11" s="257">
        <v>42900.683333333334</v>
      </c>
      <c r="H11" s="257">
        <v>44017.083333333328</v>
      </c>
      <c r="I11" s="257">
        <v>44240.616666666669</v>
      </c>
      <c r="J11" s="257">
        <v>44575.283333333326</v>
      </c>
      <c r="K11" s="257">
        <v>43905.95</v>
      </c>
      <c r="L11" s="257">
        <v>43347.75</v>
      </c>
      <c r="M11" s="258"/>
      <c r="N11" s="1"/>
      <c r="O11" s="1"/>
    </row>
    <row r="12" spans="1:15" ht="12.75" customHeight="1">
      <c r="A12" s="213">
        <v>3</v>
      </c>
      <c r="B12" s="230" t="s">
        <v>228</v>
      </c>
      <c r="C12" s="231">
        <v>3126.35</v>
      </c>
      <c r="D12" s="231">
        <v>3142.4333333333329</v>
      </c>
      <c r="E12" s="231">
        <v>3106.6666666666661</v>
      </c>
      <c r="F12" s="231">
        <v>3086.9833333333331</v>
      </c>
      <c r="G12" s="231">
        <v>3051.2166666666662</v>
      </c>
      <c r="H12" s="231">
        <v>3162.1166666666659</v>
      </c>
      <c r="I12" s="231">
        <v>3197.8833333333332</v>
      </c>
      <c r="J12" s="231">
        <v>3217.5666666666657</v>
      </c>
      <c r="K12" s="231">
        <v>3178.2</v>
      </c>
      <c r="L12" s="231">
        <v>3122.75</v>
      </c>
      <c r="M12" s="258"/>
      <c r="N12" s="1"/>
      <c r="O12" s="1"/>
    </row>
    <row r="13" spans="1:15" ht="12.75" customHeight="1">
      <c r="A13" s="213">
        <v>4</v>
      </c>
      <c r="B13" s="230" t="s">
        <v>229</v>
      </c>
      <c r="C13" s="231">
        <v>5408.9</v>
      </c>
      <c r="D13" s="231">
        <v>5411.5999999999995</v>
      </c>
      <c r="E13" s="231">
        <v>5389.2999999999993</v>
      </c>
      <c r="F13" s="231">
        <v>5369.7</v>
      </c>
      <c r="G13" s="231">
        <v>5347.4</v>
      </c>
      <c r="H13" s="231">
        <v>5431.1999999999989</v>
      </c>
      <c r="I13" s="231">
        <v>5453.5</v>
      </c>
      <c r="J13" s="231">
        <v>5473.0999999999985</v>
      </c>
      <c r="K13" s="231">
        <v>5433.9</v>
      </c>
      <c r="L13" s="231">
        <v>5392</v>
      </c>
      <c r="M13" s="258"/>
      <c r="N13" s="1"/>
      <c r="O13" s="1"/>
    </row>
    <row r="14" spans="1:15" ht="12.75" customHeight="1">
      <c r="A14" s="213">
        <v>5</v>
      </c>
      <c r="B14" s="230" t="s">
        <v>230</v>
      </c>
      <c r="C14" s="231">
        <v>28028.400000000001</v>
      </c>
      <c r="D14" s="231">
        <v>28022.316666666669</v>
      </c>
      <c r="E14" s="231">
        <v>27880.183333333338</v>
      </c>
      <c r="F14" s="231">
        <v>27731.966666666667</v>
      </c>
      <c r="G14" s="231">
        <v>27589.833333333336</v>
      </c>
      <c r="H14" s="231">
        <v>28170.53333333334</v>
      </c>
      <c r="I14" s="231">
        <v>28312.666666666672</v>
      </c>
      <c r="J14" s="231">
        <v>28460.883333333342</v>
      </c>
      <c r="K14" s="231">
        <v>28164.45</v>
      </c>
      <c r="L14" s="231">
        <v>27874.1</v>
      </c>
      <c r="M14" s="258"/>
      <c r="N14" s="1"/>
      <c r="O14" s="1"/>
    </row>
    <row r="15" spans="1:15" ht="12.75" customHeight="1">
      <c r="A15" s="213">
        <v>6</v>
      </c>
      <c r="B15" s="230" t="s">
        <v>231</v>
      </c>
      <c r="C15" s="231">
        <v>4770.3999999999996</v>
      </c>
      <c r="D15" s="231">
        <v>4789.1333333333341</v>
      </c>
      <c r="E15" s="231">
        <v>4745.7166666666681</v>
      </c>
      <c r="F15" s="231">
        <v>4721.0333333333338</v>
      </c>
      <c r="G15" s="231">
        <v>4677.6166666666677</v>
      </c>
      <c r="H15" s="231">
        <v>4813.8166666666684</v>
      </c>
      <c r="I15" s="231">
        <v>4857.2333333333345</v>
      </c>
      <c r="J15" s="231">
        <v>4881.9166666666688</v>
      </c>
      <c r="K15" s="231">
        <v>4832.55</v>
      </c>
      <c r="L15" s="231">
        <v>4764.45</v>
      </c>
      <c r="M15" s="258"/>
      <c r="N15" s="1"/>
      <c r="O15" s="1"/>
    </row>
    <row r="16" spans="1:15" ht="12.75" customHeight="1">
      <c r="A16" s="213">
        <v>7</v>
      </c>
      <c r="B16" s="230" t="s">
        <v>232</v>
      </c>
      <c r="C16" s="231">
        <v>9149.6</v>
      </c>
      <c r="D16" s="231">
        <v>9156.4833333333336</v>
      </c>
      <c r="E16" s="231">
        <v>9118.3666666666668</v>
      </c>
      <c r="F16" s="231">
        <v>9087.1333333333332</v>
      </c>
      <c r="G16" s="231">
        <v>9049.0166666666664</v>
      </c>
      <c r="H16" s="231">
        <v>9187.7166666666672</v>
      </c>
      <c r="I16" s="231">
        <v>9225.8333333333358</v>
      </c>
      <c r="J16" s="231">
        <v>9257.0666666666675</v>
      </c>
      <c r="K16" s="231">
        <v>9194.6</v>
      </c>
      <c r="L16" s="231">
        <v>9125.25</v>
      </c>
      <c r="M16" s="258"/>
      <c r="N16" s="1"/>
      <c r="O16" s="1"/>
    </row>
    <row r="17" spans="1:15" ht="12.75" customHeight="1">
      <c r="A17" s="213">
        <v>8</v>
      </c>
      <c r="B17" s="216" t="s">
        <v>284</v>
      </c>
      <c r="C17" s="230">
        <v>3942.55</v>
      </c>
      <c r="D17" s="231">
        <v>3916.1833333333329</v>
      </c>
      <c r="E17" s="231">
        <v>3876.3666666666659</v>
      </c>
      <c r="F17" s="231">
        <v>3810.1833333333329</v>
      </c>
      <c r="G17" s="231">
        <v>3770.3666666666659</v>
      </c>
      <c r="H17" s="231">
        <v>3982.3666666666659</v>
      </c>
      <c r="I17" s="231">
        <v>4022.1833333333325</v>
      </c>
      <c r="J17" s="231">
        <v>4088.3666666666659</v>
      </c>
      <c r="K17" s="230">
        <v>3956</v>
      </c>
      <c r="L17" s="230">
        <v>3850</v>
      </c>
      <c r="M17" s="230">
        <v>4.0426900000000003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1798</v>
      </c>
      <c r="D18" s="231">
        <v>1804.3333333333333</v>
      </c>
      <c r="E18" s="231">
        <v>1773.6666666666665</v>
      </c>
      <c r="F18" s="231">
        <v>1749.3333333333333</v>
      </c>
      <c r="G18" s="231">
        <v>1718.6666666666665</v>
      </c>
      <c r="H18" s="231">
        <v>1828.6666666666665</v>
      </c>
      <c r="I18" s="231">
        <v>1859.333333333333</v>
      </c>
      <c r="J18" s="231">
        <v>1883.6666666666665</v>
      </c>
      <c r="K18" s="230">
        <v>1835</v>
      </c>
      <c r="L18" s="230">
        <v>1780</v>
      </c>
      <c r="M18" s="230">
        <v>11.71091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712.95</v>
      </c>
      <c r="D19" s="231">
        <v>708.55000000000007</v>
      </c>
      <c r="E19" s="231">
        <v>701.40000000000009</v>
      </c>
      <c r="F19" s="231">
        <v>689.85</v>
      </c>
      <c r="G19" s="231">
        <v>682.7</v>
      </c>
      <c r="H19" s="231">
        <v>720.10000000000014</v>
      </c>
      <c r="I19" s="231">
        <v>727.25</v>
      </c>
      <c r="J19" s="231">
        <v>738.80000000000018</v>
      </c>
      <c r="K19" s="230">
        <v>715.7</v>
      </c>
      <c r="L19" s="230">
        <v>697</v>
      </c>
      <c r="M19" s="230">
        <v>16.4177</v>
      </c>
      <c r="N19" s="1"/>
      <c r="O19" s="1"/>
    </row>
    <row r="20" spans="1:15" ht="12.75" customHeight="1">
      <c r="A20" s="213">
        <v>11</v>
      </c>
      <c r="B20" s="216" t="s">
        <v>233</v>
      </c>
      <c r="C20" s="230">
        <v>21229.4</v>
      </c>
      <c r="D20" s="231">
        <v>21298.799999999999</v>
      </c>
      <c r="E20" s="231">
        <v>21065.599999999999</v>
      </c>
      <c r="F20" s="231">
        <v>20901.8</v>
      </c>
      <c r="G20" s="231">
        <v>20668.599999999999</v>
      </c>
      <c r="H20" s="231">
        <v>21462.6</v>
      </c>
      <c r="I20" s="231">
        <v>21695.800000000003</v>
      </c>
      <c r="J20" s="231">
        <v>21859.599999999999</v>
      </c>
      <c r="K20" s="230">
        <v>21532</v>
      </c>
      <c r="L20" s="230">
        <v>21135</v>
      </c>
      <c r="M20" s="230">
        <v>0.15506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1964.7</v>
      </c>
      <c r="D21" s="231">
        <v>1973.75</v>
      </c>
      <c r="E21" s="231">
        <v>1937.5</v>
      </c>
      <c r="F21" s="231">
        <v>1910.3</v>
      </c>
      <c r="G21" s="231">
        <v>1874.05</v>
      </c>
      <c r="H21" s="231">
        <v>2000.95</v>
      </c>
      <c r="I21" s="231">
        <v>2037.2</v>
      </c>
      <c r="J21" s="231">
        <v>2064.4</v>
      </c>
      <c r="K21" s="230">
        <v>2010</v>
      </c>
      <c r="L21" s="230">
        <v>1946.55</v>
      </c>
      <c r="M21" s="230">
        <v>38.162010000000002</v>
      </c>
      <c r="N21" s="1"/>
      <c r="O21" s="1"/>
    </row>
    <row r="22" spans="1:15" ht="12.75" customHeight="1">
      <c r="A22" s="213">
        <v>13</v>
      </c>
      <c r="B22" s="216" t="s">
        <v>234</v>
      </c>
      <c r="C22" s="230">
        <v>895.6</v>
      </c>
      <c r="D22" s="231">
        <v>903.2833333333333</v>
      </c>
      <c r="E22" s="231">
        <v>886.56666666666661</v>
      </c>
      <c r="F22" s="231">
        <v>877.5333333333333</v>
      </c>
      <c r="G22" s="231">
        <v>860.81666666666661</v>
      </c>
      <c r="H22" s="231">
        <v>912.31666666666661</v>
      </c>
      <c r="I22" s="231">
        <v>929.0333333333333</v>
      </c>
      <c r="J22" s="231">
        <v>938.06666666666661</v>
      </c>
      <c r="K22" s="230">
        <v>920</v>
      </c>
      <c r="L22" s="230">
        <v>894.25</v>
      </c>
      <c r="M22" s="230">
        <v>7.4987500000000002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700</v>
      </c>
      <c r="D23" s="231">
        <v>702.35</v>
      </c>
      <c r="E23" s="231">
        <v>692.7</v>
      </c>
      <c r="F23" s="231">
        <v>685.4</v>
      </c>
      <c r="G23" s="231">
        <v>675.75</v>
      </c>
      <c r="H23" s="231">
        <v>709.65000000000009</v>
      </c>
      <c r="I23" s="231">
        <v>719.3</v>
      </c>
      <c r="J23" s="231">
        <v>726.60000000000014</v>
      </c>
      <c r="K23" s="230">
        <v>712</v>
      </c>
      <c r="L23" s="230">
        <v>695.05</v>
      </c>
      <c r="M23" s="230">
        <v>40.253549999999997</v>
      </c>
      <c r="N23" s="1"/>
      <c r="O23" s="1"/>
    </row>
    <row r="24" spans="1:15" ht="12.75" customHeight="1">
      <c r="A24" s="213">
        <v>15</v>
      </c>
      <c r="B24" s="216" t="s">
        <v>235</v>
      </c>
      <c r="C24" s="230">
        <v>818.35</v>
      </c>
      <c r="D24" s="231">
        <v>830.21666666666658</v>
      </c>
      <c r="E24" s="231">
        <v>800.43333333333317</v>
      </c>
      <c r="F24" s="231">
        <v>782.51666666666654</v>
      </c>
      <c r="G24" s="231">
        <v>752.73333333333312</v>
      </c>
      <c r="H24" s="231">
        <v>848.13333333333321</v>
      </c>
      <c r="I24" s="231">
        <v>877.91666666666674</v>
      </c>
      <c r="J24" s="231">
        <v>895.83333333333326</v>
      </c>
      <c r="K24" s="230">
        <v>860</v>
      </c>
      <c r="L24" s="230">
        <v>812.3</v>
      </c>
      <c r="M24" s="230">
        <v>26.33802</v>
      </c>
      <c r="N24" s="1"/>
      <c r="O24" s="1"/>
    </row>
    <row r="25" spans="1:15" ht="12.75" customHeight="1">
      <c r="A25" s="213">
        <v>16</v>
      </c>
      <c r="B25" s="216" t="s">
        <v>236</v>
      </c>
      <c r="C25" s="230">
        <v>884.8</v>
      </c>
      <c r="D25" s="231">
        <v>885.4</v>
      </c>
      <c r="E25" s="231">
        <v>870.8</v>
      </c>
      <c r="F25" s="231">
        <v>856.8</v>
      </c>
      <c r="G25" s="231">
        <v>842.19999999999993</v>
      </c>
      <c r="H25" s="231">
        <v>899.4</v>
      </c>
      <c r="I25" s="231">
        <v>914.00000000000011</v>
      </c>
      <c r="J25" s="231">
        <v>928</v>
      </c>
      <c r="K25" s="230">
        <v>900</v>
      </c>
      <c r="L25" s="230">
        <v>871.4</v>
      </c>
      <c r="M25" s="230">
        <v>29.28143</v>
      </c>
      <c r="N25" s="1"/>
      <c r="O25" s="1"/>
    </row>
    <row r="26" spans="1:15" ht="12.75" customHeight="1">
      <c r="A26" s="213">
        <v>17</v>
      </c>
      <c r="B26" s="216" t="s">
        <v>841</v>
      </c>
      <c r="C26" s="230">
        <v>392.25</v>
      </c>
      <c r="D26" s="231">
        <v>393.9666666666667</v>
      </c>
      <c r="E26" s="231">
        <v>389.88333333333338</v>
      </c>
      <c r="F26" s="231">
        <v>387.51666666666671</v>
      </c>
      <c r="G26" s="231">
        <v>383.43333333333339</v>
      </c>
      <c r="H26" s="231">
        <v>396.33333333333337</v>
      </c>
      <c r="I26" s="231">
        <v>400.41666666666663</v>
      </c>
      <c r="J26" s="231">
        <v>402.78333333333336</v>
      </c>
      <c r="K26" s="230">
        <v>398.05</v>
      </c>
      <c r="L26" s="230">
        <v>391.6</v>
      </c>
      <c r="M26" s="230">
        <v>7.0640499999999999</v>
      </c>
      <c r="N26" s="1"/>
      <c r="O26" s="1"/>
    </row>
    <row r="27" spans="1:15" ht="12.75" customHeight="1">
      <c r="A27" s="213">
        <v>18</v>
      </c>
      <c r="B27" s="216" t="s">
        <v>237</v>
      </c>
      <c r="C27" s="230">
        <v>163.25</v>
      </c>
      <c r="D27" s="231">
        <v>164.38333333333335</v>
      </c>
      <c r="E27" s="231">
        <v>161.66666666666671</v>
      </c>
      <c r="F27" s="231">
        <v>160.08333333333337</v>
      </c>
      <c r="G27" s="231">
        <v>157.36666666666673</v>
      </c>
      <c r="H27" s="231">
        <v>165.9666666666667</v>
      </c>
      <c r="I27" s="231">
        <v>168.68333333333334</v>
      </c>
      <c r="J27" s="231">
        <v>170.26666666666668</v>
      </c>
      <c r="K27" s="230">
        <v>167.1</v>
      </c>
      <c r="L27" s="230">
        <v>162.80000000000001</v>
      </c>
      <c r="M27" s="230">
        <v>59.05941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198.7</v>
      </c>
      <c r="D28" s="231">
        <v>199.7833333333333</v>
      </c>
      <c r="E28" s="231">
        <v>196.96666666666661</v>
      </c>
      <c r="F28" s="231">
        <v>195.23333333333332</v>
      </c>
      <c r="G28" s="231">
        <v>192.41666666666663</v>
      </c>
      <c r="H28" s="231">
        <v>201.51666666666659</v>
      </c>
      <c r="I28" s="231">
        <v>204.33333333333331</v>
      </c>
      <c r="J28" s="231">
        <v>206.06666666666658</v>
      </c>
      <c r="K28" s="230">
        <v>202.6</v>
      </c>
      <c r="L28" s="230">
        <v>198.05</v>
      </c>
      <c r="M28" s="230">
        <v>37.70552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3408.8</v>
      </c>
      <c r="D29" s="231">
        <v>3440.5333333333333</v>
      </c>
      <c r="E29" s="231">
        <v>3373.2666666666664</v>
      </c>
      <c r="F29" s="231">
        <v>3337.7333333333331</v>
      </c>
      <c r="G29" s="231">
        <v>3270.4666666666662</v>
      </c>
      <c r="H29" s="231">
        <v>3476.0666666666666</v>
      </c>
      <c r="I29" s="231">
        <v>3543.3333333333339</v>
      </c>
      <c r="J29" s="231">
        <v>3578.8666666666668</v>
      </c>
      <c r="K29" s="230">
        <v>3507.8</v>
      </c>
      <c r="L29" s="230">
        <v>3405</v>
      </c>
      <c r="M29" s="230">
        <v>1.05538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410</v>
      </c>
      <c r="D30" s="231">
        <v>410.61666666666662</v>
      </c>
      <c r="E30" s="231">
        <v>406.48333333333323</v>
      </c>
      <c r="F30" s="231">
        <v>402.96666666666664</v>
      </c>
      <c r="G30" s="231">
        <v>398.83333333333326</v>
      </c>
      <c r="H30" s="231">
        <v>414.13333333333321</v>
      </c>
      <c r="I30" s="231">
        <v>418.26666666666654</v>
      </c>
      <c r="J30" s="231">
        <v>421.78333333333319</v>
      </c>
      <c r="K30" s="230">
        <v>414.75</v>
      </c>
      <c r="L30" s="230">
        <v>407.1</v>
      </c>
      <c r="M30" s="230">
        <v>53.654949999999999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4605.25</v>
      </c>
      <c r="D31" s="231">
        <v>4593.416666666667</v>
      </c>
      <c r="E31" s="231">
        <v>4546.8333333333339</v>
      </c>
      <c r="F31" s="231">
        <v>4488.416666666667</v>
      </c>
      <c r="G31" s="231">
        <v>4441.8333333333339</v>
      </c>
      <c r="H31" s="231">
        <v>4651.8333333333339</v>
      </c>
      <c r="I31" s="231">
        <v>4698.4166666666679</v>
      </c>
      <c r="J31" s="231">
        <v>4756.8333333333339</v>
      </c>
      <c r="K31" s="230">
        <v>4640</v>
      </c>
      <c r="L31" s="230">
        <v>4535</v>
      </c>
      <c r="M31" s="230">
        <v>4.2783699999999998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149.75</v>
      </c>
      <c r="D32" s="231">
        <v>149.25</v>
      </c>
      <c r="E32" s="231">
        <v>148</v>
      </c>
      <c r="F32" s="231">
        <v>146.25</v>
      </c>
      <c r="G32" s="231">
        <v>145</v>
      </c>
      <c r="H32" s="231">
        <v>151</v>
      </c>
      <c r="I32" s="231">
        <v>152.25</v>
      </c>
      <c r="J32" s="231">
        <v>154</v>
      </c>
      <c r="K32" s="230">
        <v>150.5</v>
      </c>
      <c r="L32" s="230">
        <v>147.5</v>
      </c>
      <c r="M32" s="230">
        <v>63.683880000000002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3131.1</v>
      </c>
      <c r="D33" s="231">
        <v>3132.2833333333333</v>
      </c>
      <c r="E33" s="231">
        <v>3084.8166666666666</v>
      </c>
      <c r="F33" s="231">
        <v>3038.5333333333333</v>
      </c>
      <c r="G33" s="231">
        <v>2991.0666666666666</v>
      </c>
      <c r="H33" s="231">
        <v>3178.5666666666666</v>
      </c>
      <c r="I33" s="231">
        <v>3226.0333333333328</v>
      </c>
      <c r="J33" s="231">
        <v>3272.3166666666666</v>
      </c>
      <c r="K33" s="230">
        <v>3179.75</v>
      </c>
      <c r="L33" s="230">
        <v>3086</v>
      </c>
      <c r="M33" s="230">
        <v>19.9817</v>
      </c>
      <c r="N33" s="1"/>
      <c r="O33" s="1"/>
    </row>
    <row r="34" spans="1:15" ht="12.75" customHeight="1">
      <c r="A34" s="213">
        <v>25</v>
      </c>
      <c r="B34" s="216" t="s">
        <v>297</v>
      </c>
      <c r="C34" s="230">
        <v>1573.5</v>
      </c>
      <c r="D34" s="231">
        <v>1567.6000000000001</v>
      </c>
      <c r="E34" s="231">
        <v>1547.9000000000003</v>
      </c>
      <c r="F34" s="231">
        <v>1522.3000000000002</v>
      </c>
      <c r="G34" s="231">
        <v>1502.6000000000004</v>
      </c>
      <c r="H34" s="231">
        <v>1593.2000000000003</v>
      </c>
      <c r="I34" s="231">
        <v>1612.9</v>
      </c>
      <c r="J34" s="231">
        <v>1638.5000000000002</v>
      </c>
      <c r="K34" s="230">
        <v>1587.3</v>
      </c>
      <c r="L34" s="230">
        <v>1542</v>
      </c>
      <c r="M34" s="230">
        <v>4.2527799999999996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609.20000000000005</v>
      </c>
      <c r="D35" s="231">
        <v>607.53333333333342</v>
      </c>
      <c r="E35" s="231">
        <v>600.71666666666681</v>
      </c>
      <c r="F35" s="231">
        <v>592.23333333333335</v>
      </c>
      <c r="G35" s="231">
        <v>585.41666666666674</v>
      </c>
      <c r="H35" s="231">
        <v>616.01666666666688</v>
      </c>
      <c r="I35" s="231">
        <v>622.83333333333348</v>
      </c>
      <c r="J35" s="231">
        <v>631.31666666666695</v>
      </c>
      <c r="K35" s="230">
        <v>614.35</v>
      </c>
      <c r="L35" s="230">
        <v>599.04999999999995</v>
      </c>
      <c r="M35" s="230">
        <v>9.0593400000000006</v>
      </c>
      <c r="N35" s="1"/>
      <c r="O35" s="1"/>
    </row>
    <row r="36" spans="1:15" ht="12.75" customHeight="1">
      <c r="A36" s="213">
        <v>27</v>
      </c>
      <c r="B36" s="216" t="s">
        <v>239</v>
      </c>
      <c r="C36" s="230">
        <v>3677.55</v>
      </c>
      <c r="D36" s="231">
        <v>3678.5166666666664</v>
      </c>
      <c r="E36" s="231">
        <v>3640.0333333333328</v>
      </c>
      <c r="F36" s="231">
        <v>3602.5166666666664</v>
      </c>
      <c r="G36" s="231">
        <v>3564.0333333333328</v>
      </c>
      <c r="H36" s="231">
        <v>3716.0333333333328</v>
      </c>
      <c r="I36" s="231">
        <v>3754.5166666666664</v>
      </c>
      <c r="J36" s="231">
        <v>3792.0333333333328</v>
      </c>
      <c r="K36" s="230">
        <v>3717</v>
      </c>
      <c r="L36" s="230">
        <v>3641</v>
      </c>
      <c r="M36" s="230">
        <v>2.53518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910.65</v>
      </c>
      <c r="D37" s="231">
        <v>906.08333333333337</v>
      </c>
      <c r="E37" s="231">
        <v>898.56666666666672</v>
      </c>
      <c r="F37" s="231">
        <v>886.48333333333335</v>
      </c>
      <c r="G37" s="231">
        <v>878.9666666666667</v>
      </c>
      <c r="H37" s="231">
        <v>918.16666666666674</v>
      </c>
      <c r="I37" s="231">
        <v>925.68333333333339</v>
      </c>
      <c r="J37" s="231">
        <v>937.76666666666677</v>
      </c>
      <c r="K37" s="230">
        <v>913.6</v>
      </c>
      <c r="L37" s="230">
        <v>894</v>
      </c>
      <c r="M37" s="230">
        <v>105.33271999999999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4538.8999999999996</v>
      </c>
      <c r="D38" s="231">
        <v>4561.583333333333</v>
      </c>
      <c r="E38" s="231">
        <v>4494.3166666666657</v>
      </c>
      <c r="F38" s="231">
        <v>4449.7333333333327</v>
      </c>
      <c r="G38" s="231">
        <v>4382.4666666666653</v>
      </c>
      <c r="H38" s="231">
        <v>4606.1666666666661</v>
      </c>
      <c r="I38" s="231">
        <v>4673.4333333333343</v>
      </c>
      <c r="J38" s="231">
        <v>4718.0166666666664</v>
      </c>
      <c r="K38" s="230">
        <v>4628.8500000000004</v>
      </c>
      <c r="L38" s="230">
        <v>4517</v>
      </c>
      <c r="M38" s="230">
        <v>6.2021300000000004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6714.4</v>
      </c>
      <c r="D39" s="231">
        <v>6684.25</v>
      </c>
      <c r="E39" s="231">
        <v>6634.85</v>
      </c>
      <c r="F39" s="231">
        <v>6555.3</v>
      </c>
      <c r="G39" s="231">
        <v>6505.9000000000005</v>
      </c>
      <c r="H39" s="231">
        <v>6763.8</v>
      </c>
      <c r="I39" s="231">
        <v>6813.2</v>
      </c>
      <c r="J39" s="231">
        <v>6892.75</v>
      </c>
      <c r="K39" s="230">
        <v>6733.65</v>
      </c>
      <c r="L39" s="230">
        <v>6604.7</v>
      </c>
      <c r="M39" s="230">
        <v>9.1207799999999999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1423.45</v>
      </c>
      <c r="D40" s="231">
        <v>1419.4833333333333</v>
      </c>
      <c r="E40" s="231">
        <v>1410.9666666666667</v>
      </c>
      <c r="F40" s="231">
        <v>1398.4833333333333</v>
      </c>
      <c r="G40" s="231">
        <v>1389.9666666666667</v>
      </c>
      <c r="H40" s="231">
        <v>1431.9666666666667</v>
      </c>
      <c r="I40" s="231">
        <v>1440.4833333333336</v>
      </c>
      <c r="J40" s="231">
        <v>1452.9666666666667</v>
      </c>
      <c r="K40" s="230">
        <v>1428</v>
      </c>
      <c r="L40" s="230">
        <v>1407</v>
      </c>
      <c r="M40" s="230">
        <v>13.009690000000001</v>
      </c>
      <c r="N40" s="1"/>
      <c r="O40" s="1"/>
    </row>
    <row r="41" spans="1:15" ht="12.75" customHeight="1">
      <c r="A41" s="213">
        <v>32</v>
      </c>
      <c r="B41" s="216" t="s">
        <v>240</v>
      </c>
      <c r="C41" s="230">
        <v>6890.25</v>
      </c>
      <c r="D41" s="231">
        <v>6884.5166666666664</v>
      </c>
      <c r="E41" s="231">
        <v>6846.7833333333328</v>
      </c>
      <c r="F41" s="231">
        <v>6803.3166666666666</v>
      </c>
      <c r="G41" s="231">
        <v>6765.583333333333</v>
      </c>
      <c r="H41" s="231">
        <v>6927.9833333333327</v>
      </c>
      <c r="I41" s="231">
        <v>6965.7166666666662</v>
      </c>
      <c r="J41" s="231">
        <v>7009.1833333333325</v>
      </c>
      <c r="K41" s="230">
        <v>6922.25</v>
      </c>
      <c r="L41" s="230">
        <v>6841.05</v>
      </c>
      <c r="M41" s="230">
        <v>0.23330000000000001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2194.1999999999998</v>
      </c>
      <c r="D42" s="231">
        <v>2204.65</v>
      </c>
      <c r="E42" s="231">
        <v>2176.5500000000002</v>
      </c>
      <c r="F42" s="231">
        <v>2158.9</v>
      </c>
      <c r="G42" s="231">
        <v>2130.8000000000002</v>
      </c>
      <c r="H42" s="231">
        <v>2222.3000000000002</v>
      </c>
      <c r="I42" s="231">
        <v>2250.3999999999996</v>
      </c>
      <c r="J42" s="231">
        <v>2268.0500000000002</v>
      </c>
      <c r="K42" s="230">
        <v>2232.75</v>
      </c>
      <c r="L42" s="230">
        <v>2187</v>
      </c>
      <c r="M42" s="230">
        <v>2.0028899999999998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236.65</v>
      </c>
      <c r="D43" s="231">
        <v>237.53333333333333</v>
      </c>
      <c r="E43" s="231">
        <v>234.91666666666666</v>
      </c>
      <c r="F43" s="231">
        <v>233.18333333333334</v>
      </c>
      <c r="G43" s="231">
        <v>230.56666666666666</v>
      </c>
      <c r="H43" s="231">
        <v>239.26666666666665</v>
      </c>
      <c r="I43" s="231">
        <v>241.88333333333333</v>
      </c>
      <c r="J43" s="231">
        <v>243.61666666666665</v>
      </c>
      <c r="K43" s="230">
        <v>240.15</v>
      </c>
      <c r="L43" s="230">
        <v>235.8</v>
      </c>
      <c r="M43" s="230">
        <v>53.705829999999999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178.75</v>
      </c>
      <c r="D44" s="231">
        <v>179</v>
      </c>
      <c r="E44" s="231">
        <v>177.45</v>
      </c>
      <c r="F44" s="231">
        <v>176.14999999999998</v>
      </c>
      <c r="G44" s="231">
        <v>174.59999999999997</v>
      </c>
      <c r="H44" s="231">
        <v>180.3</v>
      </c>
      <c r="I44" s="231">
        <v>181.85000000000002</v>
      </c>
      <c r="J44" s="231">
        <v>183.15000000000003</v>
      </c>
      <c r="K44" s="230">
        <v>180.55</v>
      </c>
      <c r="L44" s="230">
        <v>177.7</v>
      </c>
      <c r="M44" s="230">
        <v>161.82905</v>
      </c>
      <c r="N44" s="1"/>
      <c r="O44" s="1"/>
    </row>
    <row r="45" spans="1:15" ht="12.75" customHeight="1">
      <c r="A45" s="213">
        <v>36</v>
      </c>
      <c r="B45" s="216" t="s">
        <v>241</v>
      </c>
      <c r="C45" s="230">
        <v>77.5</v>
      </c>
      <c r="D45" s="231">
        <v>77.716666666666669</v>
      </c>
      <c r="E45" s="231">
        <v>77.033333333333331</v>
      </c>
      <c r="F45" s="231">
        <v>76.566666666666663</v>
      </c>
      <c r="G45" s="231">
        <v>75.883333333333326</v>
      </c>
      <c r="H45" s="231">
        <v>78.183333333333337</v>
      </c>
      <c r="I45" s="231">
        <v>78.866666666666674</v>
      </c>
      <c r="J45" s="231">
        <v>79.333333333333343</v>
      </c>
      <c r="K45" s="230">
        <v>78.400000000000006</v>
      </c>
      <c r="L45" s="230">
        <v>77.25</v>
      </c>
      <c r="M45" s="230">
        <v>51.232019999999999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1524.45</v>
      </c>
      <c r="D46" s="231">
        <v>1527.2166666666665</v>
      </c>
      <c r="E46" s="231">
        <v>1514.4833333333329</v>
      </c>
      <c r="F46" s="231">
        <v>1504.5166666666664</v>
      </c>
      <c r="G46" s="231">
        <v>1491.7833333333328</v>
      </c>
      <c r="H46" s="231">
        <v>1537.1833333333329</v>
      </c>
      <c r="I46" s="231">
        <v>1549.9166666666665</v>
      </c>
      <c r="J46" s="231">
        <v>1559.883333333333</v>
      </c>
      <c r="K46" s="230">
        <v>1539.95</v>
      </c>
      <c r="L46" s="230">
        <v>1517.25</v>
      </c>
      <c r="M46" s="230">
        <v>2.6097999999999999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633.65</v>
      </c>
      <c r="D47" s="231">
        <v>634.18333333333328</v>
      </c>
      <c r="E47" s="231">
        <v>625.46666666666658</v>
      </c>
      <c r="F47" s="231">
        <v>617.2833333333333</v>
      </c>
      <c r="G47" s="231">
        <v>608.56666666666661</v>
      </c>
      <c r="H47" s="231">
        <v>642.36666666666656</v>
      </c>
      <c r="I47" s="231">
        <v>651.08333333333326</v>
      </c>
      <c r="J47" s="231">
        <v>659.26666666666654</v>
      </c>
      <c r="K47" s="230">
        <v>642.9</v>
      </c>
      <c r="L47" s="230">
        <v>626</v>
      </c>
      <c r="M47" s="230">
        <v>9.4234899999999993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107.3</v>
      </c>
      <c r="D48" s="231">
        <v>107.51666666666665</v>
      </c>
      <c r="E48" s="231">
        <v>106.3833333333333</v>
      </c>
      <c r="F48" s="231">
        <v>105.46666666666664</v>
      </c>
      <c r="G48" s="231">
        <v>104.33333333333329</v>
      </c>
      <c r="H48" s="231">
        <v>108.43333333333331</v>
      </c>
      <c r="I48" s="231">
        <v>109.56666666666666</v>
      </c>
      <c r="J48" s="231">
        <v>110.48333333333332</v>
      </c>
      <c r="K48" s="230">
        <v>108.65</v>
      </c>
      <c r="L48" s="230">
        <v>106.6</v>
      </c>
      <c r="M48" s="230">
        <v>68.550250000000005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757.55</v>
      </c>
      <c r="D49" s="231">
        <v>764.65</v>
      </c>
      <c r="E49" s="231">
        <v>748.3</v>
      </c>
      <c r="F49" s="231">
        <v>739.05</v>
      </c>
      <c r="G49" s="231">
        <v>722.69999999999993</v>
      </c>
      <c r="H49" s="231">
        <v>773.9</v>
      </c>
      <c r="I49" s="231">
        <v>790.25000000000011</v>
      </c>
      <c r="J49" s="231">
        <v>799.5</v>
      </c>
      <c r="K49" s="230">
        <v>781</v>
      </c>
      <c r="L49" s="230">
        <v>755.4</v>
      </c>
      <c r="M49" s="230">
        <v>18.88833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80.95</v>
      </c>
      <c r="D50" s="231">
        <v>80.95</v>
      </c>
      <c r="E50" s="231">
        <v>80</v>
      </c>
      <c r="F50" s="231">
        <v>79.05</v>
      </c>
      <c r="G50" s="231">
        <v>78.099999999999994</v>
      </c>
      <c r="H50" s="231">
        <v>81.900000000000006</v>
      </c>
      <c r="I50" s="231">
        <v>82.850000000000023</v>
      </c>
      <c r="J50" s="231">
        <v>83.800000000000011</v>
      </c>
      <c r="K50" s="230">
        <v>81.900000000000006</v>
      </c>
      <c r="L50" s="230">
        <v>80</v>
      </c>
      <c r="M50" s="230">
        <v>149.13713000000001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361.9</v>
      </c>
      <c r="D51" s="231">
        <v>364.26666666666665</v>
      </c>
      <c r="E51" s="231">
        <v>356.63333333333333</v>
      </c>
      <c r="F51" s="231">
        <v>351.36666666666667</v>
      </c>
      <c r="G51" s="231">
        <v>343.73333333333335</v>
      </c>
      <c r="H51" s="231">
        <v>369.5333333333333</v>
      </c>
      <c r="I51" s="231">
        <v>377.16666666666663</v>
      </c>
      <c r="J51" s="231">
        <v>382.43333333333328</v>
      </c>
      <c r="K51" s="230">
        <v>371.9</v>
      </c>
      <c r="L51" s="230">
        <v>359</v>
      </c>
      <c r="M51" s="230">
        <v>38.959069999999997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791.95</v>
      </c>
      <c r="D52" s="231">
        <v>790.05000000000007</v>
      </c>
      <c r="E52" s="231">
        <v>786.40000000000009</v>
      </c>
      <c r="F52" s="231">
        <v>780.85</v>
      </c>
      <c r="G52" s="231">
        <v>777.2</v>
      </c>
      <c r="H52" s="231">
        <v>795.60000000000014</v>
      </c>
      <c r="I52" s="231">
        <v>799.25</v>
      </c>
      <c r="J52" s="231">
        <v>804.80000000000018</v>
      </c>
      <c r="K52" s="230">
        <v>793.7</v>
      </c>
      <c r="L52" s="230">
        <v>784.5</v>
      </c>
      <c r="M52" s="230">
        <v>25.760100000000001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245.1</v>
      </c>
      <c r="D53" s="231">
        <v>245.4</v>
      </c>
      <c r="E53" s="231">
        <v>243.55</v>
      </c>
      <c r="F53" s="231">
        <v>242</v>
      </c>
      <c r="G53" s="231">
        <v>240.15</v>
      </c>
      <c r="H53" s="231">
        <v>246.95000000000002</v>
      </c>
      <c r="I53" s="231">
        <v>248.79999999999998</v>
      </c>
      <c r="J53" s="231">
        <v>250.35000000000002</v>
      </c>
      <c r="K53" s="230">
        <v>247.25</v>
      </c>
      <c r="L53" s="230">
        <v>243.85</v>
      </c>
      <c r="M53" s="230">
        <v>15.029579999999999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18978.3</v>
      </c>
      <c r="D54" s="231">
        <v>19136.433333333334</v>
      </c>
      <c r="E54" s="231">
        <v>18632.916666666668</v>
      </c>
      <c r="F54" s="231">
        <v>18287.533333333333</v>
      </c>
      <c r="G54" s="231">
        <v>17784.016666666666</v>
      </c>
      <c r="H54" s="231">
        <v>19481.816666666669</v>
      </c>
      <c r="I54" s="231">
        <v>19985.333333333332</v>
      </c>
      <c r="J54" s="231">
        <v>20330.716666666671</v>
      </c>
      <c r="K54" s="230">
        <v>19639.95</v>
      </c>
      <c r="L54" s="230">
        <v>18791.05</v>
      </c>
      <c r="M54" s="230">
        <v>0.59933000000000003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4616.5</v>
      </c>
      <c r="D55" s="231">
        <v>4631.1166666666668</v>
      </c>
      <c r="E55" s="231">
        <v>4587.2333333333336</v>
      </c>
      <c r="F55" s="231">
        <v>4557.9666666666672</v>
      </c>
      <c r="G55" s="231">
        <v>4514.0833333333339</v>
      </c>
      <c r="H55" s="231">
        <v>4660.3833333333332</v>
      </c>
      <c r="I55" s="231">
        <v>4704.2666666666664</v>
      </c>
      <c r="J55" s="231">
        <v>4733.5333333333328</v>
      </c>
      <c r="K55" s="230">
        <v>4675</v>
      </c>
      <c r="L55" s="230">
        <v>4601.8500000000004</v>
      </c>
      <c r="M55" s="230">
        <v>3.1103299999999998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297</v>
      </c>
      <c r="D56" s="231">
        <v>298.43333333333334</v>
      </c>
      <c r="E56" s="231">
        <v>294.56666666666666</v>
      </c>
      <c r="F56" s="231">
        <v>292.13333333333333</v>
      </c>
      <c r="G56" s="231">
        <v>288.26666666666665</v>
      </c>
      <c r="H56" s="231">
        <v>300.86666666666667</v>
      </c>
      <c r="I56" s="231">
        <v>304.73333333333335</v>
      </c>
      <c r="J56" s="231">
        <v>307.16666666666669</v>
      </c>
      <c r="K56" s="230">
        <v>302.3</v>
      </c>
      <c r="L56" s="230">
        <v>296</v>
      </c>
      <c r="M56" s="230">
        <v>69.518569999999997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1005.05</v>
      </c>
      <c r="D57" s="231">
        <v>1006.5</v>
      </c>
      <c r="E57" s="231">
        <v>992</v>
      </c>
      <c r="F57" s="231">
        <v>978.95</v>
      </c>
      <c r="G57" s="231">
        <v>964.45</v>
      </c>
      <c r="H57" s="231">
        <v>1019.55</v>
      </c>
      <c r="I57" s="231">
        <v>1034.05</v>
      </c>
      <c r="J57" s="231">
        <v>1047.0999999999999</v>
      </c>
      <c r="K57" s="230">
        <v>1021</v>
      </c>
      <c r="L57" s="230">
        <v>993.45</v>
      </c>
      <c r="M57" s="230">
        <v>22.31644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937.45</v>
      </c>
      <c r="D58" s="231">
        <v>934.48333333333323</v>
      </c>
      <c r="E58" s="231">
        <v>915.96666666666647</v>
      </c>
      <c r="F58" s="231">
        <v>894.48333333333323</v>
      </c>
      <c r="G58" s="231">
        <v>875.96666666666647</v>
      </c>
      <c r="H58" s="231">
        <v>955.96666666666647</v>
      </c>
      <c r="I58" s="231">
        <v>974.48333333333312</v>
      </c>
      <c r="J58" s="231">
        <v>995.96666666666647</v>
      </c>
      <c r="K58" s="230">
        <v>953</v>
      </c>
      <c r="L58" s="230">
        <v>913</v>
      </c>
      <c r="M58" s="230">
        <v>38.500779999999999</v>
      </c>
      <c r="N58" s="1"/>
      <c r="O58" s="1"/>
    </row>
    <row r="59" spans="1:15" ht="12.75" customHeight="1">
      <c r="A59" s="213">
        <v>50</v>
      </c>
      <c r="B59" s="216" t="s">
        <v>801</v>
      </c>
      <c r="C59" s="230">
        <v>1504.75</v>
      </c>
      <c r="D59" s="231">
        <v>1499.7333333333333</v>
      </c>
      <c r="E59" s="231">
        <v>1491.0666666666666</v>
      </c>
      <c r="F59" s="231">
        <v>1477.3833333333332</v>
      </c>
      <c r="G59" s="231">
        <v>1468.7166666666665</v>
      </c>
      <c r="H59" s="231">
        <v>1513.4166666666667</v>
      </c>
      <c r="I59" s="231">
        <v>1522.0833333333333</v>
      </c>
      <c r="J59" s="231">
        <v>1535.7666666666669</v>
      </c>
      <c r="K59" s="230">
        <v>1508.4</v>
      </c>
      <c r="L59" s="230">
        <v>1486.05</v>
      </c>
      <c r="M59" s="230">
        <v>0.3291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235.05</v>
      </c>
      <c r="D60" s="231">
        <v>235.51666666666665</v>
      </c>
      <c r="E60" s="231">
        <v>233.7833333333333</v>
      </c>
      <c r="F60" s="231">
        <v>232.51666666666665</v>
      </c>
      <c r="G60" s="231">
        <v>230.7833333333333</v>
      </c>
      <c r="H60" s="231">
        <v>236.7833333333333</v>
      </c>
      <c r="I60" s="231">
        <v>238.51666666666665</v>
      </c>
      <c r="J60" s="231">
        <v>239.7833333333333</v>
      </c>
      <c r="K60" s="230">
        <v>237.25</v>
      </c>
      <c r="L60" s="230">
        <v>234.25</v>
      </c>
      <c r="M60" s="230">
        <v>23.484349999999999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4085.65</v>
      </c>
      <c r="D61" s="231">
        <v>4106.9666666666672</v>
      </c>
      <c r="E61" s="231">
        <v>4053.4833333333345</v>
      </c>
      <c r="F61" s="231">
        <v>4021.3166666666675</v>
      </c>
      <c r="G61" s="231">
        <v>3967.8333333333348</v>
      </c>
      <c r="H61" s="231">
        <v>4139.1333333333341</v>
      </c>
      <c r="I61" s="231">
        <v>4192.6166666666677</v>
      </c>
      <c r="J61" s="231">
        <v>4224.7833333333338</v>
      </c>
      <c r="K61" s="230">
        <v>4160.45</v>
      </c>
      <c r="L61" s="230">
        <v>4074.8</v>
      </c>
      <c r="M61" s="230">
        <v>2.1178300000000001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1627.7</v>
      </c>
      <c r="D62" s="231">
        <v>1629.7666666666667</v>
      </c>
      <c r="E62" s="231">
        <v>1614.5833333333333</v>
      </c>
      <c r="F62" s="231">
        <v>1601.4666666666667</v>
      </c>
      <c r="G62" s="231">
        <v>1586.2833333333333</v>
      </c>
      <c r="H62" s="231">
        <v>1642.8833333333332</v>
      </c>
      <c r="I62" s="231">
        <v>1658.0666666666666</v>
      </c>
      <c r="J62" s="231">
        <v>1671.1833333333332</v>
      </c>
      <c r="K62" s="230">
        <v>1644.95</v>
      </c>
      <c r="L62" s="230">
        <v>1616.65</v>
      </c>
      <c r="M62" s="230">
        <v>3.63165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638.25</v>
      </c>
      <c r="D63" s="231">
        <v>639.94999999999993</v>
      </c>
      <c r="E63" s="231">
        <v>633.54999999999984</v>
      </c>
      <c r="F63" s="231">
        <v>628.84999999999991</v>
      </c>
      <c r="G63" s="231">
        <v>622.44999999999982</v>
      </c>
      <c r="H63" s="231">
        <v>644.64999999999986</v>
      </c>
      <c r="I63" s="231">
        <v>651.04999999999995</v>
      </c>
      <c r="J63" s="231">
        <v>655.74999999999989</v>
      </c>
      <c r="K63" s="230">
        <v>646.35</v>
      </c>
      <c r="L63" s="230">
        <v>635.25</v>
      </c>
      <c r="M63" s="230">
        <v>5.3461999999999996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970.7</v>
      </c>
      <c r="D64" s="231">
        <v>969.16666666666663</v>
      </c>
      <c r="E64" s="231">
        <v>965.08333333333326</v>
      </c>
      <c r="F64" s="231">
        <v>959.46666666666658</v>
      </c>
      <c r="G64" s="231">
        <v>955.38333333333321</v>
      </c>
      <c r="H64" s="231">
        <v>974.7833333333333</v>
      </c>
      <c r="I64" s="231">
        <v>978.86666666666656</v>
      </c>
      <c r="J64" s="231">
        <v>984.48333333333335</v>
      </c>
      <c r="K64" s="230">
        <v>973.25</v>
      </c>
      <c r="L64" s="230">
        <v>963.55</v>
      </c>
      <c r="M64" s="230">
        <v>3.06907</v>
      </c>
      <c r="N64" s="1"/>
      <c r="O64" s="1"/>
    </row>
    <row r="65" spans="1:15" ht="12.75" customHeight="1">
      <c r="A65" s="213">
        <v>56</v>
      </c>
      <c r="B65" s="216" t="s">
        <v>245</v>
      </c>
      <c r="C65" s="230">
        <v>255</v>
      </c>
      <c r="D65" s="231">
        <v>255.51666666666665</v>
      </c>
      <c r="E65" s="231">
        <v>253.5333333333333</v>
      </c>
      <c r="F65" s="231">
        <v>252.06666666666666</v>
      </c>
      <c r="G65" s="231">
        <v>250.08333333333331</v>
      </c>
      <c r="H65" s="231">
        <v>256.98333333333329</v>
      </c>
      <c r="I65" s="231">
        <v>258.96666666666664</v>
      </c>
      <c r="J65" s="231">
        <v>260.43333333333328</v>
      </c>
      <c r="K65" s="230">
        <v>257.5</v>
      </c>
      <c r="L65" s="230">
        <v>254.05</v>
      </c>
      <c r="M65" s="230">
        <v>23.041709999999998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1638.05</v>
      </c>
      <c r="D66" s="231">
        <v>1634.3166666666668</v>
      </c>
      <c r="E66" s="231">
        <v>1624.6333333333337</v>
      </c>
      <c r="F66" s="231">
        <v>1611.2166666666669</v>
      </c>
      <c r="G66" s="231">
        <v>1601.5333333333338</v>
      </c>
      <c r="H66" s="231">
        <v>1647.7333333333336</v>
      </c>
      <c r="I66" s="231">
        <v>1657.4166666666665</v>
      </c>
      <c r="J66" s="231">
        <v>1670.8333333333335</v>
      </c>
      <c r="K66" s="230">
        <v>1644</v>
      </c>
      <c r="L66" s="230">
        <v>1620.9</v>
      </c>
      <c r="M66" s="230">
        <v>3.2696200000000002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435.95</v>
      </c>
      <c r="D67" s="231">
        <v>434.31666666666666</v>
      </c>
      <c r="E67" s="231">
        <v>431.63333333333333</v>
      </c>
      <c r="F67" s="231">
        <v>427.31666666666666</v>
      </c>
      <c r="G67" s="231">
        <v>424.63333333333333</v>
      </c>
      <c r="H67" s="231">
        <v>438.63333333333333</v>
      </c>
      <c r="I67" s="231">
        <v>441.31666666666661</v>
      </c>
      <c r="J67" s="231">
        <v>445.63333333333333</v>
      </c>
      <c r="K67" s="230">
        <v>437</v>
      </c>
      <c r="L67" s="230">
        <v>430</v>
      </c>
      <c r="M67" s="230">
        <v>27.135300000000001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518.35</v>
      </c>
      <c r="D68" s="231">
        <v>519.30000000000007</v>
      </c>
      <c r="E68" s="231">
        <v>516.20000000000016</v>
      </c>
      <c r="F68" s="231">
        <v>514.05000000000007</v>
      </c>
      <c r="G68" s="231">
        <v>510.95000000000016</v>
      </c>
      <c r="H68" s="231">
        <v>521.45000000000016</v>
      </c>
      <c r="I68" s="231">
        <v>524.55000000000007</v>
      </c>
      <c r="J68" s="231">
        <v>526.70000000000016</v>
      </c>
      <c r="K68" s="230">
        <v>522.4</v>
      </c>
      <c r="L68" s="230">
        <v>517.15</v>
      </c>
      <c r="M68" s="230">
        <v>15.42764</v>
      </c>
      <c r="N68" s="1"/>
      <c r="O68" s="1"/>
    </row>
    <row r="69" spans="1:15" ht="12.75" customHeight="1">
      <c r="A69" s="213">
        <v>60</v>
      </c>
      <c r="B69" s="216" t="s">
        <v>246</v>
      </c>
      <c r="C69" s="230">
        <v>2081.6</v>
      </c>
      <c r="D69" s="231">
        <v>2086.7999999999997</v>
      </c>
      <c r="E69" s="231">
        <v>2071.6999999999994</v>
      </c>
      <c r="F69" s="231">
        <v>2061.7999999999997</v>
      </c>
      <c r="G69" s="231">
        <v>2046.6999999999994</v>
      </c>
      <c r="H69" s="231">
        <v>2096.6999999999994</v>
      </c>
      <c r="I69" s="231">
        <v>2111.7999999999997</v>
      </c>
      <c r="J69" s="231">
        <v>2121.6999999999994</v>
      </c>
      <c r="K69" s="230">
        <v>2101.9</v>
      </c>
      <c r="L69" s="230">
        <v>2076.9</v>
      </c>
      <c r="M69" s="230">
        <v>2.1854399999999998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1933.5</v>
      </c>
      <c r="D70" s="231">
        <v>1916.9833333333336</v>
      </c>
      <c r="E70" s="231">
        <v>1880.1666666666672</v>
      </c>
      <c r="F70" s="231">
        <v>1826.8333333333337</v>
      </c>
      <c r="G70" s="231">
        <v>1790.0166666666673</v>
      </c>
      <c r="H70" s="231">
        <v>1970.3166666666671</v>
      </c>
      <c r="I70" s="231">
        <v>2007.1333333333337</v>
      </c>
      <c r="J70" s="231">
        <v>2060.4666666666672</v>
      </c>
      <c r="K70" s="230">
        <v>1953.8</v>
      </c>
      <c r="L70" s="230">
        <v>1863.65</v>
      </c>
      <c r="M70" s="230">
        <v>9.92774</v>
      </c>
      <c r="N70" s="1"/>
      <c r="O70" s="1"/>
    </row>
    <row r="71" spans="1:15" ht="12.75" customHeight="1">
      <c r="A71" s="213">
        <v>62</v>
      </c>
      <c r="B71" s="216" t="s">
        <v>842</v>
      </c>
      <c r="C71" s="230">
        <v>362.05</v>
      </c>
      <c r="D71" s="231">
        <v>362.23333333333335</v>
      </c>
      <c r="E71" s="231">
        <v>358.86666666666667</v>
      </c>
      <c r="F71" s="231">
        <v>355.68333333333334</v>
      </c>
      <c r="G71" s="231">
        <v>352.31666666666666</v>
      </c>
      <c r="H71" s="231">
        <v>365.41666666666669</v>
      </c>
      <c r="I71" s="231">
        <v>368.78333333333336</v>
      </c>
      <c r="J71" s="231">
        <v>371.9666666666667</v>
      </c>
      <c r="K71" s="230">
        <v>365.6</v>
      </c>
      <c r="L71" s="230">
        <v>359.05</v>
      </c>
      <c r="M71" s="230">
        <v>2.2961800000000001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3315.05</v>
      </c>
      <c r="D72" s="231">
        <v>3286.35</v>
      </c>
      <c r="E72" s="231">
        <v>3218.7</v>
      </c>
      <c r="F72" s="231">
        <v>3122.35</v>
      </c>
      <c r="G72" s="231">
        <v>3054.7</v>
      </c>
      <c r="H72" s="231">
        <v>3382.7</v>
      </c>
      <c r="I72" s="231">
        <v>3450.3500000000004</v>
      </c>
      <c r="J72" s="231">
        <v>3546.7</v>
      </c>
      <c r="K72" s="230">
        <v>3354</v>
      </c>
      <c r="L72" s="230">
        <v>3190</v>
      </c>
      <c r="M72" s="230">
        <v>9.5796700000000001</v>
      </c>
      <c r="N72" s="1"/>
      <c r="O72" s="1"/>
    </row>
    <row r="73" spans="1:15" ht="12.75" customHeight="1">
      <c r="A73" s="213">
        <v>64</v>
      </c>
      <c r="B73" s="216" t="s">
        <v>248</v>
      </c>
      <c r="C73" s="230">
        <v>2867.55</v>
      </c>
      <c r="D73" s="231">
        <v>2893.4666666666667</v>
      </c>
      <c r="E73" s="231">
        <v>2816.9333333333334</v>
      </c>
      <c r="F73" s="231">
        <v>2766.3166666666666</v>
      </c>
      <c r="G73" s="231">
        <v>2689.7833333333333</v>
      </c>
      <c r="H73" s="231">
        <v>2944.0833333333335</v>
      </c>
      <c r="I73" s="231">
        <v>3020.6166666666672</v>
      </c>
      <c r="J73" s="231">
        <v>3071.2333333333336</v>
      </c>
      <c r="K73" s="230">
        <v>2970</v>
      </c>
      <c r="L73" s="230">
        <v>2842.85</v>
      </c>
      <c r="M73" s="230">
        <v>3.7504400000000002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2040.9</v>
      </c>
      <c r="D74" s="231">
        <v>1997.3666666666666</v>
      </c>
      <c r="E74" s="231">
        <v>1935.7333333333331</v>
      </c>
      <c r="F74" s="231">
        <v>1830.5666666666666</v>
      </c>
      <c r="G74" s="231">
        <v>1768.9333333333332</v>
      </c>
      <c r="H74" s="231">
        <v>2102.5333333333328</v>
      </c>
      <c r="I74" s="231">
        <v>2164.166666666667</v>
      </c>
      <c r="J74" s="231">
        <v>2269.333333333333</v>
      </c>
      <c r="K74" s="230">
        <v>2059</v>
      </c>
      <c r="L74" s="230">
        <v>1892.2</v>
      </c>
      <c r="M74" s="230">
        <v>7.7274599999999998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4466.1000000000004</v>
      </c>
      <c r="D75" s="231">
        <v>4485.3499999999995</v>
      </c>
      <c r="E75" s="231">
        <v>4425.7499999999991</v>
      </c>
      <c r="F75" s="231">
        <v>4385.3999999999996</v>
      </c>
      <c r="G75" s="231">
        <v>4325.7999999999993</v>
      </c>
      <c r="H75" s="231">
        <v>4525.6999999999989</v>
      </c>
      <c r="I75" s="231">
        <v>4585.2999999999993</v>
      </c>
      <c r="J75" s="231">
        <v>4625.6499999999987</v>
      </c>
      <c r="K75" s="230">
        <v>4544.95</v>
      </c>
      <c r="L75" s="230">
        <v>4445</v>
      </c>
      <c r="M75" s="230">
        <v>10.48404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3626.35</v>
      </c>
      <c r="D76" s="231">
        <v>3596.2666666666664</v>
      </c>
      <c r="E76" s="231">
        <v>3545.0333333333328</v>
      </c>
      <c r="F76" s="231">
        <v>3463.7166666666662</v>
      </c>
      <c r="G76" s="231">
        <v>3412.4833333333327</v>
      </c>
      <c r="H76" s="231">
        <v>3677.583333333333</v>
      </c>
      <c r="I76" s="231">
        <v>3728.8166666666666</v>
      </c>
      <c r="J76" s="231">
        <v>3810.1333333333332</v>
      </c>
      <c r="K76" s="230">
        <v>3647.5</v>
      </c>
      <c r="L76" s="230">
        <v>3514.95</v>
      </c>
      <c r="M76" s="230">
        <v>36.652979999999999</v>
      </c>
      <c r="N76" s="1"/>
      <c r="O76" s="1"/>
    </row>
    <row r="77" spans="1:15" ht="12.75" customHeight="1">
      <c r="A77" s="213">
        <v>68</v>
      </c>
      <c r="B77" s="216" t="s">
        <v>249</v>
      </c>
      <c r="C77" s="230">
        <v>391.75</v>
      </c>
      <c r="D77" s="231">
        <v>391.0333333333333</v>
      </c>
      <c r="E77" s="231">
        <v>387.11666666666662</v>
      </c>
      <c r="F77" s="231">
        <v>382.48333333333329</v>
      </c>
      <c r="G77" s="231">
        <v>378.56666666666661</v>
      </c>
      <c r="H77" s="231">
        <v>395.66666666666663</v>
      </c>
      <c r="I77" s="231">
        <v>399.58333333333337</v>
      </c>
      <c r="J77" s="231">
        <v>404.21666666666664</v>
      </c>
      <c r="K77" s="230">
        <v>394.95</v>
      </c>
      <c r="L77" s="230">
        <v>386.4</v>
      </c>
      <c r="M77" s="230">
        <v>2.5977399999999999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2062.6</v>
      </c>
      <c r="D78" s="231">
        <v>2067.5499999999997</v>
      </c>
      <c r="E78" s="231">
        <v>2050.6999999999994</v>
      </c>
      <c r="F78" s="231">
        <v>2038.7999999999997</v>
      </c>
      <c r="G78" s="231">
        <v>2021.9499999999994</v>
      </c>
      <c r="H78" s="231">
        <v>2079.4499999999994</v>
      </c>
      <c r="I78" s="231">
        <v>2096.2999999999997</v>
      </c>
      <c r="J78" s="231">
        <v>2108.1999999999994</v>
      </c>
      <c r="K78" s="230">
        <v>2084.4</v>
      </c>
      <c r="L78" s="230">
        <v>2055.65</v>
      </c>
      <c r="M78" s="230">
        <v>1.2515099999999999</v>
      </c>
      <c r="N78" s="1"/>
      <c r="O78" s="1"/>
    </row>
    <row r="79" spans="1:15" ht="12.75" customHeight="1">
      <c r="A79" s="213">
        <v>70</v>
      </c>
      <c r="B79" s="216" t="s">
        <v>802</v>
      </c>
      <c r="C79" s="230">
        <v>124.2</v>
      </c>
      <c r="D79" s="231">
        <v>124.38333333333333</v>
      </c>
      <c r="E79" s="231">
        <v>122.26666666666665</v>
      </c>
      <c r="F79" s="231">
        <v>120.33333333333333</v>
      </c>
      <c r="G79" s="231">
        <v>118.21666666666665</v>
      </c>
      <c r="H79" s="231">
        <v>126.31666666666665</v>
      </c>
      <c r="I79" s="231">
        <v>128.43333333333334</v>
      </c>
      <c r="J79" s="231">
        <v>130.36666666666665</v>
      </c>
      <c r="K79" s="230">
        <v>126.5</v>
      </c>
      <c r="L79" s="230">
        <v>122.45</v>
      </c>
      <c r="M79" s="230">
        <v>53.847349999999999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125.9</v>
      </c>
      <c r="D80" s="231">
        <v>126.7</v>
      </c>
      <c r="E80" s="231">
        <v>124.95000000000002</v>
      </c>
      <c r="F80" s="231">
        <v>124.00000000000001</v>
      </c>
      <c r="G80" s="231">
        <v>122.25000000000003</v>
      </c>
      <c r="H80" s="231">
        <v>127.65</v>
      </c>
      <c r="I80" s="231">
        <v>129.39999999999998</v>
      </c>
      <c r="J80" s="231">
        <v>130.35</v>
      </c>
      <c r="K80" s="230">
        <v>128.44999999999999</v>
      </c>
      <c r="L80" s="230">
        <v>125.75</v>
      </c>
      <c r="M80" s="230">
        <v>144.52493999999999</v>
      </c>
      <c r="N80" s="1"/>
      <c r="O80" s="1"/>
    </row>
    <row r="81" spans="1:15" ht="12.75" customHeight="1">
      <c r="A81" s="213">
        <v>72</v>
      </c>
      <c r="B81" s="216" t="s">
        <v>251</v>
      </c>
      <c r="C81" s="230">
        <v>270.5</v>
      </c>
      <c r="D81" s="231">
        <v>269.40000000000003</v>
      </c>
      <c r="E81" s="231">
        <v>267.60000000000008</v>
      </c>
      <c r="F81" s="231">
        <v>264.70000000000005</v>
      </c>
      <c r="G81" s="231">
        <v>262.90000000000009</v>
      </c>
      <c r="H81" s="231">
        <v>272.30000000000007</v>
      </c>
      <c r="I81" s="231">
        <v>274.10000000000002</v>
      </c>
      <c r="J81" s="231">
        <v>277.00000000000006</v>
      </c>
      <c r="K81" s="230">
        <v>271.2</v>
      </c>
      <c r="L81" s="230">
        <v>266.5</v>
      </c>
      <c r="M81" s="230">
        <v>4.1124499999999999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108.05</v>
      </c>
      <c r="D82" s="231">
        <v>108.31666666666666</v>
      </c>
      <c r="E82" s="231">
        <v>107.28333333333333</v>
      </c>
      <c r="F82" s="231">
        <v>106.51666666666667</v>
      </c>
      <c r="G82" s="231">
        <v>105.48333333333333</v>
      </c>
      <c r="H82" s="231">
        <v>109.08333333333333</v>
      </c>
      <c r="I82" s="231">
        <v>110.11666666666666</v>
      </c>
      <c r="J82" s="231">
        <v>110.88333333333333</v>
      </c>
      <c r="K82" s="230">
        <v>109.35</v>
      </c>
      <c r="L82" s="230">
        <v>107.55</v>
      </c>
      <c r="M82" s="230">
        <v>51.77796</v>
      </c>
      <c r="N82" s="1"/>
      <c r="O82" s="1"/>
    </row>
    <row r="83" spans="1:15" ht="12.75" customHeight="1">
      <c r="A83" s="213">
        <v>74</v>
      </c>
      <c r="B83" s="216" t="s">
        <v>252</v>
      </c>
      <c r="C83" s="230">
        <v>1358.45</v>
      </c>
      <c r="D83" s="231">
        <v>1368.4666666666665</v>
      </c>
      <c r="E83" s="231">
        <v>1341.9833333333329</v>
      </c>
      <c r="F83" s="231">
        <v>1325.5166666666664</v>
      </c>
      <c r="G83" s="231">
        <v>1299.0333333333328</v>
      </c>
      <c r="H83" s="231">
        <v>1384.9333333333329</v>
      </c>
      <c r="I83" s="231">
        <v>1411.4166666666665</v>
      </c>
      <c r="J83" s="231">
        <v>1427.883333333333</v>
      </c>
      <c r="K83" s="230">
        <v>1394.95</v>
      </c>
      <c r="L83" s="230">
        <v>1352</v>
      </c>
      <c r="M83" s="230">
        <v>2.2499400000000001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999.2</v>
      </c>
      <c r="D84" s="231">
        <v>993.4666666666667</v>
      </c>
      <c r="E84" s="231">
        <v>983.13333333333344</v>
      </c>
      <c r="F84" s="231">
        <v>967.06666666666672</v>
      </c>
      <c r="G84" s="231">
        <v>956.73333333333346</v>
      </c>
      <c r="H84" s="231">
        <v>1009.5333333333334</v>
      </c>
      <c r="I84" s="231">
        <v>1019.8666666666667</v>
      </c>
      <c r="J84" s="231">
        <v>1035.9333333333334</v>
      </c>
      <c r="K84" s="230">
        <v>1003.8</v>
      </c>
      <c r="L84" s="230">
        <v>977.4</v>
      </c>
      <c r="M84" s="230">
        <v>18.183520000000001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1338.3</v>
      </c>
      <c r="D85" s="231">
        <v>1342.85</v>
      </c>
      <c r="E85" s="231">
        <v>1326.7999999999997</v>
      </c>
      <c r="F85" s="231">
        <v>1315.2999999999997</v>
      </c>
      <c r="G85" s="231">
        <v>1299.2499999999995</v>
      </c>
      <c r="H85" s="231">
        <v>1354.35</v>
      </c>
      <c r="I85" s="231">
        <v>1370.4</v>
      </c>
      <c r="J85" s="231">
        <v>1381.9</v>
      </c>
      <c r="K85" s="230">
        <v>1358.9</v>
      </c>
      <c r="L85" s="230">
        <v>1331.35</v>
      </c>
      <c r="M85" s="230">
        <v>4.2720500000000001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1753.85</v>
      </c>
      <c r="D86" s="231">
        <v>1759.3166666666666</v>
      </c>
      <c r="E86" s="231">
        <v>1745.6333333333332</v>
      </c>
      <c r="F86" s="231">
        <v>1737.4166666666665</v>
      </c>
      <c r="G86" s="231">
        <v>1723.7333333333331</v>
      </c>
      <c r="H86" s="231">
        <v>1767.5333333333333</v>
      </c>
      <c r="I86" s="231">
        <v>1781.2166666666667</v>
      </c>
      <c r="J86" s="231">
        <v>1789.4333333333334</v>
      </c>
      <c r="K86" s="230">
        <v>1773</v>
      </c>
      <c r="L86" s="230">
        <v>1751.1</v>
      </c>
      <c r="M86" s="230">
        <v>3.0413299999999999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476.65</v>
      </c>
      <c r="D87" s="231">
        <v>481.65000000000003</v>
      </c>
      <c r="E87" s="231">
        <v>470.75000000000006</v>
      </c>
      <c r="F87" s="231">
        <v>464.85</v>
      </c>
      <c r="G87" s="231">
        <v>453.95000000000005</v>
      </c>
      <c r="H87" s="231">
        <v>487.55000000000007</v>
      </c>
      <c r="I87" s="231">
        <v>498.45000000000005</v>
      </c>
      <c r="J87" s="231">
        <v>504.35000000000008</v>
      </c>
      <c r="K87" s="230">
        <v>492.55</v>
      </c>
      <c r="L87" s="230">
        <v>475.75</v>
      </c>
      <c r="M87" s="230">
        <v>10.957380000000001</v>
      </c>
      <c r="N87" s="1"/>
      <c r="O87" s="1"/>
    </row>
    <row r="88" spans="1:15" ht="12.75" customHeight="1">
      <c r="A88" s="213">
        <v>79</v>
      </c>
      <c r="B88" s="216" t="s">
        <v>255</v>
      </c>
      <c r="C88" s="230">
        <v>287.10000000000002</v>
      </c>
      <c r="D88" s="231">
        <v>288.2</v>
      </c>
      <c r="E88" s="231">
        <v>283.64999999999998</v>
      </c>
      <c r="F88" s="231">
        <v>280.2</v>
      </c>
      <c r="G88" s="231">
        <v>275.64999999999998</v>
      </c>
      <c r="H88" s="231">
        <v>291.64999999999998</v>
      </c>
      <c r="I88" s="231">
        <v>296.20000000000005</v>
      </c>
      <c r="J88" s="231">
        <v>299.64999999999998</v>
      </c>
      <c r="K88" s="230">
        <v>292.75</v>
      </c>
      <c r="L88" s="230">
        <v>284.75</v>
      </c>
      <c r="M88" s="230">
        <v>11.156700000000001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1095.5</v>
      </c>
      <c r="D89" s="231">
        <v>1092.1166666666668</v>
      </c>
      <c r="E89" s="231">
        <v>1080.8333333333335</v>
      </c>
      <c r="F89" s="231">
        <v>1066.1666666666667</v>
      </c>
      <c r="G89" s="231">
        <v>1054.8833333333334</v>
      </c>
      <c r="H89" s="231">
        <v>1106.7833333333335</v>
      </c>
      <c r="I89" s="231">
        <v>1118.0666666666668</v>
      </c>
      <c r="J89" s="231">
        <v>1132.7333333333336</v>
      </c>
      <c r="K89" s="230">
        <v>1103.4000000000001</v>
      </c>
      <c r="L89" s="230">
        <v>1077.45</v>
      </c>
      <c r="M89" s="230">
        <v>15.85037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1822.35</v>
      </c>
      <c r="D90" s="231">
        <v>1830.1166666666668</v>
      </c>
      <c r="E90" s="231">
        <v>1812.2333333333336</v>
      </c>
      <c r="F90" s="231">
        <v>1802.1166666666668</v>
      </c>
      <c r="G90" s="231">
        <v>1784.2333333333336</v>
      </c>
      <c r="H90" s="231">
        <v>1840.2333333333336</v>
      </c>
      <c r="I90" s="231">
        <v>1858.1166666666668</v>
      </c>
      <c r="J90" s="231">
        <v>1868.2333333333336</v>
      </c>
      <c r="K90" s="230">
        <v>1848</v>
      </c>
      <c r="L90" s="230">
        <v>1820</v>
      </c>
      <c r="M90" s="230">
        <v>2.7645900000000001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1667.8</v>
      </c>
      <c r="D91" s="231">
        <v>1661.6166666666668</v>
      </c>
      <c r="E91" s="231">
        <v>1650.4333333333336</v>
      </c>
      <c r="F91" s="231">
        <v>1633.0666666666668</v>
      </c>
      <c r="G91" s="231">
        <v>1621.8833333333337</v>
      </c>
      <c r="H91" s="231">
        <v>1678.9833333333336</v>
      </c>
      <c r="I91" s="231">
        <v>1690.166666666667</v>
      </c>
      <c r="J91" s="231">
        <v>1707.5333333333335</v>
      </c>
      <c r="K91" s="230">
        <v>1672.8</v>
      </c>
      <c r="L91" s="230">
        <v>1644.25</v>
      </c>
      <c r="M91" s="230">
        <v>112.3938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560.65</v>
      </c>
      <c r="D92" s="231">
        <v>562.76666666666677</v>
      </c>
      <c r="E92" s="231">
        <v>556.53333333333353</v>
      </c>
      <c r="F92" s="231">
        <v>552.41666666666674</v>
      </c>
      <c r="G92" s="231">
        <v>546.18333333333351</v>
      </c>
      <c r="H92" s="231">
        <v>566.88333333333355</v>
      </c>
      <c r="I92" s="231">
        <v>573.1166666666669</v>
      </c>
      <c r="J92" s="231">
        <v>577.23333333333358</v>
      </c>
      <c r="K92" s="230">
        <v>569</v>
      </c>
      <c r="L92" s="230">
        <v>558.65</v>
      </c>
      <c r="M92" s="230">
        <v>14.338100000000001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1305.95</v>
      </c>
      <c r="D93" s="231">
        <v>1302.2833333333335</v>
      </c>
      <c r="E93" s="231">
        <v>1281.666666666667</v>
      </c>
      <c r="F93" s="231">
        <v>1257.3833333333334</v>
      </c>
      <c r="G93" s="231">
        <v>1236.7666666666669</v>
      </c>
      <c r="H93" s="231">
        <v>1326.5666666666671</v>
      </c>
      <c r="I93" s="231">
        <v>1347.1833333333334</v>
      </c>
      <c r="J93" s="231">
        <v>1371.4666666666672</v>
      </c>
      <c r="K93" s="230">
        <v>1322.9</v>
      </c>
      <c r="L93" s="230">
        <v>1278</v>
      </c>
      <c r="M93" s="230">
        <v>14.040369999999999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2605.9</v>
      </c>
      <c r="D94" s="231">
        <v>2602.0333333333333</v>
      </c>
      <c r="E94" s="231">
        <v>2590.0666666666666</v>
      </c>
      <c r="F94" s="231">
        <v>2574.2333333333331</v>
      </c>
      <c r="G94" s="231">
        <v>2562.2666666666664</v>
      </c>
      <c r="H94" s="231">
        <v>2617.8666666666668</v>
      </c>
      <c r="I94" s="231">
        <v>2629.833333333333</v>
      </c>
      <c r="J94" s="231">
        <v>2645.666666666667</v>
      </c>
      <c r="K94" s="230">
        <v>2614</v>
      </c>
      <c r="L94" s="230">
        <v>2586.1999999999998</v>
      </c>
      <c r="M94" s="230">
        <v>7.1817799999999998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404.75</v>
      </c>
      <c r="D95" s="231">
        <v>409.18333333333334</v>
      </c>
      <c r="E95" s="231">
        <v>399.36666666666667</v>
      </c>
      <c r="F95" s="231">
        <v>393.98333333333335</v>
      </c>
      <c r="G95" s="231">
        <v>384.16666666666669</v>
      </c>
      <c r="H95" s="231">
        <v>414.56666666666666</v>
      </c>
      <c r="I95" s="231">
        <v>424.38333333333338</v>
      </c>
      <c r="J95" s="231">
        <v>429.76666666666665</v>
      </c>
      <c r="K95" s="230">
        <v>419</v>
      </c>
      <c r="L95" s="230">
        <v>403.8</v>
      </c>
      <c r="M95" s="230">
        <v>111.52831</v>
      </c>
      <c r="N95" s="1"/>
      <c r="O95" s="1"/>
    </row>
    <row r="96" spans="1:15" ht="12.75" customHeight="1">
      <c r="A96" s="213">
        <v>87</v>
      </c>
      <c r="B96" s="216" t="s">
        <v>256</v>
      </c>
      <c r="C96" s="230">
        <v>2973.95</v>
      </c>
      <c r="D96" s="231">
        <v>2984.75</v>
      </c>
      <c r="E96" s="231">
        <v>2936.5</v>
      </c>
      <c r="F96" s="231">
        <v>2899.05</v>
      </c>
      <c r="G96" s="231">
        <v>2850.8</v>
      </c>
      <c r="H96" s="231">
        <v>3022.2</v>
      </c>
      <c r="I96" s="231">
        <v>3070.45</v>
      </c>
      <c r="J96" s="231">
        <v>3107.8999999999996</v>
      </c>
      <c r="K96" s="230">
        <v>3033</v>
      </c>
      <c r="L96" s="230">
        <v>2947.3</v>
      </c>
      <c r="M96" s="230">
        <v>13.565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260.75</v>
      </c>
      <c r="D97" s="231">
        <v>259.01666666666665</v>
      </c>
      <c r="E97" s="231">
        <v>256.7833333333333</v>
      </c>
      <c r="F97" s="231">
        <v>252.81666666666666</v>
      </c>
      <c r="G97" s="231">
        <v>250.58333333333331</v>
      </c>
      <c r="H97" s="231">
        <v>262.98333333333329</v>
      </c>
      <c r="I97" s="231">
        <v>265.21666666666664</v>
      </c>
      <c r="J97" s="231">
        <v>269.18333333333328</v>
      </c>
      <c r="K97" s="230">
        <v>261.25</v>
      </c>
      <c r="L97" s="230">
        <v>255.05</v>
      </c>
      <c r="M97" s="230">
        <v>31.964089999999999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2623.4</v>
      </c>
      <c r="D98" s="231">
        <v>2616.6</v>
      </c>
      <c r="E98" s="231">
        <v>2593.1999999999998</v>
      </c>
      <c r="F98" s="231">
        <v>2563</v>
      </c>
      <c r="G98" s="231">
        <v>2539.6</v>
      </c>
      <c r="H98" s="231">
        <v>2646.7999999999997</v>
      </c>
      <c r="I98" s="231">
        <v>2670.2000000000003</v>
      </c>
      <c r="J98" s="231">
        <v>2700.3999999999996</v>
      </c>
      <c r="K98" s="230">
        <v>2640</v>
      </c>
      <c r="L98" s="230">
        <v>2586.4</v>
      </c>
      <c r="M98" s="230">
        <v>21.700109999999999</v>
      </c>
      <c r="N98" s="1"/>
      <c r="O98" s="1"/>
    </row>
    <row r="99" spans="1:15" ht="12.75" customHeight="1">
      <c r="A99" s="213">
        <v>90</v>
      </c>
      <c r="B99" s="216" t="s">
        <v>257</v>
      </c>
      <c r="C99" s="230">
        <v>310.35000000000002</v>
      </c>
      <c r="D99" s="231">
        <v>310.88333333333338</v>
      </c>
      <c r="E99" s="231">
        <v>308.76666666666677</v>
      </c>
      <c r="F99" s="231">
        <v>307.18333333333339</v>
      </c>
      <c r="G99" s="231">
        <v>305.06666666666678</v>
      </c>
      <c r="H99" s="231">
        <v>312.46666666666675</v>
      </c>
      <c r="I99" s="231">
        <v>314.58333333333343</v>
      </c>
      <c r="J99" s="231">
        <v>316.16666666666674</v>
      </c>
      <c r="K99" s="230">
        <v>313</v>
      </c>
      <c r="L99" s="230">
        <v>309.3</v>
      </c>
      <c r="M99" s="230">
        <v>3.3932600000000002</v>
      </c>
      <c r="N99" s="1"/>
      <c r="O99" s="1"/>
    </row>
    <row r="100" spans="1:15" ht="12.75" customHeight="1">
      <c r="A100" s="213">
        <v>91</v>
      </c>
      <c r="B100" s="216" t="s">
        <v>372</v>
      </c>
      <c r="C100" s="230">
        <v>37020.199999999997</v>
      </c>
      <c r="D100" s="231">
        <v>37198.049999999996</v>
      </c>
      <c r="E100" s="231">
        <v>36523.149999999994</v>
      </c>
      <c r="F100" s="231">
        <v>36026.1</v>
      </c>
      <c r="G100" s="231">
        <v>35351.199999999997</v>
      </c>
      <c r="H100" s="231">
        <v>37695.099999999991</v>
      </c>
      <c r="I100" s="231">
        <v>38370</v>
      </c>
      <c r="J100" s="231">
        <v>38867.049999999988</v>
      </c>
      <c r="K100" s="230">
        <v>37872.949999999997</v>
      </c>
      <c r="L100" s="230">
        <v>36701</v>
      </c>
      <c r="M100" s="230">
        <v>3.4599999999999999E-2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2776.3</v>
      </c>
      <c r="D101" s="231">
        <v>2770.6166666666668</v>
      </c>
      <c r="E101" s="231">
        <v>2755.6833333333334</v>
      </c>
      <c r="F101" s="231">
        <v>2735.0666666666666</v>
      </c>
      <c r="G101" s="231">
        <v>2720.1333333333332</v>
      </c>
      <c r="H101" s="231">
        <v>2791.2333333333336</v>
      </c>
      <c r="I101" s="231">
        <v>2806.166666666667</v>
      </c>
      <c r="J101" s="231">
        <v>2826.7833333333338</v>
      </c>
      <c r="K101" s="230">
        <v>2785.55</v>
      </c>
      <c r="L101" s="230">
        <v>2750</v>
      </c>
      <c r="M101" s="230">
        <v>26.340229999999998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943.9</v>
      </c>
      <c r="D102" s="231">
        <v>942.33333333333337</v>
      </c>
      <c r="E102" s="231">
        <v>936.66666666666674</v>
      </c>
      <c r="F102" s="231">
        <v>929.43333333333339</v>
      </c>
      <c r="G102" s="231">
        <v>923.76666666666677</v>
      </c>
      <c r="H102" s="231">
        <v>949.56666666666672</v>
      </c>
      <c r="I102" s="231">
        <v>955.23333333333346</v>
      </c>
      <c r="J102" s="231">
        <v>962.4666666666667</v>
      </c>
      <c r="K102" s="230">
        <v>948</v>
      </c>
      <c r="L102" s="230">
        <v>935.1</v>
      </c>
      <c r="M102" s="230">
        <v>138.73480000000001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1118.2</v>
      </c>
      <c r="D103" s="231">
        <v>1116.7833333333335</v>
      </c>
      <c r="E103" s="231">
        <v>1107.416666666667</v>
      </c>
      <c r="F103" s="231">
        <v>1096.6333333333334</v>
      </c>
      <c r="G103" s="231">
        <v>1087.2666666666669</v>
      </c>
      <c r="H103" s="231">
        <v>1127.5666666666671</v>
      </c>
      <c r="I103" s="231">
        <v>1136.9333333333334</v>
      </c>
      <c r="J103" s="231">
        <v>1147.7166666666672</v>
      </c>
      <c r="K103" s="230">
        <v>1126.1500000000001</v>
      </c>
      <c r="L103" s="230">
        <v>1106</v>
      </c>
      <c r="M103" s="230">
        <v>4.0307899999999997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433.3</v>
      </c>
      <c r="D104" s="231">
        <v>437.59999999999997</v>
      </c>
      <c r="E104" s="231">
        <v>425.19999999999993</v>
      </c>
      <c r="F104" s="231">
        <v>417.09999999999997</v>
      </c>
      <c r="G104" s="231">
        <v>404.69999999999993</v>
      </c>
      <c r="H104" s="231">
        <v>445.69999999999993</v>
      </c>
      <c r="I104" s="231">
        <v>458.09999999999991</v>
      </c>
      <c r="J104" s="231">
        <v>466.19999999999993</v>
      </c>
      <c r="K104" s="230">
        <v>450</v>
      </c>
      <c r="L104" s="230">
        <v>429.5</v>
      </c>
      <c r="M104" s="230">
        <v>23.84469</v>
      </c>
      <c r="N104" s="1"/>
      <c r="O104" s="1"/>
    </row>
    <row r="105" spans="1:15" ht="12.75" customHeight="1">
      <c r="A105" s="213">
        <v>96</v>
      </c>
      <c r="B105" s="216" t="s">
        <v>258</v>
      </c>
      <c r="C105" s="230">
        <v>497.6</v>
      </c>
      <c r="D105" s="231">
        <v>496.83333333333331</v>
      </c>
      <c r="E105" s="231">
        <v>491.06666666666661</v>
      </c>
      <c r="F105" s="231">
        <v>484.5333333333333</v>
      </c>
      <c r="G105" s="231">
        <v>478.76666666666659</v>
      </c>
      <c r="H105" s="231">
        <v>503.36666666666662</v>
      </c>
      <c r="I105" s="231">
        <v>509.13333333333338</v>
      </c>
      <c r="J105" s="231">
        <v>515.66666666666663</v>
      </c>
      <c r="K105" s="230">
        <v>502.6</v>
      </c>
      <c r="L105" s="230">
        <v>490.3</v>
      </c>
      <c r="M105" s="230">
        <v>2.0202599999999999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65.55</v>
      </c>
      <c r="D106" s="231">
        <v>65.249999999999986</v>
      </c>
      <c r="E106" s="231">
        <v>64.649999999999977</v>
      </c>
      <c r="F106" s="231">
        <v>63.749999999999986</v>
      </c>
      <c r="G106" s="231">
        <v>63.149999999999977</v>
      </c>
      <c r="H106" s="231">
        <v>66.149999999999977</v>
      </c>
      <c r="I106" s="231">
        <v>66.749999999999972</v>
      </c>
      <c r="J106" s="231">
        <v>67.649999999999977</v>
      </c>
      <c r="K106" s="230">
        <v>65.849999999999994</v>
      </c>
      <c r="L106" s="230">
        <v>64.349999999999994</v>
      </c>
      <c r="M106" s="230">
        <v>329.57738999999998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420.45</v>
      </c>
      <c r="D107" s="231">
        <v>419.73333333333335</v>
      </c>
      <c r="E107" s="231">
        <v>416.76666666666671</v>
      </c>
      <c r="F107" s="231">
        <v>413.08333333333337</v>
      </c>
      <c r="G107" s="231">
        <v>410.11666666666673</v>
      </c>
      <c r="H107" s="231">
        <v>423.41666666666669</v>
      </c>
      <c r="I107" s="231">
        <v>426.38333333333338</v>
      </c>
      <c r="J107" s="231">
        <v>430.06666666666666</v>
      </c>
      <c r="K107" s="230">
        <v>422.7</v>
      </c>
      <c r="L107" s="230">
        <v>416.05</v>
      </c>
      <c r="M107" s="230">
        <v>111.35894</v>
      </c>
      <c r="N107" s="1"/>
      <c r="O107" s="1"/>
    </row>
    <row r="108" spans="1:15" ht="12.75" customHeight="1">
      <c r="A108" s="213">
        <v>99</v>
      </c>
      <c r="B108" s="216" t="s">
        <v>259</v>
      </c>
      <c r="C108" s="230">
        <v>5909.35</v>
      </c>
      <c r="D108" s="231">
        <v>5922.4333333333334</v>
      </c>
      <c r="E108" s="231">
        <v>5856.916666666667</v>
      </c>
      <c r="F108" s="231">
        <v>5804.4833333333336</v>
      </c>
      <c r="G108" s="231">
        <v>5738.9666666666672</v>
      </c>
      <c r="H108" s="231">
        <v>5974.8666666666668</v>
      </c>
      <c r="I108" s="231">
        <v>6040.3833333333332</v>
      </c>
      <c r="J108" s="231">
        <v>6092.8166666666666</v>
      </c>
      <c r="K108" s="230">
        <v>5987.95</v>
      </c>
      <c r="L108" s="230">
        <v>5870</v>
      </c>
      <c r="M108" s="230">
        <v>0.92835999999999996</v>
      </c>
      <c r="N108" s="1"/>
      <c r="O108" s="1"/>
    </row>
    <row r="109" spans="1:15" ht="12.75" customHeight="1">
      <c r="A109" s="213">
        <v>100</v>
      </c>
      <c r="B109" s="216" t="s">
        <v>384</v>
      </c>
      <c r="C109" s="230">
        <v>290</v>
      </c>
      <c r="D109" s="231">
        <v>291.08333333333331</v>
      </c>
      <c r="E109" s="231">
        <v>287.91666666666663</v>
      </c>
      <c r="F109" s="231">
        <v>285.83333333333331</v>
      </c>
      <c r="G109" s="231">
        <v>282.66666666666663</v>
      </c>
      <c r="H109" s="231">
        <v>293.16666666666663</v>
      </c>
      <c r="I109" s="231">
        <v>296.33333333333326</v>
      </c>
      <c r="J109" s="231">
        <v>298.41666666666663</v>
      </c>
      <c r="K109" s="230">
        <v>294.25</v>
      </c>
      <c r="L109" s="230">
        <v>289</v>
      </c>
      <c r="M109" s="230">
        <v>16.764749999999999</v>
      </c>
      <c r="N109" s="1"/>
      <c r="O109" s="1"/>
    </row>
    <row r="110" spans="1:15" ht="12.75" customHeight="1">
      <c r="A110" s="213">
        <v>101</v>
      </c>
      <c r="B110" s="216" t="s">
        <v>385</v>
      </c>
      <c r="C110" s="230">
        <v>158.19999999999999</v>
      </c>
      <c r="D110" s="231">
        <v>159.58333333333334</v>
      </c>
      <c r="E110" s="231">
        <v>155.66666666666669</v>
      </c>
      <c r="F110" s="231">
        <v>153.13333333333335</v>
      </c>
      <c r="G110" s="231">
        <v>149.2166666666667</v>
      </c>
      <c r="H110" s="231">
        <v>162.11666666666667</v>
      </c>
      <c r="I110" s="231">
        <v>166.03333333333336</v>
      </c>
      <c r="J110" s="231">
        <v>168.56666666666666</v>
      </c>
      <c r="K110" s="230">
        <v>163.5</v>
      </c>
      <c r="L110" s="230">
        <v>157.05000000000001</v>
      </c>
      <c r="M110" s="230">
        <v>75.884460000000004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357.6</v>
      </c>
      <c r="D111" s="231">
        <v>359.36666666666662</v>
      </c>
      <c r="E111" s="231">
        <v>351.73333333333323</v>
      </c>
      <c r="F111" s="231">
        <v>345.86666666666662</v>
      </c>
      <c r="G111" s="231">
        <v>338.23333333333323</v>
      </c>
      <c r="H111" s="231">
        <v>365.23333333333323</v>
      </c>
      <c r="I111" s="231">
        <v>372.86666666666656</v>
      </c>
      <c r="J111" s="231">
        <v>378.73333333333323</v>
      </c>
      <c r="K111" s="230">
        <v>367</v>
      </c>
      <c r="L111" s="230">
        <v>353.5</v>
      </c>
      <c r="M111" s="230">
        <v>122.91661000000001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83.55</v>
      </c>
      <c r="D112" s="231">
        <v>83.683333333333323</v>
      </c>
      <c r="E112" s="231">
        <v>83.21666666666664</v>
      </c>
      <c r="F112" s="231">
        <v>82.883333333333312</v>
      </c>
      <c r="G112" s="231">
        <v>82.416666666666629</v>
      </c>
      <c r="H112" s="231">
        <v>84.016666666666652</v>
      </c>
      <c r="I112" s="231">
        <v>84.48333333333332</v>
      </c>
      <c r="J112" s="231">
        <v>84.816666666666663</v>
      </c>
      <c r="K112" s="230">
        <v>84.15</v>
      </c>
      <c r="L112" s="230">
        <v>83.35</v>
      </c>
      <c r="M112" s="230">
        <v>47.004100000000001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628.45000000000005</v>
      </c>
      <c r="D113" s="231">
        <v>630.23333333333335</v>
      </c>
      <c r="E113" s="231">
        <v>623.26666666666665</v>
      </c>
      <c r="F113" s="231">
        <v>618.08333333333326</v>
      </c>
      <c r="G113" s="231">
        <v>611.11666666666656</v>
      </c>
      <c r="H113" s="231">
        <v>635.41666666666674</v>
      </c>
      <c r="I113" s="231">
        <v>642.38333333333344</v>
      </c>
      <c r="J113" s="231">
        <v>647.56666666666683</v>
      </c>
      <c r="K113" s="230">
        <v>637.20000000000005</v>
      </c>
      <c r="L113" s="230">
        <v>625.04999999999995</v>
      </c>
      <c r="M113" s="230">
        <v>12.409610000000001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490</v>
      </c>
      <c r="D114" s="231">
        <v>491.3</v>
      </c>
      <c r="E114" s="231">
        <v>487.45000000000005</v>
      </c>
      <c r="F114" s="231">
        <v>484.90000000000003</v>
      </c>
      <c r="G114" s="231">
        <v>481.05000000000007</v>
      </c>
      <c r="H114" s="231">
        <v>493.85</v>
      </c>
      <c r="I114" s="231">
        <v>497.70000000000005</v>
      </c>
      <c r="J114" s="231">
        <v>500.25</v>
      </c>
      <c r="K114" s="230">
        <v>495.15</v>
      </c>
      <c r="L114" s="230">
        <v>488.75</v>
      </c>
      <c r="M114" s="230">
        <v>13.24282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148.15</v>
      </c>
      <c r="D115" s="231">
        <v>148.95000000000002</v>
      </c>
      <c r="E115" s="231">
        <v>147.05000000000004</v>
      </c>
      <c r="F115" s="231">
        <v>145.95000000000002</v>
      </c>
      <c r="G115" s="231">
        <v>144.05000000000004</v>
      </c>
      <c r="H115" s="231">
        <v>150.05000000000004</v>
      </c>
      <c r="I115" s="231">
        <v>151.95000000000002</v>
      </c>
      <c r="J115" s="231">
        <v>153.05000000000004</v>
      </c>
      <c r="K115" s="230">
        <v>150.85</v>
      </c>
      <c r="L115" s="230">
        <v>147.85</v>
      </c>
      <c r="M115" s="230">
        <v>39.639409999999998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1208.6500000000001</v>
      </c>
      <c r="D116" s="231">
        <v>1199.5666666666666</v>
      </c>
      <c r="E116" s="231">
        <v>1185.1333333333332</v>
      </c>
      <c r="F116" s="231">
        <v>1161.6166666666666</v>
      </c>
      <c r="G116" s="231">
        <v>1147.1833333333332</v>
      </c>
      <c r="H116" s="231">
        <v>1223.0833333333333</v>
      </c>
      <c r="I116" s="231">
        <v>1237.5166666666667</v>
      </c>
      <c r="J116" s="231">
        <v>1261.0333333333333</v>
      </c>
      <c r="K116" s="230">
        <v>1214</v>
      </c>
      <c r="L116" s="230">
        <v>1176.05</v>
      </c>
      <c r="M116" s="230">
        <v>39.836089999999999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3882.8</v>
      </c>
      <c r="D117" s="231">
        <v>3883.3666666666668</v>
      </c>
      <c r="E117" s="231">
        <v>3841.7333333333336</v>
      </c>
      <c r="F117" s="231">
        <v>3800.666666666667</v>
      </c>
      <c r="G117" s="231">
        <v>3759.0333333333338</v>
      </c>
      <c r="H117" s="231">
        <v>3924.4333333333334</v>
      </c>
      <c r="I117" s="231">
        <v>3966.0666666666666</v>
      </c>
      <c r="J117" s="231">
        <v>4007.1333333333332</v>
      </c>
      <c r="K117" s="230">
        <v>3925</v>
      </c>
      <c r="L117" s="230">
        <v>3842.3</v>
      </c>
      <c r="M117" s="230">
        <v>1.76231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1245.2</v>
      </c>
      <c r="D118" s="231">
        <v>1246.75</v>
      </c>
      <c r="E118" s="231">
        <v>1237.5</v>
      </c>
      <c r="F118" s="231">
        <v>1229.8</v>
      </c>
      <c r="G118" s="231">
        <v>1220.55</v>
      </c>
      <c r="H118" s="231">
        <v>1254.45</v>
      </c>
      <c r="I118" s="231">
        <v>1263.7</v>
      </c>
      <c r="J118" s="231">
        <v>1271.4000000000001</v>
      </c>
      <c r="K118" s="230">
        <v>1256</v>
      </c>
      <c r="L118" s="230">
        <v>1239.05</v>
      </c>
      <c r="M118" s="230">
        <v>82.922120000000007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2234.6</v>
      </c>
      <c r="D119" s="231">
        <v>2256.0166666666669</v>
      </c>
      <c r="E119" s="231">
        <v>2207.2833333333338</v>
      </c>
      <c r="F119" s="231">
        <v>2179.9666666666667</v>
      </c>
      <c r="G119" s="231">
        <v>2131.2333333333336</v>
      </c>
      <c r="H119" s="231">
        <v>2283.3333333333339</v>
      </c>
      <c r="I119" s="231">
        <v>2332.0666666666666</v>
      </c>
      <c r="J119" s="231">
        <v>2359.3833333333341</v>
      </c>
      <c r="K119" s="230">
        <v>2304.75</v>
      </c>
      <c r="L119" s="230">
        <v>2228.6999999999998</v>
      </c>
      <c r="M119" s="230">
        <v>7.1813799999999999</v>
      </c>
      <c r="N119" s="1"/>
      <c r="O119" s="1"/>
    </row>
    <row r="120" spans="1:15" ht="12.75" customHeight="1">
      <c r="A120" s="213">
        <v>111</v>
      </c>
      <c r="B120" s="216" t="s">
        <v>260</v>
      </c>
      <c r="C120" s="230">
        <v>695.4</v>
      </c>
      <c r="D120" s="231">
        <v>698.65</v>
      </c>
      <c r="E120" s="231">
        <v>690</v>
      </c>
      <c r="F120" s="231">
        <v>684.6</v>
      </c>
      <c r="G120" s="231">
        <v>675.95</v>
      </c>
      <c r="H120" s="231">
        <v>704.05</v>
      </c>
      <c r="I120" s="231">
        <v>712.69999999999982</v>
      </c>
      <c r="J120" s="231">
        <v>718.09999999999991</v>
      </c>
      <c r="K120" s="230">
        <v>707.3</v>
      </c>
      <c r="L120" s="230">
        <v>693.25</v>
      </c>
      <c r="M120" s="230">
        <v>3.0110100000000002</v>
      </c>
      <c r="N120" s="1"/>
      <c r="O120" s="1"/>
    </row>
    <row r="121" spans="1:15" ht="12.75" customHeight="1">
      <c r="A121" s="213">
        <v>112</v>
      </c>
      <c r="B121" s="216" t="s">
        <v>261</v>
      </c>
      <c r="C121" s="230">
        <v>259.95</v>
      </c>
      <c r="D121" s="231">
        <v>261.91666666666669</v>
      </c>
      <c r="E121" s="231">
        <v>257.03333333333336</v>
      </c>
      <c r="F121" s="231">
        <v>254.11666666666667</v>
      </c>
      <c r="G121" s="231">
        <v>249.23333333333335</v>
      </c>
      <c r="H121" s="231">
        <v>264.83333333333337</v>
      </c>
      <c r="I121" s="231">
        <v>269.7166666666667</v>
      </c>
      <c r="J121" s="231">
        <v>272.63333333333338</v>
      </c>
      <c r="K121" s="230">
        <v>266.8</v>
      </c>
      <c r="L121" s="230">
        <v>259</v>
      </c>
      <c r="M121" s="230">
        <v>9.3897200000000005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702.65</v>
      </c>
      <c r="D122" s="231">
        <v>700.9</v>
      </c>
      <c r="E122" s="231">
        <v>692.9</v>
      </c>
      <c r="F122" s="231">
        <v>683.15</v>
      </c>
      <c r="G122" s="231">
        <v>675.15</v>
      </c>
      <c r="H122" s="231">
        <v>710.65</v>
      </c>
      <c r="I122" s="231">
        <v>718.65</v>
      </c>
      <c r="J122" s="231">
        <v>728.4</v>
      </c>
      <c r="K122" s="230">
        <v>708.9</v>
      </c>
      <c r="L122" s="230">
        <v>691.15</v>
      </c>
      <c r="M122" s="230">
        <v>14.99306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574.15</v>
      </c>
      <c r="D123" s="231">
        <v>576.65</v>
      </c>
      <c r="E123" s="231">
        <v>570.5</v>
      </c>
      <c r="F123" s="231">
        <v>566.85</v>
      </c>
      <c r="G123" s="231">
        <v>560.70000000000005</v>
      </c>
      <c r="H123" s="231">
        <v>580.29999999999995</v>
      </c>
      <c r="I123" s="231">
        <v>586.44999999999982</v>
      </c>
      <c r="J123" s="231">
        <v>590.09999999999991</v>
      </c>
      <c r="K123" s="230">
        <v>582.79999999999995</v>
      </c>
      <c r="L123" s="230">
        <v>573</v>
      </c>
      <c r="M123" s="230">
        <v>12.55035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467.35</v>
      </c>
      <c r="D124" s="231">
        <v>468.01666666666665</v>
      </c>
      <c r="E124" s="231">
        <v>464.2833333333333</v>
      </c>
      <c r="F124" s="231">
        <v>461.21666666666664</v>
      </c>
      <c r="G124" s="231">
        <v>457.48333333333329</v>
      </c>
      <c r="H124" s="231">
        <v>471.08333333333331</v>
      </c>
      <c r="I124" s="231">
        <v>474.81666666666666</v>
      </c>
      <c r="J124" s="231">
        <v>477.88333333333333</v>
      </c>
      <c r="K124" s="230">
        <v>471.75</v>
      </c>
      <c r="L124" s="230">
        <v>464.95</v>
      </c>
      <c r="M124" s="230">
        <v>12.50554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1960.6</v>
      </c>
      <c r="D125" s="231">
        <v>1957.4166666666667</v>
      </c>
      <c r="E125" s="231">
        <v>1946.8333333333335</v>
      </c>
      <c r="F125" s="231">
        <v>1933.0666666666668</v>
      </c>
      <c r="G125" s="231">
        <v>1922.4833333333336</v>
      </c>
      <c r="H125" s="231">
        <v>1971.1833333333334</v>
      </c>
      <c r="I125" s="231">
        <v>1981.7666666666669</v>
      </c>
      <c r="J125" s="231">
        <v>1995.5333333333333</v>
      </c>
      <c r="K125" s="230">
        <v>1968</v>
      </c>
      <c r="L125" s="230">
        <v>1943.65</v>
      </c>
      <c r="M125" s="230">
        <v>32.170810000000003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95.55</v>
      </c>
      <c r="D126" s="231">
        <v>95.5</v>
      </c>
      <c r="E126" s="231">
        <v>94.8</v>
      </c>
      <c r="F126" s="231">
        <v>94.05</v>
      </c>
      <c r="G126" s="231">
        <v>93.35</v>
      </c>
      <c r="H126" s="231">
        <v>96.25</v>
      </c>
      <c r="I126" s="231">
        <v>96.949999999999989</v>
      </c>
      <c r="J126" s="231">
        <v>97.7</v>
      </c>
      <c r="K126" s="230">
        <v>96.2</v>
      </c>
      <c r="L126" s="230">
        <v>94.75</v>
      </c>
      <c r="M126" s="230">
        <v>33.070920000000001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3812.6</v>
      </c>
      <c r="D127" s="231">
        <v>3834.1833333333329</v>
      </c>
      <c r="E127" s="231">
        <v>3781.4166666666661</v>
      </c>
      <c r="F127" s="231">
        <v>3750.2333333333331</v>
      </c>
      <c r="G127" s="231">
        <v>3697.4666666666662</v>
      </c>
      <c r="H127" s="231">
        <v>3865.3666666666659</v>
      </c>
      <c r="I127" s="231">
        <v>3918.1333333333332</v>
      </c>
      <c r="J127" s="231">
        <v>3949.3166666666657</v>
      </c>
      <c r="K127" s="230">
        <v>3886.95</v>
      </c>
      <c r="L127" s="230">
        <v>3803</v>
      </c>
      <c r="M127" s="230">
        <v>2.2291099999999999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374.95</v>
      </c>
      <c r="D128" s="231">
        <v>376.41666666666669</v>
      </c>
      <c r="E128" s="231">
        <v>372.53333333333336</v>
      </c>
      <c r="F128" s="231">
        <v>370.11666666666667</v>
      </c>
      <c r="G128" s="231">
        <v>366.23333333333335</v>
      </c>
      <c r="H128" s="231">
        <v>378.83333333333337</v>
      </c>
      <c r="I128" s="231">
        <v>382.7166666666667</v>
      </c>
      <c r="J128" s="231">
        <v>385.13333333333338</v>
      </c>
      <c r="K128" s="230">
        <v>380.3</v>
      </c>
      <c r="L128" s="230">
        <v>374</v>
      </c>
      <c r="M128" s="230">
        <v>12.208729999999999</v>
      </c>
      <c r="N128" s="1"/>
      <c r="O128" s="1"/>
    </row>
    <row r="129" spans="1:15" ht="12.75" customHeight="1">
      <c r="A129" s="213">
        <v>120</v>
      </c>
      <c r="B129" s="216" t="s">
        <v>863</v>
      </c>
      <c r="C129" s="230">
        <v>4687.2</v>
      </c>
      <c r="D129" s="231">
        <v>4674.4000000000005</v>
      </c>
      <c r="E129" s="231">
        <v>4626.8500000000013</v>
      </c>
      <c r="F129" s="231">
        <v>4566.5000000000009</v>
      </c>
      <c r="G129" s="231">
        <v>4518.9500000000016</v>
      </c>
      <c r="H129" s="231">
        <v>4734.7500000000009</v>
      </c>
      <c r="I129" s="231">
        <v>4782.3</v>
      </c>
      <c r="J129" s="231">
        <v>4842.6500000000005</v>
      </c>
      <c r="K129" s="230">
        <v>4721.95</v>
      </c>
      <c r="L129" s="230">
        <v>4614.05</v>
      </c>
      <c r="M129" s="230">
        <v>2.3205499999999999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2221.1</v>
      </c>
      <c r="D130" s="231">
        <v>2217.8166666666671</v>
      </c>
      <c r="E130" s="231">
        <v>2200.6333333333341</v>
      </c>
      <c r="F130" s="231">
        <v>2180.166666666667</v>
      </c>
      <c r="G130" s="231">
        <v>2162.983333333334</v>
      </c>
      <c r="H130" s="231">
        <v>2238.2833333333342</v>
      </c>
      <c r="I130" s="231">
        <v>2255.4666666666676</v>
      </c>
      <c r="J130" s="231">
        <v>2275.9333333333343</v>
      </c>
      <c r="K130" s="230">
        <v>2235</v>
      </c>
      <c r="L130" s="230">
        <v>2197.35</v>
      </c>
      <c r="M130" s="230">
        <v>53.672919999999998</v>
      </c>
      <c r="N130" s="1"/>
      <c r="O130" s="1"/>
    </row>
    <row r="131" spans="1:15" ht="12.75" customHeight="1">
      <c r="A131" s="213">
        <v>122</v>
      </c>
      <c r="B131" s="216" t="s">
        <v>262</v>
      </c>
      <c r="C131" s="230">
        <v>310.64999999999998</v>
      </c>
      <c r="D131" s="231">
        <v>313.66666666666663</v>
      </c>
      <c r="E131" s="231">
        <v>305.13333333333327</v>
      </c>
      <c r="F131" s="231">
        <v>299.61666666666662</v>
      </c>
      <c r="G131" s="231">
        <v>291.08333333333326</v>
      </c>
      <c r="H131" s="231">
        <v>319.18333333333328</v>
      </c>
      <c r="I131" s="231">
        <v>327.71666666666658</v>
      </c>
      <c r="J131" s="231">
        <v>333.23333333333329</v>
      </c>
      <c r="K131" s="230">
        <v>322.2</v>
      </c>
      <c r="L131" s="230">
        <v>308.14999999999998</v>
      </c>
      <c r="M131" s="230">
        <v>43.347149999999999</v>
      </c>
      <c r="N131" s="1"/>
      <c r="O131" s="1"/>
    </row>
    <row r="132" spans="1:15" ht="12.75" customHeight="1">
      <c r="A132" s="213">
        <v>123</v>
      </c>
      <c r="B132" s="216" t="s">
        <v>843</v>
      </c>
      <c r="C132" s="230">
        <v>562.1</v>
      </c>
      <c r="D132" s="231">
        <v>561.35</v>
      </c>
      <c r="E132" s="231">
        <v>558.25</v>
      </c>
      <c r="F132" s="231">
        <v>554.4</v>
      </c>
      <c r="G132" s="231">
        <v>551.29999999999995</v>
      </c>
      <c r="H132" s="231">
        <v>565.20000000000005</v>
      </c>
      <c r="I132" s="231">
        <v>568.30000000000018</v>
      </c>
      <c r="J132" s="231">
        <v>572.15000000000009</v>
      </c>
      <c r="K132" s="230">
        <v>564.45000000000005</v>
      </c>
      <c r="L132" s="230">
        <v>557.5</v>
      </c>
      <c r="M132" s="230">
        <v>8.9278099999999991</v>
      </c>
      <c r="N132" s="1"/>
      <c r="O132" s="1"/>
    </row>
    <row r="133" spans="1:15" ht="12.75" customHeight="1">
      <c r="A133" s="213">
        <v>124</v>
      </c>
      <c r="B133" s="216" t="s">
        <v>410</v>
      </c>
      <c r="C133" s="230">
        <v>3961.25</v>
      </c>
      <c r="D133" s="231">
        <v>3964.3666666666668</v>
      </c>
      <c r="E133" s="231">
        <v>3927.2833333333338</v>
      </c>
      <c r="F133" s="231">
        <v>3893.3166666666671</v>
      </c>
      <c r="G133" s="231">
        <v>3856.233333333334</v>
      </c>
      <c r="H133" s="231">
        <v>3998.3333333333335</v>
      </c>
      <c r="I133" s="231">
        <v>4035.4166666666665</v>
      </c>
      <c r="J133" s="231">
        <v>4069.3833333333332</v>
      </c>
      <c r="K133" s="230">
        <v>4001.45</v>
      </c>
      <c r="L133" s="230">
        <v>3930.4</v>
      </c>
      <c r="M133" s="230">
        <v>0.15359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773.6</v>
      </c>
      <c r="D134" s="231">
        <v>768.9</v>
      </c>
      <c r="E134" s="231">
        <v>761.75</v>
      </c>
      <c r="F134" s="231">
        <v>749.9</v>
      </c>
      <c r="G134" s="231">
        <v>742.75</v>
      </c>
      <c r="H134" s="231">
        <v>780.75</v>
      </c>
      <c r="I134" s="231">
        <v>787.89999999999986</v>
      </c>
      <c r="J134" s="231">
        <v>799.75</v>
      </c>
      <c r="K134" s="230">
        <v>776.05</v>
      </c>
      <c r="L134" s="230">
        <v>757.05</v>
      </c>
      <c r="M134" s="230">
        <v>14.53617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96689.15</v>
      </c>
      <c r="D135" s="231">
        <v>97029.733333333337</v>
      </c>
      <c r="E135" s="231">
        <v>96259.466666666674</v>
      </c>
      <c r="F135" s="231">
        <v>95829.78333333334</v>
      </c>
      <c r="G135" s="231">
        <v>95059.516666666677</v>
      </c>
      <c r="H135" s="231">
        <v>97459.416666666672</v>
      </c>
      <c r="I135" s="231">
        <v>98229.683333333334</v>
      </c>
      <c r="J135" s="231">
        <v>98659.366666666669</v>
      </c>
      <c r="K135" s="230">
        <v>97800</v>
      </c>
      <c r="L135" s="230">
        <v>96600.05</v>
      </c>
      <c r="M135" s="230">
        <v>6.3189999999999996E-2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281.8</v>
      </c>
      <c r="D136" s="231">
        <v>282.93333333333334</v>
      </c>
      <c r="E136" s="231">
        <v>279.4666666666667</v>
      </c>
      <c r="F136" s="231">
        <v>277.13333333333338</v>
      </c>
      <c r="G136" s="231">
        <v>273.66666666666674</v>
      </c>
      <c r="H136" s="231">
        <v>285.26666666666665</v>
      </c>
      <c r="I136" s="231">
        <v>288.73333333333323</v>
      </c>
      <c r="J136" s="231">
        <v>291.06666666666661</v>
      </c>
      <c r="K136" s="230">
        <v>286.39999999999998</v>
      </c>
      <c r="L136" s="230">
        <v>280.60000000000002</v>
      </c>
      <c r="M136" s="230">
        <v>34.567019999999999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1275.95</v>
      </c>
      <c r="D137" s="231">
        <v>1268.6833333333334</v>
      </c>
      <c r="E137" s="231">
        <v>1258.5666666666668</v>
      </c>
      <c r="F137" s="231">
        <v>1241.1833333333334</v>
      </c>
      <c r="G137" s="231">
        <v>1231.0666666666668</v>
      </c>
      <c r="H137" s="231">
        <v>1286.0666666666668</v>
      </c>
      <c r="I137" s="231">
        <v>1296.1833333333336</v>
      </c>
      <c r="J137" s="231">
        <v>1313.5666666666668</v>
      </c>
      <c r="K137" s="230">
        <v>1278.8</v>
      </c>
      <c r="L137" s="230">
        <v>1251.3</v>
      </c>
      <c r="M137" s="230">
        <v>24.276240000000001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541.5</v>
      </c>
      <c r="D138" s="231">
        <v>543.7166666666667</v>
      </c>
      <c r="E138" s="231">
        <v>537.93333333333339</v>
      </c>
      <c r="F138" s="231">
        <v>534.36666666666667</v>
      </c>
      <c r="G138" s="231">
        <v>528.58333333333337</v>
      </c>
      <c r="H138" s="231">
        <v>547.28333333333342</v>
      </c>
      <c r="I138" s="231">
        <v>553.06666666666672</v>
      </c>
      <c r="J138" s="231">
        <v>556.63333333333344</v>
      </c>
      <c r="K138" s="230">
        <v>549.5</v>
      </c>
      <c r="L138" s="230">
        <v>540.15</v>
      </c>
      <c r="M138" s="230">
        <v>14.23611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9295.4</v>
      </c>
      <c r="D139" s="231">
        <v>9285.9499999999989</v>
      </c>
      <c r="E139" s="231">
        <v>9242.0999999999985</v>
      </c>
      <c r="F139" s="231">
        <v>9188.7999999999993</v>
      </c>
      <c r="G139" s="231">
        <v>9144.9499999999989</v>
      </c>
      <c r="H139" s="231">
        <v>9339.2499999999982</v>
      </c>
      <c r="I139" s="231">
        <v>9383.1</v>
      </c>
      <c r="J139" s="231">
        <v>9436.3999999999978</v>
      </c>
      <c r="K139" s="230">
        <v>9329.7999999999993</v>
      </c>
      <c r="L139" s="230">
        <v>9232.65</v>
      </c>
      <c r="M139" s="230">
        <v>4.0302800000000003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657.25</v>
      </c>
      <c r="D140" s="231">
        <v>663.7166666666667</v>
      </c>
      <c r="E140" s="231">
        <v>647.63333333333344</v>
      </c>
      <c r="F140" s="231">
        <v>638.01666666666677</v>
      </c>
      <c r="G140" s="231">
        <v>621.93333333333351</v>
      </c>
      <c r="H140" s="231">
        <v>673.33333333333337</v>
      </c>
      <c r="I140" s="231">
        <v>689.41666666666663</v>
      </c>
      <c r="J140" s="231">
        <v>699.0333333333333</v>
      </c>
      <c r="K140" s="230">
        <v>679.8</v>
      </c>
      <c r="L140" s="230">
        <v>654.1</v>
      </c>
      <c r="M140" s="230">
        <v>4.72898</v>
      </c>
      <c r="N140" s="1"/>
      <c r="O140" s="1"/>
    </row>
    <row r="141" spans="1:15" ht="12.75" customHeight="1">
      <c r="A141" s="213">
        <v>132</v>
      </c>
      <c r="B141" s="216" t="s">
        <v>418</v>
      </c>
      <c r="C141" s="230">
        <v>499.85</v>
      </c>
      <c r="D141" s="231">
        <v>503.45</v>
      </c>
      <c r="E141" s="231">
        <v>493.65</v>
      </c>
      <c r="F141" s="231">
        <v>487.45</v>
      </c>
      <c r="G141" s="231">
        <v>477.65</v>
      </c>
      <c r="H141" s="231">
        <v>509.65</v>
      </c>
      <c r="I141" s="231">
        <v>519.45000000000005</v>
      </c>
      <c r="J141" s="231">
        <v>525.65</v>
      </c>
      <c r="K141" s="230">
        <v>513.25</v>
      </c>
      <c r="L141" s="230">
        <v>497.25</v>
      </c>
      <c r="M141" s="230">
        <v>134.31020000000001</v>
      </c>
      <c r="N141" s="1"/>
      <c r="O141" s="1"/>
    </row>
    <row r="142" spans="1:15" ht="12.75" customHeight="1">
      <c r="A142" s="213">
        <v>133</v>
      </c>
      <c r="B142" s="216" t="s">
        <v>844</v>
      </c>
      <c r="C142" s="230">
        <v>55.85</v>
      </c>
      <c r="D142" s="231">
        <v>56.016666666666673</v>
      </c>
      <c r="E142" s="231">
        <v>55.433333333333344</v>
      </c>
      <c r="F142" s="231">
        <v>55.016666666666673</v>
      </c>
      <c r="G142" s="231">
        <v>54.433333333333344</v>
      </c>
      <c r="H142" s="231">
        <v>56.433333333333344</v>
      </c>
      <c r="I142" s="231">
        <v>57.016666666666673</v>
      </c>
      <c r="J142" s="231">
        <v>57.433333333333344</v>
      </c>
      <c r="K142" s="230">
        <v>56.6</v>
      </c>
      <c r="L142" s="230">
        <v>55.6</v>
      </c>
      <c r="M142" s="230">
        <v>14.28115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1852.35</v>
      </c>
      <c r="D143" s="231">
        <v>1857.6000000000001</v>
      </c>
      <c r="E143" s="231">
        <v>1837.2500000000002</v>
      </c>
      <c r="F143" s="231">
        <v>1822.15</v>
      </c>
      <c r="G143" s="231">
        <v>1801.8000000000002</v>
      </c>
      <c r="H143" s="231">
        <v>1872.7000000000003</v>
      </c>
      <c r="I143" s="231">
        <v>1893.0500000000002</v>
      </c>
      <c r="J143" s="231">
        <v>1908.1500000000003</v>
      </c>
      <c r="K143" s="230">
        <v>1877.95</v>
      </c>
      <c r="L143" s="230">
        <v>1842.5</v>
      </c>
      <c r="M143" s="230">
        <v>2.7694999999999999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1059.7</v>
      </c>
      <c r="D144" s="231">
        <v>1065.3333333333333</v>
      </c>
      <c r="E144" s="231">
        <v>1051.4666666666665</v>
      </c>
      <c r="F144" s="231">
        <v>1043.2333333333331</v>
      </c>
      <c r="G144" s="231">
        <v>1029.3666666666663</v>
      </c>
      <c r="H144" s="231">
        <v>1073.5666666666666</v>
      </c>
      <c r="I144" s="231">
        <v>1087.4333333333334</v>
      </c>
      <c r="J144" s="231">
        <v>1095.6666666666667</v>
      </c>
      <c r="K144" s="230">
        <v>1079.2</v>
      </c>
      <c r="L144" s="230">
        <v>1057.0999999999999</v>
      </c>
      <c r="M144" s="230">
        <v>5.7035299999999998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174.95</v>
      </c>
      <c r="D145" s="231">
        <v>176.23333333333335</v>
      </c>
      <c r="E145" s="231">
        <v>173.2166666666667</v>
      </c>
      <c r="F145" s="231">
        <v>171.48333333333335</v>
      </c>
      <c r="G145" s="231">
        <v>168.4666666666667</v>
      </c>
      <c r="H145" s="231">
        <v>177.9666666666667</v>
      </c>
      <c r="I145" s="231">
        <v>180.98333333333335</v>
      </c>
      <c r="J145" s="231">
        <v>182.7166666666667</v>
      </c>
      <c r="K145" s="230">
        <v>179.25</v>
      </c>
      <c r="L145" s="230">
        <v>174.5</v>
      </c>
      <c r="M145" s="230">
        <v>89.202969999999993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81.849999999999994</v>
      </c>
      <c r="D146" s="231">
        <v>81.766666666666666</v>
      </c>
      <c r="E146" s="231">
        <v>81.133333333333326</v>
      </c>
      <c r="F146" s="231">
        <v>80.416666666666657</v>
      </c>
      <c r="G146" s="231">
        <v>79.783333333333317</v>
      </c>
      <c r="H146" s="231">
        <v>82.483333333333334</v>
      </c>
      <c r="I146" s="231">
        <v>83.116666666666688</v>
      </c>
      <c r="J146" s="231">
        <v>83.833333333333343</v>
      </c>
      <c r="K146" s="230">
        <v>82.4</v>
      </c>
      <c r="L146" s="230">
        <v>81.05</v>
      </c>
      <c r="M146" s="230">
        <v>75.908510000000007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4748</v>
      </c>
      <c r="D147" s="231">
        <v>4716.95</v>
      </c>
      <c r="E147" s="231">
        <v>4660.0499999999993</v>
      </c>
      <c r="F147" s="231">
        <v>4572.0999999999995</v>
      </c>
      <c r="G147" s="231">
        <v>4515.1999999999989</v>
      </c>
      <c r="H147" s="231">
        <v>4804.8999999999996</v>
      </c>
      <c r="I147" s="231">
        <v>4861.7999999999993</v>
      </c>
      <c r="J147" s="231">
        <v>4949.75</v>
      </c>
      <c r="K147" s="230">
        <v>4773.8500000000004</v>
      </c>
      <c r="L147" s="230">
        <v>4629</v>
      </c>
      <c r="M147" s="230">
        <v>5.9455299999999998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21794.15</v>
      </c>
      <c r="D148" s="231">
        <v>21867.850000000002</v>
      </c>
      <c r="E148" s="231">
        <v>21666.300000000003</v>
      </c>
      <c r="F148" s="231">
        <v>21538.45</v>
      </c>
      <c r="G148" s="231">
        <v>21336.9</v>
      </c>
      <c r="H148" s="231">
        <v>21995.700000000004</v>
      </c>
      <c r="I148" s="231">
        <v>22197.25</v>
      </c>
      <c r="J148" s="231">
        <v>22325.100000000006</v>
      </c>
      <c r="K148" s="230">
        <v>22069.4</v>
      </c>
      <c r="L148" s="230">
        <v>21740</v>
      </c>
      <c r="M148" s="230">
        <v>0.66961000000000004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236.95</v>
      </c>
      <c r="D149" s="231">
        <v>237.26666666666665</v>
      </c>
      <c r="E149" s="231">
        <v>234.98333333333329</v>
      </c>
      <c r="F149" s="231">
        <v>233.01666666666665</v>
      </c>
      <c r="G149" s="231">
        <v>230.73333333333329</v>
      </c>
      <c r="H149" s="231">
        <v>239.23333333333329</v>
      </c>
      <c r="I149" s="231">
        <v>241.51666666666665</v>
      </c>
      <c r="J149" s="231">
        <v>243.48333333333329</v>
      </c>
      <c r="K149" s="230">
        <v>239.55</v>
      </c>
      <c r="L149" s="230">
        <v>235.3</v>
      </c>
      <c r="M149" s="230">
        <v>3.15069</v>
      </c>
      <c r="N149" s="1"/>
      <c r="O149" s="1"/>
    </row>
    <row r="150" spans="1:15" ht="12.75" customHeight="1">
      <c r="A150" s="213">
        <v>141</v>
      </c>
      <c r="B150" s="216" t="s">
        <v>264</v>
      </c>
      <c r="C150" s="230">
        <v>941.1</v>
      </c>
      <c r="D150" s="231">
        <v>944.26666666666677</v>
      </c>
      <c r="E150" s="231">
        <v>933.53333333333353</v>
      </c>
      <c r="F150" s="231">
        <v>925.96666666666681</v>
      </c>
      <c r="G150" s="231">
        <v>915.23333333333358</v>
      </c>
      <c r="H150" s="231">
        <v>951.83333333333348</v>
      </c>
      <c r="I150" s="231">
        <v>962.56666666666683</v>
      </c>
      <c r="J150" s="231">
        <v>970.13333333333344</v>
      </c>
      <c r="K150" s="230">
        <v>955</v>
      </c>
      <c r="L150" s="230">
        <v>936.7</v>
      </c>
      <c r="M150" s="230">
        <v>2.3167399999999998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165.5</v>
      </c>
      <c r="D151" s="231">
        <v>166.5</v>
      </c>
      <c r="E151" s="231">
        <v>164</v>
      </c>
      <c r="F151" s="231">
        <v>162.5</v>
      </c>
      <c r="G151" s="231">
        <v>160</v>
      </c>
      <c r="H151" s="231">
        <v>168</v>
      </c>
      <c r="I151" s="231">
        <v>170.5</v>
      </c>
      <c r="J151" s="231">
        <v>172</v>
      </c>
      <c r="K151" s="230">
        <v>169</v>
      </c>
      <c r="L151" s="230">
        <v>165</v>
      </c>
      <c r="M151" s="230">
        <v>163.73573999999999</v>
      </c>
      <c r="N151" s="1"/>
      <c r="O151" s="1"/>
    </row>
    <row r="152" spans="1:15" ht="12.75" customHeight="1">
      <c r="A152" s="213">
        <v>143</v>
      </c>
      <c r="B152" s="216" t="s">
        <v>265</v>
      </c>
      <c r="C152" s="230">
        <v>256.05</v>
      </c>
      <c r="D152" s="231">
        <v>256.91666666666669</v>
      </c>
      <c r="E152" s="231">
        <v>254.43333333333339</v>
      </c>
      <c r="F152" s="231">
        <v>252.81666666666672</v>
      </c>
      <c r="G152" s="231">
        <v>250.33333333333343</v>
      </c>
      <c r="H152" s="231">
        <v>258.53333333333336</v>
      </c>
      <c r="I152" s="231">
        <v>261.01666666666659</v>
      </c>
      <c r="J152" s="231">
        <v>262.63333333333333</v>
      </c>
      <c r="K152" s="230">
        <v>259.39999999999998</v>
      </c>
      <c r="L152" s="230">
        <v>255.3</v>
      </c>
      <c r="M152" s="230">
        <v>9.1552399999999992</v>
      </c>
      <c r="N152" s="1"/>
      <c r="O152" s="1"/>
    </row>
    <row r="153" spans="1:15" ht="12.75" customHeight="1">
      <c r="A153" s="213">
        <v>144</v>
      </c>
      <c r="B153" s="216" t="s">
        <v>803</v>
      </c>
      <c r="C153" s="230">
        <v>687.85</v>
      </c>
      <c r="D153" s="231">
        <v>692.43333333333339</v>
      </c>
      <c r="E153" s="231">
        <v>678.51666666666677</v>
      </c>
      <c r="F153" s="231">
        <v>669.18333333333339</v>
      </c>
      <c r="G153" s="231">
        <v>655.26666666666677</v>
      </c>
      <c r="H153" s="231">
        <v>701.76666666666677</v>
      </c>
      <c r="I153" s="231">
        <v>715.68333333333328</v>
      </c>
      <c r="J153" s="231">
        <v>725.01666666666677</v>
      </c>
      <c r="K153" s="230">
        <v>706.35</v>
      </c>
      <c r="L153" s="230">
        <v>683.1</v>
      </c>
      <c r="M153" s="230">
        <v>40.282200000000003</v>
      </c>
      <c r="N153" s="1"/>
      <c r="O153" s="1"/>
    </row>
    <row r="154" spans="1:15" ht="12.75" customHeight="1">
      <c r="A154" s="213">
        <v>145</v>
      </c>
      <c r="B154" s="216" t="s">
        <v>430</v>
      </c>
      <c r="C154" s="230">
        <v>3551.45</v>
      </c>
      <c r="D154" s="231">
        <v>3542.3666666666668</v>
      </c>
      <c r="E154" s="231">
        <v>3526.6833333333334</v>
      </c>
      <c r="F154" s="231">
        <v>3501.9166666666665</v>
      </c>
      <c r="G154" s="231">
        <v>3486.2333333333331</v>
      </c>
      <c r="H154" s="231">
        <v>3567.1333333333337</v>
      </c>
      <c r="I154" s="231">
        <v>3582.8166666666671</v>
      </c>
      <c r="J154" s="231">
        <v>3607.5833333333339</v>
      </c>
      <c r="K154" s="230">
        <v>3558.05</v>
      </c>
      <c r="L154" s="230">
        <v>3517.6</v>
      </c>
      <c r="M154" s="230">
        <v>0.61128000000000005</v>
      </c>
      <c r="N154" s="1"/>
      <c r="O154" s="1"/>
    </row>
    <row r="155" spans="1:15" ht="12.75" customHeight="1">
      <c r="A155" s="213">
        <v>146</v>
      </c>
      <c r="B155" s="216" t="s">
        <v>804</v>
      </c>
      <c r="C155" s="230">
        <v>606.45000000000005</v>
      </c>
      <c r="D155" s="231">
        <v>609.80000000000007</v>
      </c>
      <c r="E155" s="231">
        <v>598.65000000000009</v>
      </c>
      <c r="F155" s="231">
        <v>590.85</v>
      </c>
      <c r="G155" s="231">
        <v>579.70000000000005</v>
      </c>
      <c r="H155" s="231">
        <v>617.60000000000014</v>
      </c>
      <c r="I155" s="231">
        <v>628.75</v>
      </c>
      <c r="J155" s="231">
        <v>636.55000000000018</v>
      </c>
      <c r="K155" s="230">
        <v>620.95000000000005</v>
      </c>
      <c r="L155" s="230">
        <v>602</v>
      </c>
      <c r="M155" s="230">
        <v>3.23807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3401.35</v>
      </c>
      <c r="D156" s="231">
        <v>3417.2833333333328</v>
      </c>
      <c r="E156" s="231">
        <v>3377.3666666666659</v>
      </c>
      <c r="F156" s="231">
        <v>3353.3833333333332</v>
      </c>
      <c r="G156" s="231">
        <v>3313.4666666666662</v>
      </c>
      <c r="H156" s="231">
        <v>3441.2666666666655</v>
      </c>
      <c r="I156" s="231">
        <v>3481.1833333333325</v>
      </c>
      <c r="J156" s="231">
        <v>3505.1666666666652</v>
      </c>
      <c r="K156" s="230">
        <v>3457.2</v>
      </c>
      <c r="L156" s="230">
        <v>3393.3</v>
      </c>
      <c r="M156" s="230">
        <v>2.0790299999999999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42254.5</v>
      </c>
      <c r="D157" s="231">
        <v>42000.133333333331</v>
      </c>
      <c r="E157" s="231">
        <v>41694.366666666661</v>
      </c>
      <c r="F157" s="231">
        <v>41134.23333333333</v>
      </c>
      <c r="G157" s="231">
        <v>40828.46666666666</v>
      </c>
      <c r="H157" s="231">
        <v>42560.266666666663</v>
      </c>
      <c r="I157" s="231">
        <v>42866.033333333326</v>
      </c>
      <c r="J157" s="231">
        <v>43426.166666666664</v>
      </c>
      <c r="K157" s="230">
        <v>42305.9</v>
      </c>
      <c r="L157" s="230">
        <v>41440</v>
      </c>
      <c r="M157" s="230">
        <v>0.17268</v>
      </c>
      <c r="N157" s="1"/>
      <c r="O157" s="1"/>
    </row>
    <row r="158" spans="1:15" ht="12.75" customHeight="1">
      <c r="A158" s="213">
        <v>149</v>
      </c>
      <c r="B158" s="216" t="s">
        <v>845</v>
      </c>
      <c r="C158" s="230">
        <v>930.9</v>
      </c>
      <c r="D158" s="231">
        <v>930.9666666666667</v>
      </c>
      <c r="E158" s="231">
        <v>919.93333333333339</v>
      </c>
      <c r="F158" s="231">
        <v>908.9666666666667</v>
      </c>
      <c r="G158" s="231">
        <v>897.93333333333339</v>
      </c>
      <c r="H158" s="231">
        <v>941.93333333333339</v>
      </c>
      <c r="I158" s="231">
        <v>952.9666666666667</v>
      </c>
      <c r="J158" s="231">
        <v>963.93333333333339</v>
      </c>
      <c r="K158" s="230">
        <v>942</v>
      </c>
      <c r="L158" s="230">
        <v>920</v>
      </c>
      <c r="M158" s="230">
        <v>0.58701000000000003</v>
      </c>
      <c r="N158" s="1"/>
      <c r="O158" s="1"/>
    </row>
    <row r="159" spans="1:15" ht="12.75" customHeight="1">
      <c r="A159" s="213">
        <v>150</v>
      </c>
      <c r="B159" s="216" t="s">
        <v>435</v>
      </c>
      <c r="C159" s="230">
        <v>4651.8999999999996</v>
      </c>
      <c r="D159" s="231">
        <v>4665.6500000000005</v>
      </c>
      <c r="E159" s="231">
        <v>4613.0000000000009</v>
      </c>
      <c r="F159" s="231">
        <v>4574.1000000000004</v>
      </c>
      <c r="G159" s="231">
        <v>4521.4500000000007</v>
      </c>
      <c r="H159" s="231">
        <v>4704.5500000000011</v>
      </c>
      <c r="I159" s="231">
        <v>4757.2000000000007</v>
      </c>
      <c r="J159" s="231">
        <v>4796.1000000000013</v>
      </c>
      <c r="K159" s="230">
        <v>4718.3</v>
      </c>
      <c r="L159" s="230">
        <v>4626.75</v>
      </c>
      <c r="M159" s="230">
        <v>2.0960800000000002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229.25</v>
      </c>
      <c r="D160" s="231">
        <v>229.85</v>
      </c>
      <c r="E160" s="231">
        <v>226.85</v>
      </c>
      <c r="F160" s="231">
        <v>224.45</v>
      </c>
      <c r="G160" s="231">
        <v>221.45</v>
      </c>
      <c r="H160" s="231">
        <v>232.25</v>
      </c>
      <c r="I160" s="231">
        <v>235.25</v>
      </c>
      <c r="J160" s="231">
        <v>237.65</v>
      </c>
      <c r="K160" s="230">
        <v>232.85</v>
      </c>
      <c r="L160" s="230">
        <v>227.45</v>
      </c>
      <c r="M160" s="230">
        <v>18.44641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2587.25</v>
      </c>
      <c r="D161" s="231">
        <v>2585.3333333333335</v>
      </c>
      <c r="E161" s="231">
        <v>2556.916666666667</v>
      </c>
      <c r="F161" s="231">
        <v>2526.5833333333335</v>
      </c>
      <c r="G161" s="231">
        <v>2498.166666666667</v>
      </c>
      <c r="H161" s="231">
        <v>2615.666666666667</v>
      </c>
      <c r="I161" s="231">
        <v>2644.0833333333339</v>
      </c>
      <c r="J161" s="231">
        <v>2674.416666666667</v>
      </c>
      <c r="K161" s="230">
        <v>2613.75</v>
      </c>
      <c r="L161" s="230">
        <v>2555</v>
      </c>
      <c r="M161" s="230">
        <v>6.7169299999999996</v>
      </c>
      <c r="N161" s="1"/>
      <c r="O161" s="1"/>
    </row>
    <row r="162" spans="1:15" ht="12.75" customHeight="1">
      <c r="A162" s="213">
        <v>153</v>
      </c>
      <c r="B162" s="216" t="s">
        <v>266</v>
      </c>
      <c r="C162" s="230">
        <v>3388.95</v>
      </c>
      <c r="D162" s="231">
        <v>3341.4666666666667</v>
      </c>
      <c r="E162" s="231">
        <v>3282.9333333333334</v>
      </c>
      <c r="F162" s="231">
        <v>3176.9166666666665</v>
      </c>
      <c r="G162" s="231">
        <v>3118.3833333333332</v>
      </c>
      <c r="H162" s="231">
        <v>3447.4833333333336</v>
      </c>
      <c r="I162" s="231">
        <v>3506.0166666666673</v>
      </c>
      <c r="J162" s="231">
        <v>3612.0333333333338</v>
      </c>
      <c r="K162" s="230">
        <v>3400</v>
      </c>
      <c r="L162" s="230">
        <v>3235.45</v>
      </c>
      <c r="M162" s="230">
        <v>15.49977</v>
      </c>
      <c r="N162" s="1"/>
      <c r="O162" s="1"/>
    </row>
    <row r="163" spans="1:15" ht="12.75" customHeight="1">
      <c r="A163" s="213">
        <v>154</v>
      </c>
      <c r="B163" s="216" t="s">
        <v>781</v>
      </c>
      <c r="C163" s="230">
        <v>325.05</v>
      </c>
      <c r="D163" s="231">
        <v>324.4666666666667</v>
      </c>
      <c r="E163" s="231">
        <v>322.28333333333342</v>
      </c>
      <c r="F163" s="231">
        <v>319.51666666666671</v>
      </c>
      <c r="G163" s="231">
        <v>317.33333333333343</v>
      </c>
      <c r="H163" s="231">
        <v>327.23333333333341</v>
      </c>
      <c r="I163" s="231">
        <v>329.41666666666669</v>
      </c>
      <c r="J163" s="231">
        <v>332.18333333333339</v>
      </c>
      <c r="K163" s="230">
        <v>326.64999999999998</v>
      </c>
      <c r="L163" s="230">
        <v>321.7</v>
      </c>
      <c r="M163" s="230">
        <v>10.213179999999999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164.65</v>
      </c>
      <c r="D164" s="231">
        <v>162.83333333333334</v>
      </c>
      <c r="E164" s="231">
        <v>160.4666666666667</v>
      </c>
      <c r="F164" s="231">
        <v>156.28333333333336</v>
      </c>
      <c r="G164" s="231">
        <v>153.91666666666671</v>
      </c>
      <c r="H164" s="231">
        <v>167.01666666666668</v>
      </c>
      <c r="I164" s="231">
        <v>169.3833333333333</v>
      </c>
      <c r="J164" s="231">
        <v>173.56666666666666</v>
      </c>
      <c r="K164" s="230">
        <v>165.2</v>
      </c>
      <c r="L164" s="230">
        <v>158.65</v>
      </c>
      <c r="M164" s="230">
        <v>224.50063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241.75</v>
      </c>
      <c r="D165" s="231">
        <v>244.16666666666666</v>
      </c>
      <c r="E165" s="231">
        <v>238.73333333333332</v>
      </c>
      <c r="F165" s="231">
        <v>235.71666666666667</v>
      </c>
      <c r="G165" s="231">
        <v>230.28333333333333</v>
      </c>
      <c r="H165" s="231">
        <v>247.18333333333331</v>
      </c>
      <c r="I165" s="231">
        <v>252.61666666666665</v>
      </c>
      <c r="J165" s="231">
        <v>255.6333333333333</v>
      </c>
      <c r="K165" s="230">
        <v>249.6</v>
      </c>
      <c r="L165" s="230">
        <v>241.15</v>
      </c>
      <c r="M165" s="230">
        <v>103.90356</v>
      </c>
      <c r="N165" s="1"/>
      <c r="O165" s="1"/>
    </row>
    <row r="166" spans="1:15" ht="12.75" customHeight="1">
      <c r="A166" s="213">
        <v>157</v>
      </c>
      <c r="B166" s="216" t="s">
        <v>267</v>
      </c>
      <c r="C166" s="230">
        <v>485.4</v>
      </c>
      <c r="D166" s="231">
        <v>487.4666666666667</v>
      </c>
      <c r="E166" s="231">
        <v>480.63333333333338</v>
      </c>
      <c r="F166" s="231">
        <v>475.86666666666667</v>
      </c>
      <c r="G166" s="231">
        <v>469.03333333333336</v>
      </c>
      <c r="H166" s="231">
        <v>492.23333333333341</v>
      </c>
      <c r="I166" s="231">
        <v>499.06666666666666</v>
      </c>
      <c r="J166" s="231">
        <v>503.83333333333343</v>
      </c>
      <c r="K166" s="230">
        <v>494.3</v>
      </c>
      <c r="L166" s="230">
        <v>482.7</v>
      </c>
      <c r="M166" s="230">
        <v>3.2934100000000002</v>
      </c>
      <c r="N166" s="1"/>
      <c r="O166" s="1"/>
    </row>
    <row r="167" spans="1:15" ht="12.75" customHeight="1">
      <c r="A167" s="213">
        <v>158</v>
      </c>
      <c r="B167" s="216" t="s">
        <v>268</v>
      </c>
      <c r="C167" s="230">
        <v>13940.7</v>
      </c>
      <c r="D167" s="231">
        <v>13950.533333333333</v>
      </c>
      <c r="E167" s="231">
        <v>13805.316666666666</v>
      </c>
      <c r="F167" s="231">
        <v>13669.933333333332</v>
      </c>
      <c r="G167" s="231">
        <v>13524.716666666665</v>
      </c>
      <c r="H167" s="231">
        <v>14085.916666666666</v>
      </c>
      <c r="I167" s="231">
        <v>14231.133333333333</v>
      </c>
      <c r="J167" s="231">
        <v>14366.516666666666</v>
      </c>
      <c r="K167" s="230">
        <v>14095.75</v>
      </c>
      <c r="L167" s="230">
        <v>13815.15</v>
      </c>
      <c r="M167" s="230">
        <v>0.19319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48.55</v>
      </c>
      <c r="D168" s="231">
        <v>48.466666666666661</v>
      </c>
      <c r="E168" s="231">
        <v>48.133333333333326</v>
      </c>
      <c r="F168" s="231">
        <v>47.716666666666661</v>
      </c>
      <c r="G168" s="231">
        <v>47.383333333333326</v>
      </c>
      <c r="H168" s="231">
        <v>48.883333333333326</v>
      </c>
      <c r="I168" s="231">
        <v>49.216666666666654</v>
      </c>
      <c r="J168" s="231">
        <v>49.633333333333326</v>
      </c>
      <c r="K168" s="230">
        <v>48.8</v>
      </c>
      <c r="L168" s="230">
        <v>48.05</v>
      </c>
      <c r="M168" s="230">
        <v>201.65978999999999</v>
      </c>
      <c r="N168" s="1"/>
      <c r="O168" s="1"/>
    </row>
    <row r="169" spans="1:15" ht="12.75" customHeight="1">
      <c r="A169" s="213">
        <v>160</v>
      </c>
      <c r="B169" s="216" t="s">
        <v>181</v>
      </c>
      <c r="C169" s="230">
        <v>132.85</v>
      </c>
      <c r="D169" s="231">
        <v>132.18333333333331</v>
      </c>
      <c r="E169" s="231">
        <v>131.01666666666662</v>
      </c>
      <c r="F169" s="231">
        <v>129.18333333333331</v>
      </c>
      <c r="G169" s="231">
        <v>128.01666666666662</v>
      </c>
      <c r="H169" s="231">
        <v>134.01666666666662</v>
      </c>
      <c r="I169" s="231">
        <v>135.18333333333331</v>
      </c>
      <c r="J169" s="231">
        <v>137.01666666666662</v>
      </c>
      <c r="K169" s="230">
        <v>133.35</v>
      </c>
      <c r="L169" s="230">
        <v>130.35</v>
      </c>
      <c r="M169" s="230">
        <v>66.976759999999999</v>
      </c>
      <c r="N169" s="1"/>
      <c r="O169" s="1"/>
    </row>
    <row r="170" spans="1:15" ht="12.75" customHeight="1">
      <c r="A170" s="213">
        <v>161</v>
      </c>
      <c r="B170" s="216" t="s">
        <v>182</v>
      </c>
      <c r="C170" s="230">
        <v>2484.35</v>
      </c>
      <c r="D170" s="231">
        <v>2476.0833333333335</v>
      </c>
      <c r="E170" s="231">
        <v>2464.7666666666669</v>
      </c>
      <c r="F170" s="231">
        <v>2445.1833333333334</v>
      </c>
      <c r="G170" s="231">
        <v>2433.8666666666668</v>
      </c>
      <c r="H170" s="231">
        <v>2495.666666666667</v>
      </c>
      <c r="I170" s="231">
        <v>2506.9833333333336</v>
      </c>
      <c r="J170" s="231">
        <v>2526.5666666666671</v>
      </c>
      <c r="K170" s="230">
        <v>2487.4</v>
      </c>
      <c r="L170" s="230">
        <v>2456.5</v>
      </c>
      <c r="M170" s="230">
        <v>32.098889999999997</v>
      </c>
      <c r="N170" s="1"/>
      <c r="O170" s="1"/>
    </row>
    <row r="171" spans="1:15" ht="12.75" customHeight="1">
      <c r="A171" s="213">
        <v>162</v>
      </c>
      <c r="B171" s="216" t="s">
        <v>269</v>
      </c>
      <c r="C171" s="230">
        <v>866.85</v>
      </c>
      <c r="D171" s="231">
        <v>867.46666666666658</v>
      </c>
      <c r="E171" s="231">
        <v>856.93333333333317</v>
      </c>
      <c r="F171" s="231">
        <v>847.01666666666654</v>
      </c>
      <c r="G171" s="231">
        <v>836.48333333333312</v>
      </c>
      <c r="H171" s="231">
        <v>877.38333333333321</v>
      </c>
      <c r="I171" s="231">
        <v>887.91666666666674</v>
      </c>
      <c r="J171" s="231">
        <v>897.83333333333326</v>
      </c>
      <c r="K171" s="230">
        <v>878</v>
      </c>
      <c r="L171" s="230">
        <v>857.55</v>
      </c>
      <c r="M171" s="230">
        <v>25.73526</v>
      </c>
      <c r="N171" s="1"/>
      <c r="O171" s="1"/>
    </row>
    <row r="172" spans="1:15" ht="12.75" customHeight="1">
      <c r="A172" s="213">
        <v>163</v>
      </c>
      <c r="B172" s="216" t="s">
        <v>184</v>
      </c>
      <c r="C172" s="230">
        <v>1187.05</v>
      </c>
      <c r="D172" s="231">
        <v>1185</v>
      </c>
      <c r="E172" s="231">
        <v>1176.05</v>
      </c>
      <c r="F172" s="231">
        <v>1165.05</v>
      </c>
      <c r="G172" s="231">
        <v>1156.0999999999999</v>
      </c>
      <c r="H172" s="231">
        <v>1196</v>
      </c>
      <c r="I172" s="231">
        <v>1204.9499999999998</v>
      </c>
      <c r="J172" s="231">
        <v>1215.95</v>
      </c>
      <c r="K172" s="230">
        <v>1193.95</v>
      </c>
      <c r="L172" s="230">
        <v>1174</v>
      </c>
      <c r="M172" s="230">
        <v>11.58276</v>
      </c>
      <c r="N172" s="1"/>
      <c r="O172" s="1"/>
    </row>
    <row r="173" spans="1:15" ht="12.75" customHeight="1">
      <c r="A173" s="213">
        <v>164</v>
      </c>
      <c r="B173" s="216" t="s">
        <v>188</v>
      </c>
      <c r="C173" s="230">
        <v>2552.75</v>
      </c>
      <c r="D173" s="231">
        <v>2555.0499999999997</v>
      </c>
      <c r="E173" s="231">
        <v>2528.6999999999994</v>
      </c>
      <c r="F173" s="231">
        <v>2504.6499999999996</v>
      </c>
      <c r="G173" s="231">
        <v>2478.2999999999993</v>
      </c>
      <c r="H173" s="231">
        <v>2579.0999999999995</v>
      </c>
      <c r="I173" s="231">
        <v>2605.4499999999998</v>
      </c>
      <c r="J173" s="231">
        <v>2629.4999999999995</v>
      </c>
      <c r="K173" s="230">
        <v>2581.4</v>
      </c>
      <c r="L173" s="230">
        <v>2531</v>
      </c>
      <c r="M173" s="230">
        <v>2.2925499999999999</v>
      </c>
      <c r="N173" s="1"/>
      <c r="O173" s="1"/>
    </row>
    <row r="174" spans="1:15" ht="12.75" customHeight="1">
      <c r="A174" s="213">
        <v>165</v>
      </c>
      <c r="B174" s="216" t="s">
        <v>800</v>
      </c>
      <c r="C174" s="230">
        <v>78.349999999999994</v>
      </c>
      <c r="D174" s="231">
        <v>78.38333333333334</v>
      </c>
      <c r="E174" s="231">
        <v>77.566666666666677</v>
      </c>
      <c r="F174" s="231">
        <v>76.783333333333331</v>
      </c>
      <c r="G174" s="231">
        <v>75.966666666666669</v>
      </c>
      <c r="H174" s="231">
        <v>79.166666666666686</v>
      </c>
      <c r="I174" s="231">
        <v>79.983333333333348</v>
      </c>
      <c r="J174" s="231">
        <v>80.766666666666694</v>
      </c>
      <c r="K174" s="230">
        <v>79.2</v>
      </c>
      <c r="L174" s="230">
        <v>77.599999999999994</v>
      </c>
      <c r="M174" s="230">
        <v>170.75505999999999</v>
      </c>
      <c r="N174" s="1"/>
      <c r="O174" s="1"/>
    </row>
    <row r="175" spans="1:15" ht="12.75" customHeight="1">
      <c r="A175" s="213">
        <v>166</v>
      </c>
      <c r="B175" s="216" t="s">
        <v>186</v>
      </c>
      <c r="C175" s="230">
        <v>24750.85</v>
      </c>
      <c r="D175" s="231">
        <v>24628.3</v>
      </c>
      <c r="E175" s="231">
        <v>24332.6</v>
      </c>
      <c r="F175" s="231">
        <v>23914.35</v>
      </c>
      <c r="G175" s="231">
        <v>23618.649999999998</v>
      </c>
      <c r="H175" s="231">
        <v>25046.55</v>
      </c>
      <c r="I175" s="231">
        <v>25342.250000000004</v>
      </c>
      <c r="J175" s="231">
        <v>25760.5</v>
      </c>
      <c r="K175" s="230">
        <v>24924</v>
      </c>
      <c r="L175" s="230">
        <v>24210.05</v>
      </c>
      <c r="M175" s="230">
        <v>0.41410000000000002</v>
      </c>
      <c r="N175" s="1"/>
      <c r="O175" s="1"/>
    </row>
    <row r="176" spans="1:15" ht="12.75" customHeight="1">
      <c r="A176" s="213">
        <v>167</v>
      </c>
      <c r="B176" t="s">
        <v>864</v>
      </c>
      <c r="C176" s="275">
        <v>1349.75</v>
      </c>
      <c r="D176" s="276">
        <v>1355.1333333333334</v>
      </c>
      <c r="E176" s="276">
        <v>1335.6166666666668</v>
      </c>
      <c r="F176" s="276">
        <v>1321.4833333333333</v>
      </c>
      <c r="G176" s="276">
        <v>1301.9666666666667</v>
      </c>
      <c r="H176" s="276">
        <v>1369.2666666666669</v>
      </c>
      <c r="I176" s="276">
        <v>1388.7833333333338</v>
      </c>
      <c r="J176" s="276">
        <v>1402.916666666667</v>
      </c>
      <c r="K176" s="275">
        <v>1374.65</v>
      </c>
      <c r="L176" s="275">
        <v>1341</v>
      </c>
      <c r="M176" s="275">
        <v>3.7370000000000001</v>
      </c>
      <c r="N176" s="1"/>
      <c r="O176" s="1"/>
    </row>
    <row r="177" spans="1:15" ht="12.75" customHeight="1">
      <c r="A177" s="213">
        <v>168</v>
      </c>
      <c r="B177" s="216" t="s">
        <v>187</v>
      </c>
      <c r="C177" s="230">
        <v>3891.05</v>
      </c>
      <c r="D177" s="231">
        <v>3873.75</v>
      </c>
      <c r="E177" s="231">
        <v>3809.1</v>
      </c>
      <c r="F177" s="231">
        <v>3727.15</v>
      </c>
      <c r="G177" s="231">
        <v>3662.5</v>
      </c>
      <c r="H177" s="231">
        <v>3955.7</v>
      </c>
      <c r="I177" s="231">
        <v>4020.3499999999995</v>
      </c>
      <c r="J177" s="231">
        <v>4102.2999999999993</v>
      </c>
      <c r="K177" s="230">
        <v>3938.4</v>
      </c>
      <c r="L177" s="230">
        <v>3791.8</v>
      </c>
      <c r="M177" s="230">
        <v>12.299429999999999</v>
      </c>
      <c r="N177" s="1"/>
      <c r="O177" s="1"/>
    </row>
    <row r="178" spans="1:15" ht="12.75" customHeight="1">
      <c r="A178" s="213">
        <v>169</v>
      </c>
      <c r="B178" s="216" t="s">
        <v>795</v>
      </c>
      <c r="C178" s="230">
        <v>534</v>
      </c>
      <c r="D178" s="231">
        <v>546</v>
      </c>
      <c r="E178" s="231">
        <v>518</v>
      </c>
      <c r="F178" s="231">
        <v>502</v>
      </c>
      <c r="G178" s="231">
        <v>474</v>
      </c>
      <c r="H178" s="231">
        <v>562</v>
      </c>
      <c r="I178" s="231">
        <v>590</v>
      </c>
      <c r="J178" s="231">
        <v>606</v>
      </c>
      <c r="K178" s="230">
        <v>574</v>
      </c>
      <c r="L178" s="230">
        <v>530</v>
      </c>
      <c r="M178" s="230">
        <v>95.542959999999994</v>
      </c>
      <c r="N178" s="1"/>
      <c r="O178" s="1"/>
    </row>
    <row r="179" spans="1:15" ht="12.75" customHeight="1">
      <c r="A179" s="213">
        <v>170</v>
      </c>
      <c r="B179" s="216" t="s">
        <v>185</v>
      </c>
      <c r="C179" s="230">
        <v>578.15</v>
      </c>
      <c r="D179" s="231">
        <v>576.81666666666672</v>
      </c>
      <c r="E179" s="231">
        <v>572.88333333333344</v>
      </c>
      <c r="F179" s="231">
        <v>567.61666666666667</v>
      </c>
      <c r="G179" s="231">
        <v>563.68333333333339</v>
      </c>
      <c r="H179" s="231">
        <v>582.08333333333348</v>
      </c>
      <c r="I179" s="231">
        <v>586.01666666666665</v>
      </c>
      <c r="J179" s="231">
        <v>591.28333333333353</v>
      </c>
      <c r="K179" s="230">
        <v>580.75</v>
      </c>
      <c r="L179" s="230">
        <v>571.54999999999995</v>
      </c>
      <c r="M179" s="230">
        <v>113.19335</v>
      </c>
      <c r="N179" s="1"/>
      <c r="O179" s="1"/>
    </row>
    <row r="180" spans="1:15" ht="12.75" customHeight="1">
      <c r="A180" s="213">
        <v>171</v>
      </c>
      <c r="B180" s="216" t="s">
        <v>183</v>
      </c>
      <c r="C180" s="230">
        <v>83.05</v>
      </c>
      <c r="D180" s="231">
        <v>83.083333333333329</v>
      </c>
      <c r="E180" s="231">
        <v>82.416666666666657</v>
      </c>
      <c r="F180" s="231">
        <v>81.783333333333331</v>
      </c>
      <c r="G180" s="231">
        <v>81.11666666666666</v>
      </c>
      <c r="H180" s="231">
        <v>83.716666666666654</v>
      </c>
      <c r="I180" s="231">
        <v>84.383333333333312</v>
      </c>
      <c r="J180" s="231">
        <v>85.016666666666652</v>
      </c>
      <c r="K180" s="230">
        <v>83.75</v>
      </c>
      <c r="L180" s="230">
        <v>82.45</v>
      </c>
      <c r="M180" s="230">
        <v>123.58463999999999</v>
      </c>
      <c r="N180" s="1"/>
      <c r="O180" s="1"/>
    </row>
    <row r="181" spans="1:15" ht="12.75" customHeight="1">
      <c r="A181" s="213">
        <v>172</v>
      </c>
      <c r="B181" s="216" t="s">
        <v>189</v>
      </c>
      <c r="C181" s="230">
        <v>956</v>
      </c>
      <c r="D181" s="231">
        <v>957.0333333333333</v>
      </c>
      <c r="E181" s="231">
        <v>950.96666666666658</v>
      </c>
      <c r="F181" s="231">
        <v>945.93333333333328</v>
      </c>
      <c r="G181" s="231">
        <v>939.86666666666656</v>
      </c>
      <c r="H181" s="231">
        <v>962.06666666666661</v>
      </c>
      <c r="I181" s="231">
        <v>968.13333333333321</v>
      </c>
      <c r="J181" s="231">
        <v>973.16666666666663</v>
      </c>
      <c r="K181" s="230">
        <v>963.1</v>
      </c>
      <c r="L181" s="230">
        <v>952</v>
      </c>
      <c r="M181" s="230">
        <v>20.149270000000001</v>
      </c>
      <c r="N181" s="1"/>
      <c r="O181" s="1"/>
    </row>
    <row r="182" spans="1:15" ht="12.75" customHeight="1">
      <c r="A182" s="213">
        <v>173</v>
      </c>
      <c r="B182" s="216" t="s">
        <v>190</v>
      </c>
      <c r="C182" s="230">
        <v>435</v>
      </c>
      <c r="D182" s="231">
        <v>435.16666666666669</v>
      </c>
      <c r="E182" s="231">
        <v>432.33333333333337</v>
      </c>
      <c r="F182" s="231">
        <v>429.66666666666669</v>
      </c>
      <c r="G182" s="231">
        <v>426.83333333333337</v>
      </c>
      <c r="H182" s="231">
        <v>437.83333333333337</v>
      </c>
      <c r="I182" s="231">
        <v>440.66666666666674</v>
      </c>
      <c r="J182" s="231">
        <v>443.33333333333337</v>
      </c>
      <c r="K182" s="230">
        <v>438</v>
      </c>
      <c r="L182" s="230">
        <v>432.5</v>
      </c>
      <c r="M182" s="230">
        <v>3.5766800000000001</v>
      </c>
      <c r="N182" s="1"/>
      <c r="O182" s="1"/>
    </row>
    <row r="183" spans="1:15" ht="12.75" customHeight="1">
      <c r="A183" s="213">
        <v>174</v>
      </c>
      <c r="B183" s="216" t="s">
        <v>271</v>
      </c>
      <c r="C183" s="230">
        <v>699.6</v>
      </c>
      <c r="D183" s="231">
        <v>705.44999999999993</v>
      </c>
      <c r="E183" s="231">
        <v>691.99999999999989</v>
      </c>
      <c r="F183" s="231">
        <v>684.4</v>
      </c>
      <c r="G183" s="231">
        <v>670.94999999999993</v>
      </c>
      <c r="H183" s="231">
        <v>713.04999999999984</v>
      </c>
      <c r="I183" s="231">
        <v>726.49999999999989</v>
      </c>
      <c r="J183" s="231">
        <v>734.0999999999998</v>
      </c>
      <c r="K183" s="230">
        <v>718.9</v>
      </c>
      <c r="L183" s="230">
        <v>697.85</v>
      </c>
      <c r="M183" s="230">
        <v>7.0356899999999998</v>
      </c>
      <c r="N183" s="1"/>
      <c r="O183" s="1"/>
    </row>
    <row r="184" spans="1:15" ht="12.75" customHeight="1">
      <c r="A184" s="213">
        <v>175</v>
      </c>
      <c r="B184" s="216" t="s">
        <v>202</v>
      </c>
      <c r="C184" s="230">
        <v>1237.45</v>
      </c>
      <c r="D184" s="231">
        <v>1239.55</v>
      </c>
      <c r="E184" s="231">
        <v>1229.1499999999999</v>
      </c>
      <c r="F184" s="231">
        <v>1220.8499999999999</v>
      </c>
      <c r="G184" s="231">
        <v>1210.4499999999998</v>
      </c>
      <c r="H184" s="231">
        <v>1247.8499999999999</v>
      </c>
      <c r="I184" s="231">
        <v>1258.25</v>
      </c>
      <c r="J184" s="231">
        <v>1266.55</v>
      </c>
      <c r="K184" s="230">
        <v>1249.95</v>
      </c>
      <c r="L184" s="230">
        <v>1231.25</v>
      </c>
      <c r="M184" s="230">
        <v>4.8250400000000004</v>
      </c>
      <c r="N184" s="1"/>
      <c r="O184" s="1"/>
    </row>
    <row r="185" spans="1:15" ht="12.75" customHeight="1">
      <c r="A185" s="213">
        <v>176</v>
      </c>
      <c r="B185" s="216" t="s">
        <v>191</v>
      </c>
      <c r="C185" s="230">
        <v>985.2</v>
      </c>
      <c r="D185" s="231">
        <v>987.75</v>
      </c>
      <c r="E185" s="231">
        <v>979.6</v>
      </c>
      <c r="F185" s="231">
        <v>974</v>
      </c>
      <c r="G185" s="231">
        <v>965.85</v>
      </c>
      <c r="H185" s="231">
        <v>993.35</v>
      </c>
      <c r="I185" s="231">
        <v>1001.5000000000001</v>
      </c>
      <c r="J185" s="231">
        <v>1007.1</v>
      </c>
      <c r="K185" s="230">
        <v>995.9</v>
      </c>
      <c r="L185" s="230">
        <v>982.15</v>
      </c>
      <c r="M185" s="230">
        <v>7.1932600000000004</v>
      </c>
      <c r="N185" s="1"/>
      <c r="O185" s="1"/>
    </row>
    <row r="186" spans="1:15" ht="12.75" customHeight="1">
      <c r="A186" s="213">
        <v>177</v>
      </c>
      <c r="B186" s="216" t="s">
        <v>484</v>
      </c>
      <c r="C186" s="230">
        <v>1254.05</v>
      </c>
      <c r="D186" s="231">
        <v>1263.5999999999999</v>
      </c>
      <c r="E186" s="231">
        <v>1240.7999999999997</v>
      </c>
      <c r="F186" s="231">
        <v>1227.5499999999997</v>
      </c>
      <c r="G186" s="231">
        <v>1204.7499999999995</v>
      </c>
      <c r="H186" s="231">
        <v>1276.8499999999999</v>
      </c>
      <c r="I186" s="231">
        <v>1299.6500000000001</v>
      </c>
      <c r="J186" s="231">
        <v>1312.9</v>
      </c>
      <c r="K186" s="230">
        <v>1286.4000000000001</v>
      </c>
      <c r="L186" s="230">
        <v>1250.3499999999999</v>
      </c>
      <c r="M186" s="230">
        <v>2.0054099999999999</v>
      </c>
      <c r="N186" s="1"/>
      <c r="O186" s="1"/>
    </row>
    <row r="187" spans="1:15" ht="12.75" customHeight="1">
      <c r="A187" s="213">
        <v>178</v>
      </c>
      <c r="B187" s="216" t="s">
        <v>196</v>
      </c>
      <c r="C187" s="230">
        <v>3274.3</v>
      </c>
      <c r="D187" s="231">
        <v>3274.7666666666664</v>
      </c>
      <c r="E187" s="231">
        <v>3259.5333333333328</v>
      </c>
      <c r="F187" s="231">
        <v>3244.7666666666664</v>
      </c>
      <c r="G187" s="231">
        <v>3229.5333333333328</v>
      </c>
      <c r="H187" s="231">
        <v>3289.5333333333328</v>
      </c>
      <c r="I187" s="231">
        <v>3304.7666666666664</v>
      </c>
      <c r="J187" s="231">
        <v>3319.5333333333328</v>
      </c>
      <c r="K187" s="230">
        <v>3290</v>
      </c>
      <c r="L187" s="230">
        <v>3260</v>
      </c>
      <c r="M187" s="230">
        <v>10.274789999999999</v>
      </c>
      <c r="N187" s="1"/>
      <c r="O187" s="1"/>
    </row>
    <row r="188" spans="1:15" ht="12.75" customHeight="1">
      <c r="A188" s="213">
        <v>179</v>
      </c>
      <c r="B188" s="216" t="s">
        <v>192</v>
      </c>
      <c r="C188" s="230">
        <v>789.05</v>
      </c>
      <c r="D188" s="231">
        <v>789.69999999999993</v>
      </c>
      <c r="E188" s="231">
        <v>784.14999999999986</v>
      </c>
      <c r="F188" s="231">
        <v>779.24999999999989</v>
      </c>
      <c r="G188" s="231">
        <v>773.69999999999982</v>
      </c>
      <c r="H188" s="231">
        <v>794.59999999999991</v>
      </c>
      <c r="I188" s="231">
        <v>800.14999999999986</v>
      </c>
      <c r="J188" s="231">
        <v>805.05</v>
      </c>
      <c r="K188" s="230">
        <v>795.25</v>
      </c>
      <c r="L188" s="230">
        <v>784.8</v>
      </c>
      <c r="M188" s="230">
        <v>7.4765499999999996</v>
      </c>
      <c r="N188" s="1"/>
      <c r="O188" s="1"/>
    </row>
    <row r="189" spans="1:15" ht="12.75" customHeight="1">
      <c r="A189" s="213">
        <v>180</v>
      </c>
      <c r="B189" s="216" t="s">
        <v>272</v>
      </c>
      <c r="C189" s="230">
        <v>7078.6</v>
      </c>
      <c r="D189" s="231">
        <v>7111.8666666666659</v>
      </c>
      <c r="E189" s="231">
        <v>7023.7333333333318</v>
      </c>
      <c r="F189" s="231">
        <v>6968.8666666666659</v>
      </c>
      <c r="G189" s="231">
        <v>6880.7333333333318</v>
      </c>
      <c r="H189" s="231">
        <v>7166.7333333333318</v>
      </c>
      <c r="I189" s="231">
        <v>7254.866666666665</v>
      </c>
      <c r="J189" s="231">
        <v>7309.7333333333318</v>
      </c>
      <c r="K189" s="230">
        <v>7200</v>
      </c>
      <c r="L189" s="230">
        <v>7057</v>
      </c>
      <c r="M189" s="230">
        <v>1.4226700000000001</v>
      </c>
      <c r="N189" s="1"/>
      <c r="O189" s="1"/>
    </row>
    <row r="190" spans="1:15" ht="12.75" customHeight="1">
      <c r="A190" s="213">
        <v>181</v>
      </c>
      <c r="B190" s="216" t="s">
        <v>193</v>
      </c>
      <c r="C190" s="230">
        <v>515.95000000000005</v>
      </c>
      <c r="D190" s="231">
        <v>515.58333333333337</v>
      </c>
      <c r="E190" s="231">
        <v>510.66666666666674</v>
      </c>
      <c r="F190" s="231">
        <v>505.38333333333338</v>
      </c>
      <c r="G190" s="231">
        <v>500.46666666666675</v>
      </c>
      <c r="H190" s="231">
        <v>520.86666666666679</v>
      </c>
      <c r="I190" s="231">
        <v>525.78333333333353</v>
      </c>
      <c r="J190" s="231">
        <v>531.06666666666672</v>
      </c>
      <c r="K190" s="230">
        <v>520.5</v>
      </c>
      <c r="L190" s="230">
        <v>510.3</v>
      </c>
      <c r="M190" s="230">
        <v>197.66717</v>
      </c>
      <c r="N190" s="1"/>
      <c r="O190" s="1"/>
    </row>
    <row r="191" spans="1:15" ht="12.75" customHeight="1">
      <c r="A191" s="213">
        <v>182</v>
      </c>
      <c r="B191" s="216" t="s">
        <v>194</v>
      </c>
      <c r="C191" s="230">
        <v>207.05</v>
      </c>
      <c r="D191" s="231">
        <v>207</v>
      </c>
      <c r="E191" s="231">
        <v>206.2</v>
      </c>
      <c r="F191" s="231">
        <v>205.35</v>
      </c>
      <c r="G191" s="231">
        <v>204.54999999999998</v>
      </c>
      <c r="H191" s="231">
        <v>207.85</v>
      </c>
      <c r="I191" s="231">
        <v>208.65</v>
      </c>
      <c r="J191" s="231">
        <v>209.5</v>
      </c>
      <c r="K191" s="230">
        <v>207.8</v>
      </c>
      <c r="L191" s="230">
        <v>206.15</v>
      </c>
      <c r="M191" s="230">
        <v>73.045240000000007</v>
      </c>
      <c r="N191" s="1"/>
      <c r="O191" s="1"/>
    </row>
    <row r="192" spans="1:15" ht="12.75" customHeight="1">
      <c r="A192" s="213">
        <v>183</v>
      </c>
      <c r="B192" s="216" t="s">
        <v>195</v>
      </c>
      <c r="C192" s="230">
        <v>106.75</v>
      </c>
      <c r="D192" s="231">
        <v>107.23333333333333</v>
      </c>
      <c r="E192" s="231">
        <v>106.06666666666666</v>
      </c>
      <c r="F192" s="231">
        <v>105.38333333333333</v>
      </c>
      <c r="G192" s="231">
        <v>104.21666666666665</v>
      </c>
      <c r="H192" s="231">
        <v>107.91666666666667</v>
      </c>
      <c r="I192" s="231">
        <v>109.08333333333333</v>
      </c>
      <c r="J192" s="231">
        <v>109.76666666666668</v>
      </c>
      <c r="K192" s="230">
        <v>108.4</v>
      </c>
      <c r="L192" s="230">
        <v>106.55</v>
      </c>
      <c r="M192" s="230">
        <v>367.94837999999999</v>
      </c>
      <c r="N192" s="1"/>
      <c r="O192" s="1"/>
    </row>
    <row r="193" spans="1:15" ht="12.75" customHeight="1">
      <c r="A193" s="213">
        <v>184</v>
      </c>
      <c r="B193" s="216" t="s">
        <v>784</v>
      </c>
      <c r="C193" s="230">
        <v>61.9</v>
      </c>
      <c r="D193" s="231">
        <v>62.266666666666673</v>
      </c>
      <c r="E193" s="231">
        <v>61.283333333333346</v>
      </c>
      <c r="F193" s="231">
        <v>60.666666666666671</v>
      </c>
      <c r="G193" s="231">
        <v>59.683333333333344</v>
      </c>
      <c r="H193" s="231">
        <v>62.883333333333347</v>
      </c>
      <c r="I193" s="231">
        <v>63.866666666666681</v>
      </c>
      <c r="J193" s="231">
        <v>64.483333333333348</v>
      </c>
      <c r="K193" s="230">
        <v>63.25</v>
      </c>
      <c r="L193" s="230">
        <v>61.65</v>
      </c>
      <c r="M193" s="230">
        <v>13.43361</v>
      </c>
      <c r="N193" s="1"/>
      <c r="O193" s="1"/>
    </row>
    <row r="194" spans="1:15" ht="12.75" customHeight="1">
      <c r="A194" s="213">
        <v>185</v>
      </c>
      <c r="B194" s="216" t="s">
        <v>197</v>
      </c>
      <c r="C194" s="230">
        <v>1046.3499999999999</v>
      </c>
      <c r="D194" s="231">
        <v>1044.6333333333332</v>
      </c>
      <c r="E194" s="231">
        <v>1035.7666666666664</v>
      </c>
      <c r="F194" s="231">
        <v>1025.1833333333332</v>
      </c>
      <c r="G194" s="231">
        <v>1016.3166666666664</v>
      </c>
      <c r="H194" s="231">
        <v>1055.2166666666665</v>
      </c>
      <c r="I194" s="231">
        <v>1064.0833333333333</v>
      </c>
      <c r="J194" s="231">
        <v>1074.6666666666665</v>
      </c>
      <c r="K194" s="230">
        <v>1053.5</v>
      </c>
      <c r="L194" s="230">
        <v>1034.05</v>
      </c>
      <c r="M194" s="230">
        <v>11.40016</v>
      </c>
      <c r="N194" s="1"/>
      <c r="O194" s="1"/>
    </row>
    <row r="195" spans="1:15" ht="12.75" customHeight="1">
      <c r="A195" s="213">
        <v>186</v>
      </c>
      <c r="B195" s="216" t="s">
        <v>179</v>
      </c>
      <c r="C195" s="230">
        <v>768.8</v>
      </c>
      <c r="D195" s="231">
        <v>772.35</v>
      </c>
      <c r="E195" s="231">
        <v>762.40000000000009</v>
      </c>
      <c r="F195" s="231">
        <v>756.00000000000011</v>
      </c>
      <c r="G195" s="231">
        <v>746.05000000000018</v>
      </c>
      <c r="H195" s="231">
        <v>778.75</v>
      </c>
      <c r="I195" s="231">
        <v>788.7</v>
      </c>
      <c r="J195" s="231">
        <v>795.09999999999991</v>
      </c>
      <c r="K195" s="230">
        <v>782.3</v>
      </c>
      <c r="L195" s="230">
        <v>765.95</v>
      </c>
      <c r="M195" s="230">
        <v>2.6363699999999999</v>
      </c>
      <c r="N195" s="1"/>
      <c r="O195" s="1"/>
    </row>
    <row r="196" spans="1:15" ht="12.75" customHeight="1">
      <c r="A196" s="213">
        <v>187</v>
      </c>
      <c r="B196" s="216" t="s">
        <v>198</v>
      </c>
      <c r="C196" s="230">
        <v>2773.2</v>
      </c>
      <c r="D196" s="231">
        <v>2771.5166666666664</v>
      </c>
      <c r="E196" s="231">
        <v>2758.5333333333328</v>
      </c>
      <c r="F196" s="231">
        <v>2743.8666666666663</v>
      </c>
      <c r="G196" s="231">
        <v>2730.8833333333328</v>
      </c>
      <c r="H196" s="231">
        <v>2786.1833333333329</v>
      </c>
      <c r="I196" s="231">
        <v>2799.1666666666665</v>
      </c>
      <c r="J196" s="231">
        <v>2813.833333333333</v>
      </c>
      <c r="K196" s="230">
        <v>2784.5</v>
      </c>
      <c r="L196" s="230">
        <v>2756.85</v>
      </c>
      <c r="M196" s="230">
        <v>7.0551599999999999</v>
      </c>
      <c r="N196" s="1"/>
      <c r="O196" s="1"/>
    </row>
    <row r="197" spans="1:15" ht="12.75" customHeight="1">
      <c r="A197" s="213">
        <v>188</v>
      </c>
      <c r="B197" s="216" t="s">
        <v>199</v>
      </c>
      <c r="C197" s="230">
        <v>1650.3</v>
      </c>
      <c r="D197" s="231">
        <v>1654.7833333333335</v>
      </c>
      <c r="E197" s="231">
        <v>1642.866666666667</v>
      </c>
      <c r="F197" s="231">
        <v>1635.4333333333334</v>
      </c>
      <c r="G197" s="231">
        <v>1623.5166666666669</v>
      </c>
      <c r="H197" s="231">
        <v>1662.2166666666672</v>
      </c>
      <c r="I197" s="231">
        <v>1674.1333333333337</v>
      </c>
      <c r="J197" s="231">
        <v>1681.5666666666673</v>
      </c>
      <c r="K197" s="230">
        <v>1666.7</v>
      </c>
      <c r="L197" s="230">
        <v>1647.35</v>
      </c>
      <c r="M197" s="230">
        <v>1.37419</v>
      </c>
      <c r="N197" s="1"/>
      <c r="O197" s="1"/>
    </row>
    <row r="198" spans="1:15" ht="12.75" customHeight="1">
      <c r="A198" s="213">
        <v>189</v>
      </c>
      <c r="B198" s="216" t="s">
        <v>200</v>
      </c>
      <c r="C198" s="230">
        <v>535.15</v>
      </c>
      <c r="D198" s="231">
        <v>534.65</v>
      </c>
      <c r="E198" s="231">
        <v>528.29999999999995</v>
      </c>
      <c r="F198" s="231">
        <v>521.44999999999993</v>
      </c>
      <c r="G198" s="231">
        <v>515.09999999999991</v>
      </c>
      <c r="H198" s="231">
        <v>541.5</v>
      </c>
      <c r="I198" s="231">
        <v>547.85000000000014</v>
      </c>
      <c r="J198" s="231">
        <v>554.70000000000005</v>
      </c>
      <c r="K198" s="230">
        <v>541</v>
      </c>
      <c r="L198" s="230">
        <v>527.79999999999995</v>
      </c>
      <c r="M198" s="230">
        <v>2.3005900000000001</v>
      </c>
      <c r="N198" s="1"/>
      <c r="O198" s="1"/>
    </row>
    <row r="199" spans="1:15" ht="12.75" customHeight="1">
      <c r="A199" s="213">
        <v>190</v>
      </c>
      <c r="B199" s="216" t="s">
        <v>201</v>
      </c>
      <c r="C199" s="230">
        <v>1486.15</v>
      </c>
      <c r="D199" s="231">
        <v>1479.4833333333333</v>
      </c>
      <c r="E199" s="231">
        <v>1468.9666666666667</v>
      </c>
      <c r="F199" s="231">
        <v>1451.7833333333333</v>
      </c>
      <c r="G199" s="231">
        <v>1441.2666666666667</v>
      </c>
      <c r="H199" s="231">
        <v>1496.6666666666667</v>
      </c>
      <c r="I199" s="231">
        <v>1507.1833333333336</v>
      </c>
      <c r="J199" s="231">
        <v>1524.3666666666668</v>
      </c>
      <c r="K199" s="230">
        <v>1490</v>
      </c>
      <c r="L199" s="230">
        <v>1462.3</v>
      </c>
      <c r="M199" s="230">
        <v>3.2659799999999999</v>
      </c>
      <c r="N199" s="1"/>
      <c r="O199" s="1"/>
    </row>
    <row r="200" spans="1:15" ht="12.75" customHeight="1">
      <c r="A200" s="213">
        <v>191</v>
      </c>
      <c r="B200" s="216" t="s">
        <v>491</v>
      </c>
      <c r="C200" s="230">
        <v>31.75</v>
      </c>
      <c r="D200" s="231">
        <v>31.866666666666664</v>
      </c>
      <c r="E200" s="231">
        <v>31.583333333333329</v>
      </c>
      <c r="F200" s="231">
        <v>31.416666666666664</v>
      </c>
      <c r="G200" s="231">
        <v>31.133333333333329</v>
      </c>
      <c r="H200" s="231">
        <v>32.033333333333331</v>
      </c>
      <c r="I200" s="231">
        <v>32.316666666666663</v>
      </c>
      <c r="J200" s="231">
        <v>32.483333333333327</v>
      </c>
      <c r="K200" s="230">
        <v>32.15</v>
      </c>
      <c r="L200" s="230">
        <v>31.7</v>
      </c>
      <c r="M200" s="230">
        <v>25.435040000000001</v>
      </c>
      <c r="N200" s="1"/>
      <c r="O200" s="1"/>
    </row>
    <row r="201" spans="1:15" ht="12.75" customHeight="1">
      <c r="A201" s="213">
        <v>192</v>
      </c>
      <c r="B201" s="216" t="s">
        <v>493</v>
      </c>
      <c r="C201" s="230">
        <v>2749.55</v>
      </c>
      <c r="D201" s="231">
        <v>2752.2000000000003</v>
      </c>
      <c r="E201" s="231">
        <v>2715.4000000000005</v>
      </c>
      <c r="F201" s="231">
        <v>2681.2500000000005</v>
      </c>
      <c r="G201" s="231">
        <v>2644.4500000000007</v>
      </c>
      <c r="H201" s="231">
        <v>2786.3500000000004</v>
      </c>
      <c r="I201" s="231">
        <v>2823.1500000000005</v>
      </c>
      <c r="J201" s="231">
        <v>2857.3</v>
      </c>
      <c r="K201" s="230">
        <v>2789</v>
      </c>
      <c r="L201" s="230">
        <v>2718.05</v>
      </c>
      <c r="M201" s="230">
        <v>0.93315000000000003</v>
      </c>
      <c r="N201" s="1"/>
      <c r="O201" s="1"/>
    </row>
    <row r="202" spans="1:15" ht="12.75" customHeight="1">
      <c r="A202" s="213">
        <v>193</v>
      </c>
      <c r="B202" s="216" t="s">
        <v>205</v>
      </c>
      <c r="C202" s="230">
        <v>678.2</v>
      </c>
      <c r="D202" s="231">
        <v>679</v>
      </c>
      <c r="E202" s="231">
        <v>672.2</v>
      </c>
      <c r="F202" s="231">
        <v>666.2</v>
      </c>
      <c r="G202" s="231">
        <v>659.40000000000009</v>
      </c>
      <c r="H202" s="231">
        <v>685</v>
      </c>
      <c r="I202" s="231">
        <v>691.8</v>
      </c>
      <c r="J202" s="231">
        <v>697.8</v>
      </c>
      <c r="K202" s="230">
        <v>685.8</v>
      </c>
      <c r="L202" s="230">
        <v>673</v>
      </c>
      <c r="M202" s="230">
        <v>18.056190000000001</v>
      </c>
      <c r="N202" s="1"/>
      <c r="O202" s="1"/>
    </row>
    <row r="203" spans="1:15" ht="12.75" customHeight="1">
      <c r="A203" s="213">
        <v>194</v>
      </c>
      <c r="B203" s="216" t="s">
        <v>204</v>
      </c>
      <c r="C203" s="230">
        <v>7702.95</v>
      </c>
      <c r="D203" s="231">
        <v>7771.583333333333</v>
      </c>
      <c r="E203" s="231">
        <v>7623.1666666666661</v>
      </c>
      <c r="F203" s="231">
        <v>7543.3833333333332</v>
      </c>
      <c r="G203" s="231">
        <v>7394.9666666666662</v>
      </c>
      <c r="H203" s="231">
        <v>7851.3666666666659</v>
      </c>
      <c r="I203" s="231">
        <v>7999.7833333333319</v>
      </c>
      <c r="J203" s="231">
        <v>8079.5666666666657</v>
      </c>
      <c r="K203" s="230">
        <v>7920</v>
      </c>
      <c r="L203" s="230">
        <v>7691.8</v>
      </c>
      <c r="M203" s="230">
        <v>2.4679899999999999</v>
      </c>
      <c r="N203" s="1"/>
      <c r="O203" s="1"/>
    </row>
    <row r="204" spans="1:15" ht="12.75" customHeight="1">
      <c r="A204" s="213">
        <v>195</v>
      </c>
      <c r="B204" s="216" t="s">
        <v>273</v>
      </c>
      <c r="C204" s="230">
        <v>71.45</v>
      </c>
      <c r="D204" s="231">
        <v>71.13333333333334</v>
      </c>
      <c r="E204" s="231">
        <v>70.366666666666674</v>
      </c>
      <c r="F204" s="231">
        <v>69.283333333333331</v>
      </c>
      <c r="G204" s="231">
        <v>68.516666666666666</v>
      </c>
      <c r="H204" s="231">
        <v>72.216666666666683</v>
      </c>
      <c r="I204" s="231">
        <v>72.983333333333363</v>
      </c>
      <c r="J204" s="231">
        <v>74.066666666666691</v>
      </c>
      <c r="K204" s="230">
        <v>71.900000000000006</v>
      </c>
      <c r="L204" s="230">
        <v>70.05</v>
      </c>
      <c r="M204" s="230">
        <v>78.086560000000006</v>
      </c>
      <c r="N204" s="1"/>
      <c r="O204" s="1"/>
    </row>
    <row r="205" spans="1:15" ht="12.75" customHeight="1">
      <c r="A205" s="213">
        <v>196</v>
      </c>
      <c r="B205" s="216" t="s">
        <v>203</v>
      </c>
      <c r="C205" s="230">
        <v>1412.05</v>
      </c>
      <c r="D205" s="231">
        <v>1417.1833333333334</v>
      </c>
      <c r="E205" s="231">
        <v>1402.8666666666668</v>
      </c>
      <c r="F205" s="231">
        <v>1393.6833333333334</v>
      </c>
      <c r="G205" s="231">
        <v>1379.3666666666668</v>
      </c>
      <c r="H205" s="231">
        <v>1426.3666666666668</v>
      </c>
      <c r="I205" s="231">
        <v>1440.6833333333334</v>
      </c>
      <c r="J205" s="231">
        <v>1449.8666666666668</v>
      </c>
      <c r="K205" s="230">
        <v>1431.5</v>
      </c>
      <c r="L205" s="230">
        <v>1408</v>
      </c>
      <c r="M205" s="230">
        <v>2.0428999999999999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795.55</v>
      </c>
      <c r="D206" s="231">
        <v>796.16666666666663</v>
      </c>
      <c r="E206" s="231">
        <v>791.58333333333326</v>
      </c>
      <c r="F206" s="231">
        <v>787.61666666666667</v>
      </c>
      <c r="G206" s="231">
        <v>783.0333333333333</v>
      </c>
      <c r="H206" s="231">
        <v>800.13333333333321</v>
      </c>
      <c r="I206" s="231">
        <v>804.71666666666647</v>
      </c>
      <c r="J206" s="231">
        <v>808.68333333333317</v>
      </c>
      <c r="K206" s="230">
        <v>800.75</v>
      </c>
      <c r="L206" s="230">
        <v>792.2</v>
      </c>
      <c r="M206" s="230">
        <v>6.7210799999999997</v>
      </c>
      <c r="N206" s="1"/>
      <c r="O206" s="1"/>
    </row>
    <row r="207" spans="1:15" ht="12.75" customHeight="1">
      <c r="A207" s="213">
        <v>198</v>
      </c>
      <c r="B207" s="216" t="s">
        <v>275</v>
      </c>
      <c r="C207" s="230">
        <v>1555.95</v>
      </c>
      <c r="D207" s="231">
        <v>1567.1166666666668</v>
      </c>
      <c r="E207" s="231">
        <v>1538.8333333333335</v>
      </c>
      <c r="F207" s="231">
        <v>1521.7166666666667</v>
      </c>
      <c r="G207" s="231">
        <v>1493.4333333333334</v>
      </c>
      <c r="H207" s="231">
        <v>1584.2333333333336</v>
      </c>
      <c r="I207" s="231">
        <v>1612.5166666666669</v>
      </c>
      <c r="J207" s="231">
        <v>1629.6333333333337</v>
      </c>
      <c r="K207" s="230">
        <v>1595.4</v>
      </c>
      <c r="L207" s="230">
        <v>1550</v>
      </c>
      <c r="M207" s="230">
        <v>8.0542999999999996</v>
      </c>
      <c r="N207" s="1"/>
      <c r="O207" s="1"/>
    </row>
    <row r="208" spans="1:15" ht="12.75" customHeight="1">
      <c r="A208" s="213">
        <v>199</v>
      </c>
      <c r="B208" s="216" t="s">
        <v>206</v>
      </c>
      <c r="C208" s="230">
        <v>275.10000000000002</v>
      </c>
      <c r="D208" s="231">
        <v>277.13333333333333</v>
      </c>
      <c r="E208" s="231">
        <v>272.06666666666666</v>
      </c>
      <c r="F208" s="231">
        <v>269.03333333333336</v>
      </c>
      <c r="G208" s="231">
        <v>263.9666666666667</v>
      </c>
      <c r="H208" s="231">
        <v>280.16666666666663</v>
      </c>
      <c r="I208" s="231">
        <v>285.23333333333323</v>
      </c>
      <c r="J208" s="231">
        <v>288.26666666666659</v>
      </c>
      <c r="K208" s="230">
        <v>282.2</v>
      </c>
      <c r="L208" s="230">
        <v>274.10000000000002</v>
      </c>
      <c r="M208" s="230">
        <v>99.875919999999994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7</v>
      </c>
      <c r="D209" s="231">
        <v>7.0166666666666666</v>
      </c>
      <c r="E209" s="231">
        <v>6.9333333333333336</v>
      </c>
      <c r="F209" s="231">
        <v>6.8666666666666671</v>
      </c>
      <c r="G209" s="231">
        <v>6.7833333333333341</v>
      </c>
      <c r="H209" s="231">
        <v>7.083333333333333</v>
      </c>
      <c r="I209" s="231">
        <v>7.166666666666667</v>
      </c>
      <c r="J209" s="231">
        <v>7.2333333333333325</v>
      </c>
      <c r="K209" s="230">
        <v>7.1</v>
      </c>
      <c r="L209" s="230">
        <v>6.95</v>
      </c>
      <c r="M209" s="230">
        <v>742.70136000000002</v>
      </c>
      <c r="N209" s="1"/>
      <c r="O209" s="1"/>
    </row>
    <row r="210" spans="1:15" ht="12.75" customHeight="1">
      <c r="A210" s="213">
        <v>201</v>
      </c>
      <c r="B210" s="216" t="s">
        <v>207</v>
      </c>
      <c r="C210" s="230">
        <v>809.05</v>
      </c>
      <c r="D210" s="231">
        <v>811.33333333333337</v>
      </c>
      <c r="E210" s="231">
        <v>805.7166666666667</v>
      </c>
      <c r="F210" s="231">
        <v>802.38333333333333</v>
      </c>
      <c r="G210" s="231">
        <v>796.76666666666665</v>
      </c>
      <c r="H210" s="231">
        <v>814.66666666666674</v>
      </c>
      <c r="I210" s="231">
        <v>820.2833333333333</v>
      </c>
      <c r="J210" s="231">
        <v>823.61666666666679</v>
      </c>
      <c r="K210" s="230">
        <v>816.95</v>
      </c>
      <c r="L210" s="230">
        <v>808</v>
      </c>
      <c r="M210" s="230">
        <v>4.6017599999999996</v>
      </c>
      <c r="N210" s="1"/>
      <c r="O210" s="1"/>
    </row>
    <row r="211" spans="1:15" ht="12.75" customHeight="1">
      <c r="A211" s="213">
        <v>202</v>
      </c>
      <c r="B211" s="216" t="s">
        <v>276</v>
      </c>
      <c r="C211" s="230">
        <v>1327.55</v>
      </c>
      <c r="D211" s="231">
        <v>1325.7333333333333</v>
      </c>
      <c r="E211" s="231">
        <v>1313.7166666666667</v>
      </c>
      <c r="F211" s="231">
        <v>1299.8833333333334</v>
      </c>
      <c r="G211" s="231">
        <v>1287.8666666666668</v>
      </c>
      <c r="H211" s="231">
        <v>1339.5666666666666</v>
      </c>
      <c r="I211" s="231">
        <v>1351.5833333333335</v>
      </c>
      <c r="J211" s="231">
        <v>1365.4166666666665</v>
      </c>
      <c r="K211" s="230">
        <v>1337.75</v>
      </c>
      <c r="L211" s="230">
        <v>1311.9</v>
      </c>
      <c r="M211" s="230">
        <v>0.72372999999999998</v>
      </c>
      <c r="N211" s="1"/>
      <c r="O211" s="1"/>
    </row>
    <row r="212" spans="1:15" ht="12.75" customHeight="1">
      <c r="A212" s="213">
        <v>203</v>
      </c>
      <c r="B212" s="216" t="s">
        <v>208</v>
      </c>
      <c r="C212" s="230">
        <v>383.25</v>
      </c>
      <c r="D212" s="231">
        <v>383.34999999999997</v>
      </c>
      <c r="E212" s="231">
        <v>381.44999999999993</v>
      </c>
      <c r="F212" s="231">
        <v>379.65</v>
      </c>
      <c r="G212" s="231">
        <v>377.74999999999994</v>
      </c>
      <c r="H212" s="231">
        <v>385.14999999999992</v>
      </c>
      <c r="I212" s="231">
        <v>387.0499999999999</v>
      </c>
      <c r="J212" s="231">
        <v>388.84999999999991</v>
      </c>
      <c r="K212" s="230">
        <v>385.25</v>
      </c>
      <c r="L212" s="230">
        <v>381.55</v>
      </c>
      <c r="M212" s="230">
        <v>22.901789999999998</v>
      </c>
      <c r="N212" s="1"/>
      <c r="O212" s="1"/>
    </row>
    <row r="213" spans="1:15" ht="12.75" customHeight="1">
      <c r="A213" s="213">
        <v>204</v>
      </c>
      <c r="B213" s="216" t="s">
        <v>277</v>
      </c>
      <c r="C213" s="230">
        <v>15.95</v>
      </c>
      <c r="D213" s="231">
        <v>15.966666666666663</v>
      </c>
      <c r="E213" s="231">
        <v>15.783333333333328</v>
      </c>
      <c r="F213" s="231">
        <v>15.616666666666665</v>
      </c>
      <c r="G213" s="231">
        <v>15.43333333333333</v>
      </c>
      <c r="H213" s="231">
        <v>16.133333333333326</v>
      </c>
      <c r="I213" s="231">
        <v>16.316666666666659</v>
      </c>
      <c r="J213" s="231">
        <v>16.483333333333324</v>
      </c>
      <c r="K213" s="230">
        <v>16.149999999999999</v>
      </c>
      <c r="L213" s="230">
        <v>15.8</v>
      </c>
      <c r="M213" s="230">
        <v>584.78891999999996</v>
      </c>
      <c r="N213" s="1"/>
      <c r="O213" s="1"/>
    </row>
    <row r="214" spans="1:15" ht="12.75" customHeight="1">
      <c r="A214" s="213">
        <v>205</v>
      </c>
      <c r="B214" s="216" t="s">
        <v>209</v>
      </c>
      <c r="C214" s="230">
        <v>186.2</v>
      </c>
      <c r="D214" s="231">
        <v>184.5</v>
      </c>
      <c r="E214" s="231">
        <v>181</v>
      </c>
      <c r="F214" s="231">
        <v>175.8</v>
      </c>
      <c r="G214" s="231">
        <v>172.3</v>
      </c>
      <c r="H214" s="231">
        <v>189.7</v>
      </c>
      <c r="I214" s="231">
        <v>193.2</v>
      </c>
      <c r="J214" s="231">
        <v>198.39999999999998</v>
      </c>
      <c r="K214" s="230">
        <v>188</v>
      </c>
      <c r="L214" s="230">
        <v>179.3</v>
      </c>
      <c r="M214" s="230">
        <v>275.60297000000003</v>
      </c>
      <c r="N214" s="1"/>
      <c r="O214" s="1"/>
    </row>
    <row r="215" spans="1:15" ht="12.75" customHeight="1">
      <c r="A215" s="213">
        <v>206</v>
      </c>
      <c r="B215" s="216" t="s">
        <v>805</v>
      </c>
      <c r="C215" s="230">
        <v>62.6</v>
      </c>
      <c r="D215" s="231">
        <v>62.616666666666667</v>
      </c>
      <c r="E215" s="231">
        <v>61.583333333333336</v>
      </c>
      <c r="F215" s="231">
        <v>60.56666666666667</v>
      </c>
      <c r="G215" s="231">
        <v>59.533333333333339</v>
      </c>
      <c r="H215" s="231">
        <v>63.633333333333333</v>
      </c>
      <c r="I215" s="231">
        <v>64.666666666666657</v>
      </c>
      <c r="J215" s="231">
        <v>65.683333333333337</v>
      </c>
      <c r="K215" s="230">
        <v>63.65</v>
      </c>
      <c r="L215" s="230">
        <v>61.6</v>
      </c>
      <c r="M215" s="230">
        <v>731.64520000000005</v>
      </c>
      <c r="N215" s="1"/>
      <c r="O215" s="1"/>
    </row>
    <row r="216" spans="1:15" ht="12.75" customHeight="1">
      <c r="A216" s="213">
        <v>207</v>
      </c>
      <c r="B216" s="216" t="s">
        <v>796</v>
      </c>
      <c r="C216" s="230">
        <v>513.6</v>
      </c>
      <c r="D216" s="231">
        <v>512.83333333333337</v>
      </c>
      <c r="E216" s="231">
        <v>504.76666666666677</v>
      </c>
      <c r="F216" s="231">
        <v>495.93333333333339</v>
      </c>
      <c r="G216" s="231">
        <v>487.86666666666679</v>
      </c>
      <c r="H216" s="231">
        <v>521.66666666666674</v>
      </c>
      <c r="I216" s="231">
        <v>529.73333333333335</v>
      </c>
      <c r="J216" s="231">
        <v>538.56666666666672</v>
      </c>
      <c r="K216" s="230">
        <v>520.9</v>
      </c>
      <c r="L216" s="230">
        <v>504</v>
      </c>
      <c r="M216" s="230">
        <v>10.15662</v>
      </c>
      <c r="N216" s="1"/>
      <c r="O216" s="1"/>
    </row>
    <row r="217" spans="1:15" ht="12.75" customHeight="1">
      <c r="A217" s="259"/>
      <c r="B217" s="260"/>
      <c r="C217" s="261"/>
      <c r="D217" s="261"/>
      <c r="E217" s="261"/>
      <c r="F217" s="261"/>
      <c r="G217" s="261"/>
      <c r="H217" s="261"/>
      <c r="I217" s="261"/>
      <c r="J217" s="261"/>
      <c r="K217" s="261"/>
      <c r="L217" s="261"/>
      <c r="M217" s="261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278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279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280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210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211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212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213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214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215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216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217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218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219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220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221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222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223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224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E19" sqref="E1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6"/>
      <c r="B1" s="377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8" t="s">
        <v>281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45061</v>
      </c>
      <c r="L6" s="1"/>
      <c r="M6" s="1"/>
      <c r="N6" s="1"/>
      <c r="O6" s="1"/>
    </row>
    <row r="7" spans="1:15" ht="12.75" customHeight="1">
      <c r="B7" s="1"/>
      <c r="C7" s="1" t="s">
        <v>282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9" t="s">
        <v>16</v>
      </c>
      <c r="B9" s="371" t="s">
        <v>18</v>
      </c>
      <c r="C9" s="375" t="s">
        <v>20</v>
      </c>
      <c r="D9" s="375" t="s">
        <v>21</v>
      </c>
      <c r="E9" s="366" t="s">
        <v>22</v>
      </c>
      <c r="F9" s="367"/>
      <c r="G9" s="368"/>
      <c r="H9" s="366" t="s">
        <v>23</v>
      </c>
      <c r="I9" s="367"/>
      <c r="J9" s="368"/>
      <c r="K9" s="23"/>
      <c r="L9" s="24"/>
      <c r="M9" s="50"/>
      <c r="N9" s="1"/>
      <c r="O9" s="1"/>
    </row>
    <row r="10" spans="1:15" ht="42.75" customHeight="1">
      <c r="A10" s="373"/>
      <c r="B10" s="374"/>
      <c r="C10" s="374"/>
      <c r="D10" s="37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225</v>
      </c>
      <c r="N10" s="1"/>
      <c r="O10" s="1"/>
    </row>
    <row r="11" spans="1:15" ht="12" customHeight="1">
      <c r="A11" s="30">
        <v>1</v>
      </c>
      <c r="B11" s="234" t="s">
        <v>866</v>
      </c>
      <c r="C11" s="230">
        <v>409.05</v>
      </c>
      <c r="D11" s="231">
        <v>408.51666666666665</v>
      </c>
      <c r="E11" s="231">
        <v>401.5333333333333</v>
      </c>
      <c r="F11" s="231">
        <v>394.01666666666665</v>
      </c>
      <c r="G11" s="231">
        <v>387.0333333333333</v>
      </c>
      <c r="H11" s="231">
        <v>416.0333333333333</v>
      </c>
      <c r="I11" s="231">
        <v>423.01666666666665</v>
      </c>
      <c r="J11" s="231">
        <v>430.5333333333333</v>
      </c>
      <c r="K11" s="230">
        <v>415.5</v>
      </c>
      <c r="L11" s="230">
        <v>401</v>
      </c>
      <c r="M11" s="230">
        <v>1.4453</v>
      </c>
      <c r="N11" s="1"/>
      <c r="O11" s="1"/>
    </row>
    <row r="12" spans="1:15" ht="12" customHeight="1">
      <c r="A12" s="30">
        <v>2</v>
      </c>
      <c r="B12" s="216" t="s">
        <v>283</v>
      </c>
      <c r="C12" s="230">
        <v>23495.599999999999</v>
      </c>
      <c r="D12" s="231">
        <v>23565.100000000002</v>
      </c>
      <c r="E12" s="231">
        <v>23181.550000000003</v>
      </c>
      <c r="F12" s="231">
        <v>22867.5</v>
      </c>
      <c r="G12" s="231">
        <v>22483.95</v>
      </c>
      <c r="H12" s="231">
        <v>23879.150000000005</v>
      </c>
      <c r="I12" s="231">
        <v>24262.7</v>
      </c>
      <c r="J12" s="231">
        <v>24576.750000000007</v>
      </c>
      <c r="K12" s="230">
        <v>23948.65</v>
      </c>
      <c r="L12" s="230">
        <v>23251.05</v>
      </c>
      <c r="M12" s="230">
        <v>9.5159999999999995E-2</v>
      </c>
      <c r="N12" s="1"/>
      <c r="O12" s="1"/>
    </row>
    <row r="13" spans="1:15" ht="12" customHeight="1">
      <c r="A13" s="30">
        <v>3</v>
      </c>
      <c r="B13" s="216" t="s">
        <v>284</v>
      </c>
      <c r="C13" s="230">
        <v>3942.55</v>
      </c>
      <c r="D13" s="231">
        <v>3916.1833333333329</v>
      </c>
      <c r="E13" s="231">
        <v>3876.3666666666659</v>
      </c>
      <c r="F13" s="231">
        <v>3810.1833333333329</v>
      </c>
      <c r="G13" s="231">
        <v>3770.3666666666659</v>
      </c>
      <c r="H13" s="231">
        <v>3982.3666666666659</v>
      </c>
      <c r="I13" s="231">
        <v>4022.1833333333325</v>
      </c>
      <c r="J13" s="231">
        <v>4088.3666666666659</v>
      </c>
      <c r="K13" s="230">
        <v>3956</v>
      </c>
      <c r="L13" s="230">
        <v>3850</v>
      </c>
      <c r="M13" s="230">
        <v>4.0426900000000003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1798</v>
      </c>
      <c r="D14" s="231">
        <v>1804.3333333333333</v>
      </c>
      <c r="E14" s="231">
        <v>1773.6666666666665</v>
      </c>
      <c r="F14" s="231">
        <v>1749.3333333333333</v>
      </c>
      <c r="G14" s="231">
        <v>1718.6666666666665</v>
      </c>
      <c r="H14" s="231">
        <v>1828.6666666666665</v>
      </c>
      <c r="I14" s="231">
        <v>1859.333333333333</v>
      </c>
      <c r="J14" s="231">
        <v>1883.6666666666665</v>
      </c>
      <c r="K14" s="230">
        <v>1835</v>
      </c>
      <c r="L14" s="230">
        <v>1780</v>
      </c>
      <c r="M14" s="230">
        <v>11.71091</v>
      </c>
      <c r="N14" s="1"/>
      <c r="O14" s="1"/>
    </row>
    <row r="15" spans="1:15" ht="12" customHeight="1">
      <c r="A15" s="30">
        <v>5</v>
      </c>
      <c r="B15" s="216" t="s">
        <v>286</v>
      </c>
      <c r="C15" s="230">
        <v>2743.3</v>
      </c>
      <c r="D15" s="231">
        <v>2731.4333333333329</v>
      </c>
      <c r="E15" s="231">
        <v>2702.8666666666659</v>
      </c>
      <c r="F15" s="231">
        <v>2662.4333333333329</v>
      </c>
      <c r="G15" s="231">
        <v>2633.8666666666659</v>
      </c>
      <c r="H15" s="231">
        <v>2771.8666666666659</v>
      </c>
      <c r="I15" s="231">
        <v>2800.4333333333325</v>
      </c>
      <c r="J15" s="231">
        <v>2840.8666666666659</v>
      </c>
      <c r="K15" s="230">
        <v>2760</v>
      </c>
      <c r="L15" s="230">
        <v>2691</v>
      </c>
      <c r="M15" s="230">
        <v>0.77773999999999999</v>
      </c>
      <c r="N15" s="1"/>
      <c r="O15" s="1"/>
    </row>
    <row r="16" spans="1:15" ht="12" customHeight="1">
      <c r="A16" s="30">
        <v>6</v>
      </c>
      <c r="B16" s="216" t="s">
        <v>287</v>
      </c>
      <c r="C16" s="230">
        <v>1179.75</v>
      </c>
      <c r="D16" s="231">
        <v>1183.3166666666666</v>
      </c>
      <c r="E16" s="231">
        <v>1171.6333333333332</v>
      </c>
      <c r="F16" s="231">
        <v>1163.5166666666667</v>
      </c>
      <c r="G16" s="231">
        <v>1151.8333333333333</v>
      </c>
      <c r="H16" s="231">
        <v>1191.4333333333332</v>
      </c>
      <c r="I16" s="231">
        <v>1203.1166666666666</v>
      </c>
      <c r="J16" s="231">
        <v>1211.2333333333331</v>
      </c>
      <c r="K16" s="230">
        <v>1195</v>
      </c>
      <c r="L16" s="230">
        <v>1175.2</v>
      </c>
      <c r="M16" s="230">
        <v>3.2161300000000002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712.95</v>
      </c>
      <c r="D17" s="231">
        <v>708.55000000000007</v>
      </c>
      <c r="E17" s="231">
        <v>701.40000000000009</v>
      </c>
      <c r="F17" s="231">
        <v>689.85</v>
      </c>
      <c r="G17" s="231">
        <v>682.7</v>
      </c>
      <c r="H17" s="231">
        <v>720.10000000000014</v>
      </c>
      <c r="I17" s="231">
        <v>727.25</v>
      </c>
      <c r="J17" s="231">
        <v>738.80000000000018</v>
      </c>
      <c r="K17" s="230">
        <v>715.7</v>
      </c>
      <c r="L17" s="230">
        <v>697</v>
      </c>
      <c r="M17" s="230">
        <v>16.4177</v>
      </c>
      <c r="N17" s="1"/>
      <c r="O17" s="1"/>
    </row>
    <row r="18" spans="1:15" ht="12" customHeight="1">
      <c r="A18" s="30">
        <v>8</v>
      </c>
      <c r="B18" s="216" t="s">
        <v>288</v>
      </c>
      <c r="C18" s="230">
        <v>462.2</v>
      </c>
      <c r="D18" s="231">
        <v>463.01666666666671</v>
      </c>
      <c r="E18" s="231">
        <v>449.53333333333342</v>
      </c>
      <c r="F18" s="231">
        <v>436.86666666666673</v>
      </c>
      <c r="G18" s="231">
        <v>423.38333333333344</v>
      </c>
      <c r="H18" s="231">
        <v>475.68333333333339</v>
      </c>
      <c r="I18" s="231">
        <v>489.16666666666663</v>
      </c>
      <c r="J18" s="231">
        <v>501.83333333333337</v>
      </c>
      <c r="K18" s="230">
        <v>476.5</v>
      </c>
      <c r="L18" s="230">
        <v>450.35</v>
      </c>
      <c r="M18" s="230">
        <v>12.00521</v>
      </c>
      <c r="N18" s="1"/>
      <c r="O18" s="1"/>
    </row>
    <row r="19" spans="1:15" ht="12" customHeight="1">
      <c r="A19" s="30">
        <v>9</v>
      </c>
      <c r="B19" s="216" t="s">
        <v>289</v>
      </c>
      <c r="C19" s="230">
        <v>1461.3</v>
      </c>
      <c r="D19" s="231">
        <v>1460.4666666666665</v>
      </c>
      <c r="E19" s="231">
        <v>1450.9333333333329</v>
      </c>
      <c r="F19" s="231">
        <v>1440.5666666666664</v>
      </c>
      <c r="G19" s="231">
        <v>1431.0333333333328</v>
      </c>
      <c r="H19" s="231">
        <v>1470.833333333333</v>
      </c>
      <c r="I19" s="231">
        <v>1480.3666666666663</v>
      </c>
      <c r="J19" s="231">
        <v>1490.7333333333331</v>
      </c>
      <c r="K19" s="230">
        <v>1470</v>
      </c>
      <c r="L19" s="230">
        <v>1450.1</v>
      </c>
      <c r="M19" s="230">
        <v>2.17361</v>
      </c>
      <c r="N19" s="1"/>
      <c r="O19" s="1"/>
    </row>
    <row r="20" spans="1:15" ht="12" customHeight="1">
      <c r="A20" s="30">
        <v>10</v>
      </c>
      <c r="B20" s="216" t="s">
        <v>233</v>
      </c>
      <c r="C20" s="230">
        <v>21229.4</v>
      </c>
      <c r="D20" s="231">
        <v>21298.799999999999</v>
      </c>
      <c r="E20" s="231">
        <v>21065.599999999999</v>
      </c>
      <c r="F20" s="231">
        <v>20901.8</v>
      </c>
      <c r="G20" s="231">
        <v>20668.599999999999</v>
      </c>
      <c r="H20" s="231">
        <v>21462.6</v>
      </c>
      <c r="I20" s="231">
        <v>21695.800000000003</v>
      </c>
      <c r="J20" s="231">
        <v>21859.599999999999</v>
      </c>
      <c r="K20" s="230">
        <v>21532</v>
      </c>
      <c r="L20" s="230">
        <v>21135</v>
      </c>
      <c r="M20" s="230">
        <v>0.15506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1964.7</v>
      </c>
      <c r="D21" s="231">
        <v>1973.75</v>
      </c>
      <c r="E21" s="231">
        <v>1937.5</v>
      </c>
      <c r="F21" s="231">
        <v>1910.3</v>
      </c>
      <c r="G21" s="231">
        <v>1874.05</v>
      </c>
      <c r="H21" s="231">
        <v>2000.95</v>
      </c>
      <c r="I21" s="231">
        <v>2037.2</v>
      </c>
      <c r="J21" s="231">
        <v>2064.4</v>
      </c>
      <c r="K21" s="230">
        <v>2010</v>
      </c>
      <c r="L21" s="230">
        <v>1946.55</v>
      </c>
      <c r="M21" s="230">
        <v>38.162010000000002</v>
      </c>
      <c r="N21" s="1"/>
      <c r="O21" s="1"/>
    </row>
    <row r="22" spans="1:15" ht="12" customHeight="1">
      <c r="A22" s="30">
        <v>12</v>
      </c>
      <c r="B22" s="216" t="s">
        <v>234</v>
      </c>
      <c r="C22" s="230">
        <v>895.6</v>
      </c>
      <c r="D22" s="231">
        <v>903.2833333333333</v>
      </c>
      <c r="E22" s="231">
        <v>886.56666666666661</v>
      </c>
      <c r="F22" s="231">
        <v>877.5333333333333</v>
      </c>
      <c r="G22" s="231">
        <v>860.81666666666661</v>
      </c>
      <c r="H22" s="231">
        <v>912.31666666666661</v>
      </c>
      <c r="I22" s="231">
        <v>929.0333333333333</v>
      </c>
      <c r="J22" s="231">
        <v>938.06666666666661</v>
      </c>
      <c r="K22" s="230">
        <v>920</v>
      </c>
      <c r="L22" s="230">
        <v>894.25</v>
      </c>
      <c r="M22" s="230">
        <v>7.4987500000000002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700</v>
      </c>
      <c r="D23" s="231">
        <v>702.35</v>
      </c>
      <c r="E23" s="231">
        <v>692.7</v>
      </c>
      <c r="F23" s="231">
        <v>685.4</v>
      </c>
      <c r="G23" s="231">
        <v>675.75</v>
      </c>
      <c r="H23" s="231">
        <v>709.65000000000009</v>
      </c>
      <c r="I23" s="231">
        <v>719.3</v>
      </c>
      <c r="J23" s="231">
        <v>726.60000000000014</v>
      </c>
      <c r="K23" s="230">
        <v>712</v>
      </c>
      <c r="L23" s="230">
        <v>695.05</v>
      </c>
      <c r="M23" s="230">
        <v>40.253549999999997</v>
      </c>
      <c r="N23" s="1"/>
      <c r="O23" s="1"/>
    </row>
    <row r="24" spans="1:15" ht="12.75" customHeight="1">
      <c r="A24" s="30">
        <v>14</v>
      </c>
      <c r="B24" s="216" t="s">
        <v>235</v>
      </c>
      <c r="C24" s="230">
        <v>818.35</v>
      </c>
      <c r="D24" s="231">
        <v>830.21666666666658</v>
      </c>
      <c r="E24" s="231">
        <v>800.43333333333317</v>
      </c>
      <c r="F24" s="231">
        <v>782.51666666666654</v>
      </c>
      <c r="G24" s="231">
        <v>752.73333333333312</v>
      </c>
      <c r="H24" s="231">
        <v>848.13333333333321</v>
      </c>
      <c r="I24" s="231">
        <v>877.91666666666674</v>
      </c>
      <c r="J24" s="231">
        <v>895.83333333333326</v>
      </c>
      <c r="K24" s="230">
        <v>860</v>
      </c>
      <c r="L24" s="230">
        <v>812.3</v>
      </c>
      <c r="M24" s="230">
        <v>26.33802</v>
      </c>
      <c r="N24" s="1"/>
      <c r="O24" s="1"/>
    </row>
    <row r="25" spans="1:15" ht="12.75" customHeight="1">
      <c r="A25" s="30">
        <v>15</v>
      </c>
      <c r="B25" s="216" t="s">
        <v>236</v>
      </c>
      <c r="C25" s="230">
        <v>884.8</v>
      </c>
      <c r="D25" s="231">
        <v>885.4</v>
      </c>
      <c r="E25" s="231">
        <v>870.8</v>
      </c>
      <c r="F25" s="231">
        <v>856.8</v>
      </c>
      <c r="G25" s="231">
        <v>842.19999999999993</v>
      </c>
      <c r="H25" s="231">
        <v>899.4</v>
      </c>
      <c r="I25" s="231">
        <v>914.00000000000011</v>
      </c>
      <c r="J25" s="231">
        <v>928</v>
      </c>
      <c r="K25" s="230">
        <v>900</v>
      </c>
      <c r="L25" s="230">
        <v>871.4</v>
      </c>
      <c r="M25" s="230">
        <v>29.28143</v>
      </c>
      <c r="N25" s="1"/>
      <c r="O25" s="1"/>
    </row>
    <row r="26" spans="1:15" ht="12.75" customHeight="1">
      <c r="A26" s="30">
        <v>16</v>
      </c>
      <c r="B26" s="216" t="s">
        <v>841</v>
      </c>
      <c r="C26" s="230">
        <v>392.25</v>
      </c>
      <c r="D26" s="231">
        <v>393.9666666666667</v>
      </c>
      <c r="E26" s="231">
        <v>389.88333333333338</v>
      </c>
      <c r="F26" s="231">
        <v>387.51666666666671</v>
      </c>
      <c r="G26" s="231">
        <v>383.43333333333339</v>
      </c>
      <c r="H26" s="231">
        <v>396.33333333333337</v>
      </c>
      <c r="I26" s="231">
        <v>400.41666666666663</v>
      </c>
      <c r="J26" s="231">
        <v>402.78333333333336</v>
      </c>
      <c r="K26" s="230">
        <v>398.05</v>
      </c>
      <c r="L26" s="230">
        <v>391.6</v>
      </c>
      <c r="M26" s="230">
        <v>7.0640499999999999</v>
      </c>
      <c r="N26" s="1"/>
      <c r="O26" s="1"/>
    </row>
    <row r="27" spans="1:15" ht="12.75" customHeight="1">
      <c r="A27" s="30">
        <v>17</v>
      </c>
      <c r="B27" s="216" t="s">
        <v>237</v>
      </c>
      <c r="C27" s="230">
        <v>163.25</v>
      </c>
      <c r="D27" s="231">
        <v>164.38333333333335</v>
      </c>
      <c r="E27" s="231">
        <v>161.66666666666671</v>
      </c>
      <c r="F27" s="231">
        <v>160.08333333333337</v>
      </c>
      <c r="G27" s="231">
        <v>157.36666666666673</v>
      </c>
      <c r="H27" s="231">
        <v>165.9666666666667</v>
      </c>
      <c r="I27" s="231">
        <v>168.68333333333334</v>
      </c>
      <c r="J27" s="231">
        <v>170.26666666666668</v>
      </c>
      <c r="K27" s="230">
        <v>167.1</v>
      </c>
      <c r="L27" s="230">
        <v>162.80000000000001</v>
      </c>
      <c r="M27" s="230">
        <v>59.05941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198.7</v>
      </c>
      <c r="D28" s="231">
        <v>199.7833333333333</v>
      </c>
      <c r="E28" s="231">
        <v>196.96666666666661</v>
      </c>
      <c r="F28" s="231">
        <v>195.23333333333332</v>
      </c>
      <c r="G28" s="231">
        <v>192.41666666666663</v>
      </c>
      <c r="H28" s="231">
        <v>201.51666666666659</v>
      </c>
      <c r="I28" s="231">
        <v>204.33333333333331</v>
      </c>
      <c r="J28" s="231">
        <v>206.06666666666658</v>
      </c>
      <c r="K28" s="230">
        <v>202.6</v>
      </c>
      <c r="L28" s="230">
        <v>198.05</v>
      </c>
      <c r="M28" s="230">
        <v>37.70552</v>
      </c>
      <c r="N28" s="1"/>
      <c r="O28" s="1"/>
    </row>
    <row r="29" spans="1:15" ht="12.75" customHeight="1">
      <c r="A29" s="30">
        <v>19</v>
      </c>
      <c r="B29" s="216" t="s">
        <v>806</v>
      </c>
      <c r="C29" s="230">
        <v>353.65</v>
      </c>
      <c r="D29" s="231">
        <v>355.43333333333339</v>
      </c>
      <c r="E29" s="231">
        <v>351.06666666666678</v>
      </c>
      <c r="F29" s="231">
        <v>348.48333333333341</v>
      </c>
      <c r="G29" s="231">
        <v>344.11666666666679</v>
      </c>
      <c r="H29" s="231">
        <v>358.01666666666677</v>
      </c>
      <c r="I29" s="231">
        <v>362.38333333333333</v>
      </c>
      <c r="J29" s="231">
        <v>364.96666666666675</v>
      </c>
      <c r="K29" s="230">
        <v>359.8</v>
      </c>
      <c r="L29" s="230">
        <v>352.85</v>
      </c>
      <c r="M29" s="230">
        <v>0.24809</v>
      </c>
      <c r="N29" s="1"/>
      <c r="O29" s="1"/>
    </row>
    <row r="30" spans="1:15" ht="12.75" customHeight="1">
      <c r="A30" s="30">
        <v>20</v>
      </c>
      <c r="B30" s="216" t="s">
        <v>290</v>
      </c>
      <c r="C30" s="230">
        <v>377.65</v>
      </c>
      <c r="D30" s="231">
        <v>379.81666666666666</v>
      </c>
      <c r="E30" s="231">
        <v>371.7833333333333</v>
      </c>
      <c r="F30" s="231">
        <v>365.91666666666663</v>
      </c>
      <c r="G30" s="231">
        <v>357.88333333333327</v>
      </c>
      <c r="H30" s="231">
        <v>385.68333333333334</v>
      </c>
      <c r="I30" s="231">
        <v>393.71666666666675</v>
      </c>
      <c r="J30" s="231">
        <v>399.58333333333337</v>
      </c>
      <c r="K30" s="230">
        <v>387.85</v>
      </c>
      <c r="L30" s="230">
        <v>373.95</v>
      </c>
      <c r="M30" s="230">
        <v>3.36965</v>
      </c>
      <c r="N30" s="1"/>
      <c r="O30" s="1"/>
    </row>
    <row r="31" spans="1:15" ht="12.75" customHeight="1">
      <c r="A31" s="30">
        <v>21</v>
      </c>
      <c r="B31" s="216" t="s">
        <v>846</v>
      </c>
      <c r="C31" s="230">
        <v>925.75</v>
      </c>
      <c r="D31" s="231">
        <v>922.61666666666667</v>
      </c>
      <c r="E31" s="231">
        <v>909.23333333333335</v>
      </c>
      <c r="F31" s="231">
        <v>892.7166666666667</v>
      </c>
      <c r="G31" s="231">
        <v>879.33333333333337</v>
      </c>
      <c r="H31" s="231">
        <v>939.13333333333333</v>
      </c>
      <c r="I31" s="231">
        <v>952.51666666666677</v>
      </c>
      <c r="J31" s="231">
        <v>969.0333333333333</v>
      </c>
      <c r="K31" s="230">
        <v>936</v>
      </c>
      <c r="L31" s="230">
        <v>906.1</v>
      </c>
      <c r="M31" s="230">
        <v>0.34014</v>
      </c>
      <c r="N31" s="1"/>
      <c r="O31" s="1"/>
    </row>
    <row r="32" spans="1:15" ht="12.75" customHeight="1">
      <c r="A32" s="30">
        <v>22</v>
      </c>
      <c r="B32" s="216" t="s">
        <v>291</v>
      </c>
      <c r="C32" s="230">
        <v>919.9</v>
      </c>
      <c r="D32" s="231">
        <v>922.5</v>
      </c>
      <c r="E32" s="231">
        <v>914.6</v>
      </c>
      <c r="F32" s="231">
        <v>909.30000000000007</v>
      </c>
      <c r="G32" s="231">
        <v>901.40000000000009</v>
      </c>
      <c r="H32" s="231">
        <v>927.8</v>
      </c>
      <c r="I32" s="231">
        <v>935.7</v>
      </c>
      <c r="J32" s="231">
        <v>940.99999999999989</v>
      </c>
      <c r="K32" s="230">
        <v>930.4</v>
      </c>
      <c r="L32" s="230">
        <v>917.2</v>
      </c>
      <c r="M32" s="230">
        <v>2.52772</v>
      </c>
      <c r="N32" s="1"/>
      <c r="O32" s="1"/>
    </row>
    <row r="33" spans="1:15" ht="12.75" customHeight="1">
      <c r="A33" s="30">
        <v>23</v>
      </c>
      <c r="B33" s="216" t="s">
        <v>238</v>
      </c>
      <c r="C33" s="230">
        <v>1262.95</v>
      </c>
      <c r="D33" s="231">
        <v>1262.1166666666666</v>
      </c>
      <c r="E33" s="231">
        <v>1251.7333333333331</v>
      </c>
      <c r="F33" s="231">
        <v>1240.5166666666667</v>
      </c>
      <c r="G33" s="231">
        <v>1230.1333333333332</v>
      </c>
      <c r="H33" s="231">
        <v>1273.333333333333</v>
      </c>
      <c r="I33" s="231">
        <v>1283.7166666666667</v>
      </c>
      <c r="J33" s="231">
        <v>1294.9333333333329</v>
      </c>
      <c r="K33" s="230">
        <v>1272.5</v>
      </c>
      <c r="L33" s="230">
        <v>1250.9000000000001</v>
      </c>
      <c r="M33" s="230">
        <v>0.47846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562.4</v>
      </c>
      <c r="D34" s="231">
        <v>564.23333333333323</v>
      </c>
      <c r="E34" s="231">
        <v>556.51666666666642</v>
      </c>
      <c r="F34" s="231">
        <v>550.63333333333321</v>
      </c>
      <c r="G34" s="231">
        <v>542.9166666666664</v>
      </c>
      <c r="H34" s="231">
        <v>570.11666666666645</v>
      </c>
      <c r="I34" s="231">
        <v>577.83333333333337</v>
      </c>
      <c r="J34" s="231">
        <v>583.71666666666647</v>
      </c>
      <c r="K34" s="230">
        <v>571.95000000000005</v>
      </c>
      <c r="L34" s="230">
        <v>558.35</v>
      </c>
      <c r="M34" s="230">
        <v>0.47938999999999998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3408.8</v>
      </c>
      <c r="D35" s="231">
        <v>3440.5333333333333</v>
      </c>
      <c r="E35" s="231">
        <v>3373.2666666666664</v>
      </c>
      <c r="F35" s="231">
        <v>3337.7333333333331</v>
      </c>
      <c r="G35" s="231">
        <v>3270.4666666666662</v>
      </c>
      <c r="H35" s="231">
        <v>3476.0666666666666</v>
      </c>
      <c r="I35" s="231">
        <v>3543.3333333333339</v>
      </c>
      <c r="J35" s="231">
        <v>3578.8666666666668</v>
      </c>
      <c r="K35" s="230">
        <v>3507.8</v>
      </c>
      <c r="L35" s="230">
        <v>3405</v>
      </c>
      <c r="M35" s="230">
        <v>1.05538</v>
      </c>
      <c r="N35" s="1"/>
      <c r="O35" s="1"/>
    </row>
    <row r="36" spans="1:15" ht="12.75" customHeight="1">
      <c r="A36" s="30">
        <v>26</v>
      </c>
      <c r="B36" s="216" t="s">
        <v>292</v>
      </c>
      <c r="C36" s="230">
        <v>2540.6999999999998</v>
      </c>
      <c r="D36" s="231">
        <v>2547.2333333333331</v>
      </c>
      <c r="E36" s="231">
        <v>2513.4666666666662</v>
      </c>
      <c r="F36" s="231">
        <v>2486.2333333333331</v>
      </c>
      <c r="G36" s="231">
        <v>2452.4666666666662</v>
      </c>
      <c r="H36" s="231">
        <v>2574.4666666666662</v>
      </c>
      <c r="I36" s="231">
        <v>2608.2333333333336</v>
      </c>
      <c r="J36" s="231">
        <v>2635.4666666666662</v>
      </c>
      <c r="K36" s="230">
        <v>2581</v>
      </c>
      <c r="L36" s="230">
        <v>2520</v>
      </c>
      <c r="M36" s="230">
        <v>0.19012999999999999</v>
      </c>
      <c r="N36" s="1"/>
      <c r="O36" s="1"/>
    </row>
    <row r="37" spans="1:15" ht="12.75" customHeight="1">
      <c r="A37" s="30">
        <v>27</v>
      </c>
      <c r="B37" s="216" t="s">
        <v>833</v>
      </c>
      <c r="C37" s="230">
        <v>13.4</v>
      </c>
      <c r="D37" s="231">
        <v>13.483333333333334</v>
      </c>
      <c r="E37" s="231">
        <v>13.266666666666669</v>
      </c>
      <c r="F37" s="231">
        <v>13.133333333333335</v>
      </c>
      <c r="G37" s="231">
        <v>12.91666666666667</v>
      </c>
      <c r="H37" s="231">
        <v>13.616666666666669</v>
      </c>
      <c r="I37" s="231">
        <v>13.833333333333334</v>
      </c>
      <c r="J37" s="231">
        <v>13.966666666666669</v>
      </c>
      <c r="K37" s="230">
        <v>13.7</v>
      </c>
      <c r="L37" s="230">
        <v>13.35</v>
      </c>
      <c r="M37" s="230">
        <v>45.385359999999999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626.54999999999995</v>
      </c>
      <c r="D38" s="231">
        <v>628.68333333333328</v>
      </c>
      <c r="E38" s="231">
        <v>617.86666666666656</v>
      </c>
      <c r="F38" s="231">
        <v>609.18333333333328</v>
      </c>
      <c r="G38" s="231">
        <v>598.36666666666656</v>
      </c>
      <c r="H38" s="231">
        <v>637.36666666666656</v>
      </c>
      <c r="I38" s="231">
        <v>648.18333333333339</v>
      </c>
      <c r="J38" s="231">
        <v>656.86666666666656</v>
      </c>
      <c r="K38" s="230">
        <v>639.5</v>
      </c>
      <c r="L38" s="230">
        <v>620</v>
      </c>
      <c r="M38" s="230">
        <v>3.8283900000000002</v>
      </c>
      <c r="N38" s="1"/>
      <c r="O38" s="1"/>
    </row>
    <row r="39" spans="1:15" ht="12.75" customHeight="1">
      <c r="A39" s="30">
        <v>29</v>
      </c>
      <c r="B39" s="216" t="s">
        <v>293</v>
      </c>
      <c r="C39" s="230">
        <v>1816.2</v>
      </c>
      <c r="D39" s="231">
        <v>1818.75</v>
      </c>
      <c r="E39" s="231">
        <v>1810.45</v>
      </c>
      <c r="F39" s="231">
        <v>1804.7</v>
      </c>
      <c r="G39" s="231">
        <v>1796.4</v>
      </c>
      <c r="H39" s="231">
        <v>1824.5</v>
      </c>
      <c r="I39" s="231">
        <v>1832.8000000000002</v>
      </c>
      <c r="J39" s="231">
        <v>1838.55</v>
      </c>
      <c r="K39" s="230">
        <v>1827.05</v>
      </c>
      <c r="L39" s="230">
        <v>1813</v>
      </c>
      <c r="M39" s="230">
        <v>0.70877999999999997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410</v>
      </c>
      <c r="D40" s="231">
        <v>410.61666666666662</v>
      </c>
      <c r="E40" s="231">
        <v>406.48333333333323</v>
      </c>
      <c r="F40" s="231">
        <v>402.96666666666664</v>
      </c>
      <c r="G40" s="231">
        <v>398.83333333333326</v>
      </c>
      <c r="H40" s="231">
        <v>414.13333333333321</v>
      </c>
      <c r="I40" s="231">
        <v>418.26666666666654</v>
      </c>
      <c r="J40" s="231">
        <v>421.78333333333319</v>
      </c>
      <c r="K40" s="230">
        <v>414.75</v>
      </c>
      <c r="L40" s="230">
        <v>407.1</v>
      </c>
      <c r="M40" s="230">
        <v>53.654949999999999</v>
      </c>
      <c r="N40" s="1"/>
      <c r="O40" s="1"/>
    </row>
    <row r="41" spans="1:15" ht="12.75" customHeight="1">
      <c r="A41" s="30">
        <v>31</v>
      </c>
      <c r="B41" s="216" t="s">
        <v>786</v>
      </c>
      <c r="C41" s="230">
        <v>1320.25</v>
      </c>
      <c r="D41" s="231">
        <v>1309.8</v>
      </c>
      <c r="E41" s="231">
        <v>1295.5999999999999</v>
      </c>
      <c r="F41" s="231">
        <v>1270.95</v>
      </c>
      <c r="G41" s="231">
        <v>1256.75</v>
      </c>
      <c r="H41" s="231">
        <v>1334.4499999999998</v>
      </c>
      <c r="I41" s="231">
        <v>1348.65</v>
      </c>
      <c r="J41" s="231">
        <v>1373.2999999999997</v>
      </c>
      <c r="K41" s="230">
        <v>1324</v>
      </c>
      <c r="L41" s="230">
        <v>1285.1500000000001</v>
      </c>
      <c r="M41" s="230">
        <v>2.7957999999999998</v>
      </c>
      <c r="N41" s="1"/>
      <c r="O41" s="1"/>
    </row>
    <row r="42" spans="1:15" ht="12.75" customHeight="1">
      <c r="A42" s="30">
        <v>32</v>
      </c>
      <c r="B42" s="216" t="s">
        <v>755</v>
      </c>
      <c r="C42" s="230">
        <v>1166.95</v>
      </c>
      <c r="D42" s="231">
        <v>1172.1666666666667</v>
      </c>
      <c r="E42" s="231">
        <v>1145.2333333333336</v>
      </c>
      <c r="F42" s="231">
        <v>1123.5166666666669</v>
      </c>
      <c r="G42" s="231">
        <v>1096.5833333333337</v>
      </c>
      <c r="H42" s="231">
        <v>1193.8833333333334</v>
      </c>
      <c r="I42" s="231">
        <v>1220.8166666666664</v>
      </c>
      <c r="J42" s="231">
        <v>1242.5333333333333</v>
      </c>
      <c r="K42" s="230">
        <v>1199.0999999999999</v>
      </c>
      <c r="L42" s="230">
        <v>1150.45</v>
      </c>
      <c r="M42" s="230">
        <v>4.8062800000000001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4605.25</v>
      </c>
      <c r="D43" s="231">
        <v>4593.416666666667</v>
      </c>
      <c r="E43" s="231">
        <v>4546.8333333333339</v>
      </c>
      <c r="F43" s="231">
        <v>4488.416666666667</v>
      </c>
      <c r="G43" s="231">
        <v>4441.8333333333339</v>
      </c>
      <c r="H43" s="231">
        <v>4651.8333333333339</v>
      </c>
      <c r="I43" s="231">
        <v>4698.4166666666679</v>
      </c>
      <c r="J43" s="231">
        <v>4756.8333333333339</v>
      </c>
      <c r="K43" s="230">
        <v>4640</v>
      </c>
      <c r="L43" s="230">
        <v>4535</v>
      </c>
      <c r="M43" s="230">
        <v>4.2783699999999998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368.05</v>
      </c>
      <c r="D44" s="231">
        <v>369.5333333333333</v>
      </c>
      <c r="E44" s="231">
        <v>366.11666666666662</v>
      </c>
      <c r="F44" s="231">
        <v>364.18333333333334</v>
      </c>
      <c r="G44" s="231">
        <v>360.76666666666665</v>
      </c>
      <c r="H44" s="231">
        <v>371.46666666666658</v>
      </c>
      <c r="I44" s="231">
        <v>374.88333333333333</v>
      </c>
      <c r="J44" s="231">
        <v>376.81666666666655</v>
      </c>
      <c r="K44" s="230">
        <v>372.95</v>
      </c>
      <c r="L44" s="230">
        <v>367.6</v>
      </c>
      <c r="M44" s="230">
        <v>57.051459999999999</v>
      </c>
      <c r="N44" s="1"/>
      <c r="O44" s="1"/>
    </row>
    <row r="45" spans="1:15" ht="12.75" customHeight="1">
      <c r="A45" s="30">
        <v>35</v>
      </c>
      <c r="B45" s="216" t="s">
        <v>807</v>
      </c>
      <c r="C45" s="230">
        <v>257.60000000000002</v>
      </c>
      <c r="D45" s="231">
        <v>258.33333333333331</v>
      </c>
      <c r="E45" s="231">
        <v>253.46666666666664</v>
      </c>
      <c r="F45" s="231">
        <v>249.33333333333331</v>
      </c>
      <c r="G45" s="231">
        <v>244.46666666666664</v>
      </c>
      <c r="H45" s="231">
        <v>262.46666666666664</v>
      </c>
      <c r="I45" s="231">
        <v>267.33333333333331</v>
      </c>
      <c r="J45" s="231">
        <v>271.46666666666664</v>
      </c>
      <c r="K45" s="230">
        <v>263.2</v>
      </c>
      <c r="L45" s="230">
        <v>254.2</v>
      </c>
      <c r="M45" s="230">
        <v>1.8803300000000001</v>
      </c>
      <c r="N45" s="1"/>
      <c r="O45" s="1"/>
    </row>
    <row r="46" spans="1:15" ht="12.75" customHeight="1">
      <c r="A46" s="30">
        <v>36</v>
      </c>
      <c r="B46" s="216" t="s">
        <v>294</v>
      </c>
      <c r="C46" s="230">
        <v>498.05</v>
      </c>
      <c r="D46" s="231">
        <v>501.75</v>
      </c>
      <c r="E46" s="231">
        <v>492.5</v>
      </c>
      <c r="F46" s="231">
        <v>486.95</v>
      </c>
      <c r="G46" s="231">
        <v>477.7</v>
      </c>
      <c r="H46" s="231">
        <v>507.3</v>
      </c>
      <c r="I46" s="231">
        <v>516.54999999999995</v>
      </c>
      <c r="J46" s="231">
        <v>522.1</v>
      </c>
      <c r="K46" s="230">
        <v>511</v>
      </c>
      <c r="L46" s="230">
        <v>496.2</v>
      </c>
      <c r="M46" s="230">
        <v>1.1574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149.75</v>
      </c>
      <c r="D47" s="231">
        <v>149.25</v>
      </c>
      <c r="E47" s="231">
        <v>148</v>
      </c>
      <c r="F47" s="231">
        <v>146.25</v>
      </c>
      <c r="G47" s="231">
        <v>145</v>
      </c>
      <c r="H47" s="231">
        <v>151</v>
      </c>
      <c r="I47" s="231">
        <v>152.25</v>
      </c>
      <c r="J47" s="231">
        <v>154</v>
      </c>
      <c r="K47" s="230">
        <v>150.5</v>
      </c>
      <c r="L47" s="230">
        <v>147.5</v>
      </c>
      <c r="M47" s="230">
        <v>63.683880000000002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3131.1</v>
      </c>
      <c r="D48" s="231">
        <v>3132.2833333333333</v>
      </c>
      <c r="E48" s="231">
        <v>3084.8166666666666</v>
      </c>
      <c r="F48" s="231">
        <v>3038.5333333333333</v>
      </c>
      <c r="G48" s="231">
        <v>2991.0666666666666</v>
      </c>
      <c r="H48" s="231">
        <v>3178.5666666666666</v>
      </c>
      <c r="I48" s="231">
        <v>3226.0333333333328</v>
      </c>
      <c r="J48" s="231">
        <v>3272.3166666666666</v>
      </c>
      <c r="K48" s="230">
        <v>3179.75</v>
      </c>
      <c r="L48" s="230">
        <v>3086</v>
      </c>
      <c r="M48" s="230">
        <v>19.9817</v>
      </c>
      <c r="N48" s="1"/>
      <c r="O48" s="1"/>
    </row>
    <row r="49" spans="1:15" ht="12.75" customHeight="1">
      <c r="A49" s="30">
        <v>39</v>
      </c>
      <c r="B49" s="216" t="s">
        <v>295</v>
      </c>
      <c r="C49" s="230">
        <v>252.65</v>
      </c>
      <c r="D49" s="231">
        <v>251.61666666666667</v>
      </c>
      <c r="E49" s="231">
        <v>248.63333333333335</v>
      </c>
      <c r="F49" s="231">
        <v>244.61666666666667</v>
      </c>
      <c r="G49" s="231">
        <v>241.63333333333335</v>
      </c>
      <c r="H49" s="231">
        <v>255.63333333333335</v>
      </c>
      <c r="I49" s="231">
        <v>258.61666666666667</v>
      </c>
      <c r="J49" s="231">
        <v>262.63333333333333</v>
      </c>
      <c r="K49" s="230">
        <v>254.6</v>
      </c>
      <c r="L49" s="230">
        <v>247.6</v>
      </c>
      <c r="M49" s="230">
        <v>3.5542199999999999</v>
      </c>
      <c r="N49" s="1"/>
      <c r="O49" s="1"/>
    </row>
    <row r="50" spans="1:15" ht="12.75" customHeight="1">
      <c r="A50" s="30">
        <v>40</v>
      </c>
      <c r="B50" s="216" t="s">
        <v>296</v>
      </c>
      <c r="C50" s="230">
        <v>3300.65</v>
      </c>
      <c r="D50" s="231">
        <v>3303.2166666666667</v>
      </c>
      <c r="E50" s="231">
        <v>3287.4333333333334</v>
      </c>
      <c r="F50" s="231">
        <v>3274.2166666666667</v>
      </c>
      <c r="G50" s="231">
        <v>3258.4333333333334</v>
      </c>
      <c r="H50" s="231">
        <v>3316.4333333333334</v>
      </c>
      <c r="I50" s="231">
        <v>3332.2166666666672</v>
      </c>
      <c r="J50" s="231">
        <v>3345.4333333333334</v>
      </c>
      <c r="K50" s="230">
        <v>3319</v>
      </c>
      <c r="L50" s="230">
        <v>3290</v>
      </c>
      <c r="M50" s="230">
        <v>3.3890000000000003E-2</v>
      </c>
      <c r="N50" s="1"/>
      <c r="O50" s="1"/>
    </row>
    <row r="51" spans="1:15" ht="12.75" customHeight="1">
      <c r="A51" s="30">
        <v>41</v>
      </c>
      <c r="B51" s="216" t="s">
        <v>297</v>
      </c>
      <c r="C51" s="230">
        <v>1573.5</v>
      </c>
      <c r="D51" s="231">
        <v>1567.6000000000001</v>
      </c>
      <c r="E51" s="231">
        <v>1547.9000000000003</v>
      </c>
      <c r="F51" s="231">
        <v>1522.3000000000002</v>
      </c>
      <c r="G51" s="231">
        <v>1502.6000000000004</v>
      </c>
      <c r="H51" s="231">
        <v>1593.2000000000003</v>
      </c>
      <c r="I51" s="231">
        <v>1612.9</v>
      </c>
      <c r="J51" s="231">
        <v>1638.5000000000002</v>
      </c>
      <c r="K51" s="230">
        <v>1587.3</v>
      </c>
      <c r="L51" s="230">
        <v>1542</v>
      </c>
      <c r="M51" s="230">
        <v>4.2527799999999996</v>
      </c>
      <c r="N51" s="1"/>
      <c r="O51" s="1"/>
    </row>
    <row r="52" spans="1:15" ht="12.75" customHeight="1">
      <c r="A52" s="30">
        <v>42</v>
      </c>
      <c r="B52" s="216" t="s">
        <v>298</v>
      </c>
      <c r="C52" s="230">
        <v>6947.05</v>
      </c>
      <c r="D52" s="231">
        <v>6921.7</v>
      </c>
      <c r="E52" s="231">
        <v>6883.4</v>
      </c>
      <c r="F52" s="231">
        <v>6819.75</v>
      </c>
      <c r="G52" s="231">
        <v>6781.45</v>
      </c>
      <c r="H52" s="231">
        <v>6985.3499999999995</v>
      </c>
      <c r="I52" s="231">
        <v>7023.6500000000005</v>
      </c>
      <c r="J52" s="231">
        <v>7087.2999999999993</v>
      </c>
      <c r="K52" s="230">
        <v>6960</v>
      </c>
      <c r="L52" s="230">
        <v>6858.05</v>
      </c>
      <c r="M52" s="230">
        <v>0.20757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609.20000000000005</v>
      </c>
      <c r="D53" s="231">
        <v>607.53333333333342</v>
      </c>
      <c r="E53" s="231">
        <v>600.71666666666681</v>
      </c>
      <c r="F53" s="231">
        <v>592.23333333333335</v>
      </c>
      <c r="G53" s="231">
        <v>585.41666666666674</v>
      </c>
      <c r="H53" s="231">
        <v>616.01666666666688</v>
      </c>
      <c r="I53" s="231">
        <v>622.83333333333348</v>
      </c>
      <c r="J53" s="231">
        <v>631.31666666666695</v>
      </c>
      <c r="K53" s="230">
        <v>614.35</v>
      </c>
      <c r="L53" s="230">
        <v>599.04999999999995</v>
      </c>
      <c r="M53" s="230">
        <v>9.0593400000000006</v>
      </c>
      <c r="N53" s="1"/>
      <c r="O53" s="1"/>
    </row>
    <row r="54" spans="1:15" ht="12.75" customHeight="1">
      <c r="A54" s="30">
        <v>44</v>
      </c>
      <c r="B54" s="216" t="s">
        <v>299</v>
      </c>
      <c r="C54" s="230">
        <v>373.35</v>
      </c>
      <c r="D54" s="231">
        <v>371.45</v>
      </c>
      <c r="E54" s="231">
        <v>367.7</v>
      </c>
      <c r="F54" s="231">
        <v>362.05</v>
      </c>
      <c r="G54" s="231">
        <v>358.3</v>
      </c>
      <c r="H54" s="231">
        <v>377.09999999999997</v>
      </c>
      <c r="I54" s="231">
        <v>380.84999999999997</v>
      </c>
      <c r="J54" s="231">
        <v>386.49999999999994</v>
      </c>
      <c r="K54" s="230">
        <v>375.2</v>
      </c>
      <c r="L54" s="230">
        <v>365.8</v>
      </c>
      <c r="M54" s="230">
        <v>1.41347</v>
      </c>
      <c r="N54" s="1"/>
      <c r="O54" s="1"/>
    </row>
    <row r="55" spans="1:15" ht="12.75" customHeight="1">
      <c r="A55" s="30">
        <v>45</v>
      </c>
      <c r="B55" s="216" t="s">
        <v>239</v>
      </c>
      <c r="C55" s="230">
        <v>3677.55</v>
      </c>
      <c r="D55" s="231">
        <v>3678.5166666666664</v>
      </c>
      <c r="E55" s="231">
        <v>3640.0333333333328</v>
      </c>
      <c r="F55" s="231">
        <v>3602.5166666666664</v>
      </c>
      <c r="G55" s="231">
        <v>3564.0333333333328</v>
      </c>
      <c r="H55" s="231">
        <v>3716.0333333333328</v>
      </c>
      <c r="I55" s="231">
        <v>3754.5166666666664</v>
      </c>
      <c r="J55" s="231">
        <v>3792.0333333333328</v>
      </c>
      <c r="K55" s="230">
        <v>3717</v>
      </c>
      <c r="L55" s="230">
        <v>3641</v>
      </c>
      <c r="M55" s="230">
        <v>2.53518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910.65</v>
      </c>
      <c r="D56" s="231">
        <v>906.08333333333337</v>
      </c>
      <c r="E56" s="231">
        <v>898.56666666666672</v>
      </c>
      <c r="F56" s="231">
        <v>886.48333333333335</v>
      </c>
      <c r="G56" s="231">
        <v>878.9666666666667</v>
      </c>
      <c r="H56" s="231">
        <v>918.16666666666674</v>
      </c>
      <c r="I56" s="231">
        <v>925.68333333333339</v>
      </c>
      <c r="J56" s="231">
        <v>937.76666666666677</v>
      </c>
      <c r="K56" s="230">
        <v>913.6</v>
      </c>
      <c r="L56" s="230">
        <v>894</v>
      </c>
      <c r="M56" s="230">
        <v>105.33271999999999</v>
      </c>
      <c r="N56" s="1"/>
      <c r="O56" s="1"/>
    </row>
    <row r="57" spans="1:15" ht="12" customHeight="1">
      <c r="A57" s="30">
        <v>47</v>
      </c>
      <c r="B57" s="216" t="s">
        <v>300</v>
      </c>
      <c r="C57" s="230">
        <v>2415.35</v>
      </c>
      <c r="D57" s="231">
        <v>2412.9</v>
      </c>
      <c r="E57" s="231">
        <v>2391.8000000000002</v>
      </c>
      <c r="F57" s="231">
        <v>2368.25</v>
      </c>
      <c r="G57" s="231">
        <v>2347.15</v>
      </c>
      <c r="H57" s="231">
        <v>2436.4500000000003</v>
      </c>
      <c r="I57" s="231">
        <v>2457.5499999999997</v>
      </c>
      <c r="J57" s="231">
        <v>2481.1000000000004</v>
      </c>
      <c r="K57" s="230">
        <v>2434</v>
      </c>
      <c r="L57" s="230">
        <v>2389.35</v>
      </c>
      <c r="M57" s="230">
        <v>9.2999999999999999E-2</v>
      </c>
      <c r="N57" s="1"/>
      <c r="O57" s="1"/>
    </row>
    <row r="58" spans="1:15" ht="12.75" customHeight="1">
      <c r="A58" s="30">
        <v>48</v>
      </c>
      <c r="B58" s="216" t="s">
        <v>869</v>
      </c>
      <c r="C58" s="230">
        <v>1376.2</v>
      </c>
      <c r="D58" s="231">
        <v>1379.2333333333333</v>
      </c>
      <c r="E58" s="231">
        <v>1360.6666666666667</v>
      </c>
      <c r="F58" s="231">
        <v>1345.1333333333334</v>
      </c>
      <c r="G58" s="231">
        <v>1326.5666666666668</v>
      </c>
      <c r="H58" s="231">
        <v>1394.7666666666667</v>
      </c>
      <c r="I58" s="231">
        <v>1413.3333333333333</v>
      </c>
      <c r="J58" s="231">
        <v>1428.8666666666666</v>
      </c>
      <c r="K58" s="230">
        <v>1397.8</v>
      </c>
      <c r="L58" s="230">
        <v>1363.7</v>
      </c>
      <c r="M58" s="230">
        <v>0.89973000000000003</v>
      </c>
      <c r="N58" s="1"/>
      <c r="O58" s="1"/>
    </row>
    <row r="59" spans="1:15" ht="12.75" customHeight="1">
      <c r="A59" s="30">
        <v>49</v>
      </c>
      <c r="B59" s="216" t="s">
        <v>301</v>
      </c>
      <c r="C59" s="230">
        <v>549.70000000000005</v>
      </c>
      <c r="D59" s="231">
        <v>551.55000000000007</v>
      </c>
      <c r="E59" s="231">
        <v>543.15000000000009</v>
      </c>
      <c r="F59" s="231">
        <v>536.6</v>
      </c>
      <c r="G59" s="231">
        <v>528.20000000000005</v>
      </c>
      <c r="H59" s="231">
        <v>558.10000000000014</v>
      </c>
      <c r="I59" s="231">
        <v>566.5</v>
      </c>
      <c r="J59" s="231">
        <v>573.05000000000018</v>
      </c>
      <c r="K59" s="230">
        <v>559.95000000000005</v>
      </c>
      <c r="L59" s="230">
        <v>545</v>
      </c>
      <c r="M59" s="230">
        <v>27.596219999999999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4538.8999999999996</v>
      </c>
      <c r="D60" s="231">
        <v>4561.583333333333</v>
      </c>
      <c r="E60" s="231">
        <v>4494.3166666666657</v>
      </c>
      <c r="F60" s="231">
        <v>4449.7333333333327</v>
      </c>
      <c r="G60" s="231">
        <v>4382.4666666666653</v>
      </c>
      <c r="H60" s="231">
        <v>4606.1666666666661</v>
      </c>
      <c r="I60" s="231">
        <v>4673.4333333333343</v>
      </c>
      <c r="J60" s="231">
        <v>4718.0166666666664</v>
      </c>
      <c r="K60" s="230">
        <v>4628.8500000000004</v>
      </c>
      <c r="L60" s="230">
        <v>4517</v>
      </c>
      <c r="M60" s="230">
        <v>6.2021300000000004</v>
      </c>
      <c r="N60" s="1"/>
      <c r="O60" s="1"/>
    </row>
    <row r="61" spans="1:15" ht="12.75" customHeight="1">
      <c r="A61" s="30">
        <v>51</v>
      </c>
      <c r="B61" s="216" t="s">
        <v>302</v>
      </c>
      <c r="C61" s="230">
        <v>1172.45</v>
      </c>
      <c r="D61" s="231">
        <v>1184.6000000000001</v>
      </c>
      <c r="E61" s="231">
        <v>1154.4000000000003</v>
      </c>
      <c r="F61" s="231">
        <v>1136.3500000000001</v>
      </c>
      <c r="G61" s="231">
        <v>1106.1500000000003</v>
      </c>
      <c r="H61" s="231">
        <v>1202.6500000000003</v>
      </c>
      <c r="I61" s="231">
        <v>1232.8500000000001</v>
      </c>
      <c r="J61" s="231">
        <v>1250.9000000000003</v>
      </c>
      <c r="K61" s="230">
        <v>1214.8</v>
      </c>
      <c r="L61" s="230">
        <v>1166.55</v>
      </c>
      <c r="M61" s="230">
        <v>0.51898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6714.4</v>
      </c>
      <c r="D62" s="231">
        <v>6684.25</v>
      </c>
      <c r="E62" s="231">
        <v>6634.85</v>
      </c>
      <c r="F62" s="231">
        <v>6555.3</v>
      </c>
      <c r="G62" s="231">
        <v>6505.9000000000005</v>
      </c>
      <c r="H62" s="231">
        <v>6763.8</v>
      </c>
      <c r="I62" s="231">
        <v>6813.2</v>
      </c>
      <c r="J62" s="231">
        <v>6892.75</v>
      </c>
      <c r="K62" s="230">
        <v>6733.65</v>
      </c>
      <c r="L62" s="230">
        <v>6604.7</v>
      </c>
      <c r="M62" s="230">
        <v>9.1207799999999999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1423.45</v>
      </c>
      <c r="D63" s="231">
        <v>1419.4833333333333</v>
      </c>
      <c r="E63" s="231">
        <v>1410.9666666666667</v>
      </c>
      <c r="F63" s="231">
        <v>1398.4833333333333</v>
      </c>
      <c r="G63" s="231">
        <v>1389.9666666666667</v>
      </c>
      <c r="H63" s="231">
        <v>1431.9666666666667</v>
      </c>
      <c r="I63" s="231">
        <v>1440.4833333333336</v>
      </c>
      <c r="J63" s="231">
        <v>1452.9666666666667</v>
      </c>
      <c r="K63" s="230">
        <v>1428</v>
      </c>
      <c r="L63" s="230">
        <v>1407</v>
      </c>
      <c r="M63" s="230">
        <v>13.009690000000001</v>
      </c>
      <c r="N63" s="1"/>
      <c r="O63" s="1"/>
    </row>
    <row r="64" spans="1:15" ht="12.75" customHeight="1">
      <c r="A64" s="30">
        <v>54</v>
      </c>
      <c r="B64" s="216" t="s">
        <v>240</v>
      </c>
      <c r="C64" s="230">
        <v>6890.25</v>
      </c>
      <c r="D64" s="231">
        <v>6884.5166666666664</v>
      </c>
      <c r="E64" s="231">
        <v>6846.7833333333328</v>
      </c>
      <c r="F64" s="231">
        <v>6803.3166666666666</v>
      </c>
      <c r="G64" s="231">
        <v>6765.583333333333</v>
      </c>
      <c r="H64" s="231">
        <v>6927.9833333333327</v>
      </c>
      <c r="I64" s="231">
        <v>6965.7166666666662</v>
      </c>
      <c r="J64" s="231">
        <v>7009.1833333333325</v>
      </c>
      <c r="K64" s="230">
        <v>6922.25</v>
      </c>
      <c r="L64" s="230">
        <v>6841.05</v>
      </c>
      <c r="M64" s="230">
        <v>0.23330000000000001</v>
      </c>
      <c r="N64" s="1"/>
      <c r="O64" s="1"/>
    </row>
    <row r="65" spans="1:15" ht="12.75" customHeight="1">
      <c r="A65" s="30">
        <v>55</v>
      </c>
      <c r="B65" s="216" t="s">
        <v>303</v>
      </c>
      <c r="C65" s="230">
        <v>2371.35</v>
      </c>
      <c r="D65" s="231">
        <v>2373.6</v>
      </c>
      <c r="E65" s="231">
        <v>2357.35</v>
      </c>
      <c r="F65" s="231">
        <v>2343.35</v>
      </c>
      <c r="G65" s="231">
        <v>2327.1</v>
      </c>
      <c r="H65" s="231">
        <v>2387.6</v>
      </c>
      <c r="I65" s="231">
        <v>2403.85</v>
      </c>
      <c r="J65" s="231">
        <v>2417.85</v>
      </c>
      <c r="K65" s="230">
        <v>2389.85</v>
      </c>
      <c r="L65" s="230">
        <v>2359.6</v>
      </c>
      <c r="M65" s="230">
        <v>0.37328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2194.1999999999998</v>
      </c>
      <c r="D66" s="231">
        <v>2204.65</v>
      </c>
      <c r="E66" s="231">
        <v>2176.5500000000002</v>
      </c>
      <c r="F66" s="231">
        <v>2158.9</v>
      </c>
      <c r="G66" s="231">
        <v>2130.8000000000002</v>
      </c>
      <c r="H66" s="231">
        <v>2222.3000000000002</v>
      </c>
      <c r="I66" s="231">
        <v>2250.3999999999996</v>
      </c>
      <c r="J66" s="231">
        <v>2268.0500000000002</v>
      </c>
      <c r="K66" s="230">
        <v>2232.75</v>
      </c>
      <c r="L66" s="230">
        <v>2187</v>
      </c>
      <c r="M66" s="230">
        <v>2.0028899999999998</v>
      </c>
      <c r="N66" s="1"/>
      <c r="O66" s="1"/>
    </row>
    <row r="67" spans="1:15" ht="12.75" customHeight="1">
      <c r="A67" s="30">
        <v>57</v>
      </c>
      <c r="B67" s="216" t="s">
        <v>304</v>
      </c>
      <c r="C67" s="230">
        <v>386.6</v>
      </c>
      <c r="D67" s="231">
        <v>395.2166666666667</v>
      </c>
      <c r="E67" s="231">
        <v>374.88333333333338</v>
      </c>
      <c r="F67" s="231">
        <v>363.16666666666669</v>
      </c>
      <c r="G67" s="231">
        <v>342.83333333333337</v>
      </c>
      <c r="H67" s="231">
        <v>406.93333333333339</v>
      </c>
      <c r="I67" s="231">
        <v>427.26666666666665</v>
      </c>
      <c r="J67" s="231">
        <v>438.98333333333341</v>
      </c>
      <c r="K67" s="230">
        <v>415.55</v>
      </c>
      <c r="L67" s="230">
        <v>383.5</v>
      </c>
      <c r="M67" s="230">
        <v>41.42024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236.65</v>
      </c>
      <c r="D68" s="231">
        <v>237.53333333333333</v>
      </c>
      <c r="E68" s="231">
        <v>234.91666666666666</v>
      </c>
      <c r="F68" s="231">
        <v>233.18333333333334</v>
      </c>
      <c r="G68" s="231">
        <v>230.56666666666666</v>
      </c>
      <c r="H68" s="231">
        <v>239.26666666666665</v>
      </c>
      <c r="I68" s="231">
        <v>241.88333333333333</v>
      </c>
      <c r="J68" s="231">
        <v>243.61666666666665</v>
      </c>
      <c r="K68" s="230">
        <v>240.15</v>
      </c>
      <c r="L68" s="230">
        <v>235.8</v>
      </c>
      <c r="M68" s="230">
        <v>53.705829999999999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178.75</v>
      </c>
      <c r="D69" s="231">
        <v>179</v>
      </c>
      <c r="E69" s="231">
        <v>177.45</v>
      </c>
      <c r="F69" s="231">
        <v>176.14999999999998</v>
      </c>
      <c r="G69" s="231">
        <v>174.59999999999997</v>
      </c>
      <c r="H69" s="231">
        <v>180.3</v>
      </c>
      <c r="I69" s="231">
        <v>181.85000000000002</v>
      </c>
      <c r="J69" s="231">
        <v>183.15000000000003</v>
      </c>
      <c r="K69" s="230">
        <v>180.55</v>
      </c>
      <c r="L69" s="230">
        <v>177.7</v>
      </c>
      <c r="M69" s="230">
        <v>161.82905</v>
      </c>
      <c r="N69" s="1"/>
      <c r="O69" s="1"/>
    </row>
    <row r="70" spans="1:15" ht="12.75" customHeight="1">
      <c r="A70" s="30">
        <v>60</v>
      </c>
      <c r="B70" s="216" t="s">
        <v>241</v>
      </c>
      <c r="C70" s="230">
        <v>77.5</v>
      </c>
      <c r="D70" s="231">
        <v>77.716666666666669</v>
      </c>
      <c r="E70" s="231">
        <v>77.033333333333331</v>
      </c>
      <c r="F70" s="231">
        <v>76.566666666666663</v>
      </c>
      <c r="G70" s="231">
        <v>75.883333333333326</v>
      </c>
      <c r="H70" s="231">
        <v>78.183333333333337</v>
      </c>
      <c r="I70" s="231">
        <v>78.866666666666674</v>
      </c>
      <c r="J70" s="231">
        <v>79.333333333333343</v>
      </c>
      <c r="K70" s="230">
        <v>78.400000000000006</v>
      </c>
      <c r="L70" s="230">
        <v>77.25</v>
      </c>
      <c r="M70" s="230">
        <v>51.232019999999999</v>
      </c>
      <c r="N70" s="1"/>
      <c r="O70" s="1"/>
    </row>
    <row r="71" spans="1:15" ht="12.75" customHeight="1">
      <c r="A71" s="30">
        <v>61</v>
      </c>
      <c r="B71" s="216" t="s">
        <v>305</v>
      </c>
      <c r="C71" s="230">
        <v>30.15</v>
      </c>
      <c r="D71" s="231">
        <v>30.266666666666666</v>
      </c>
      <c r="E71" s="231">
        <v>29.93333333333333</v>
      </c>
      <c r="F71" s="231">
        <v>29.716666666666665</v>
      </c>
      <c r="G71" s="231">
        <v>29.383333333333329</v>
      </c>
      <c r="H71" s="231">
        <v>30.483333333333331</v>
      </c>
      <c r="I71" s="231">
        <v>30.816666666666666</v>
      </c>
      <c r="J71" s="231">
        <v>31.033333333333331</v>
      </c>
      <c r="K71" s="230">
        <v>30.6</v>
      </c>
      <c r="L71" s="230">
        <v>30.05</v>
      </c>
      <c r="M71" s="230">
        <v>84.396450000000002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1524.45</v>
      </c>
      <c r="D72" s="231">
        <v>1527.2166666666665</v>
      </c>
      <c r="E72" s="231">
        <v>1514.4833333333329</v>
      </c>
      <c r="F72" s="231">
        <v>1504.5166666666664</v>
      </c>
      <c r="G72" s="231">
        <v>1491.7833333333328</v>
      </c>
      <c r="H72" s="231">
        <v>1537.1833333333329</v>
      </c>
      <c r="I72" s="231">
        <v>1549.9166666666665</v>
      </c>
      <c r="J72" s="231">
        <v>1559.883333333333</v>
      </c>
      <c r="K72" s="230">
        <v>1539.95</v>
      </c>
      <c r="L72" s="230">
        <v>1517.25</v>
      </c>
      <c r="M72" s="230">
        <v>2.6097999999999999</v>
      </c>
      <c r="N72" s="1"/>
      <c r="O72" s="1"/>
    </row>
    <row r="73" spans="1:15" ht="12.75" customHeight="1">
      <c r="A73" s="30">
        <v>63</v>
      </c>
      <c r="B73" s="216" t="s">
        <v>306</v>
      </c>
      <c r="C73" s="230">
        <v>4143.5</v>
      </c>
      <c r="D73" s="231">
        <v>4157.8666666666668</v>
      </c>
      <c r="E73" s="231">
        <v>4105.7333333333336</v>
      </c>
      <c r="F73" s="231">
        <v>4067.9666666666672</v>
      </c>
      <c r="G73" s="231">
        <v>4015.8333333333339</v>
      </c>
      <c r="H73" s="231">
        <v>4195.6333333333332</v>
      </c>
      <c r="I73" s="231">
        <v>4247.7666666666664</v>
      </c>
      <c r="J73" s="231">
        <v>4285.5333333333328</v>
      </c>
      <c r="K73" s="230">
        <v>4210</v>
      </c>
      <c r="L73" s="230">
        <v>4120.1000000000004</v>
      </c>
      <c r="M73" s="230">
        <v>5.7950000000000002E-2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633.65</v>
      </c>
      <c r="D74" s="231">
        <v>634.18333333333328</v>
      </c>
      <c r="E74" s="231">
        <v>625.46666666666658</v>
      </c>
      <c r="F74" s="231">
        <v>617.2833333333333</v>
      </c>
      <c r="G74" s="231">
        <v>608.56666666666661</v>
      </c>
      <c r="H74" s="231">
        <v>642.36666666666656</v>
      </c>
      <c r="I74" s="231">
        <v>651.08333333333326</v>
      </c>
      <c r="J74" s="231">
        <v>659.26666666666654</v>
      </c>
      <c r="K74" s="230">
        <v>642.9</v>
      </c>
      <c r="L74" s="230">
        <v>626</v>
      </c>
      <c r="M74" s="230">
        <v>9.4234899999999993</v>
      </c>
      <c r="N74" s="1"/>
      <c r="O74" s="1"/>
    </row>
    <row r="75" spans="1:15" ht="12.75" customHeight="1">
      <c r="A75" s="30">
        <v>65</v>
      </c>
      <c r="B75" s="216" t="s">
        <v>307</v>
      </c>
      <c r="C75" s="230">
        <v>1007.75</v>
      </c>
      <c r="D75" s="231">
        <v>1011.1999999999999</v>
      </c>
      <c r="E75" s="231">
        <v>1000.5499999999998</v>
      </c>
      <c r="F75" s="231">
        <v>993.34999999999991</v>
      </c>
      <c r="G75" s="231">
        <v>982.69999999999982</v>
      </c>
      <c r="H75" s="231">
        <v>1018.3999999999999</v>
      </c>
      <c r="I75" s="231">
        <v>1029.05</v>
      </c>
      <c r="J75" s="231">
        <v>1036.25</v>
      </c>
      <c r="K75" s="230">
        <v>1021.85</v>
      </c>
      <c r="L75" s="230">
        <v>1004</v>
      </c>
      <c r="M75" s="230">
        <v>1.74481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107.3</v>
      </c>
      <c r="D76" s="231">
        <v>107.51666666666665</v>
      </c>
      <c r="E76" s="231">
        <v>106.3833333333333</v>
      </c>
      <c r="F76" s="231">
        <v>105.46666666666664</v>
      </c>
      <c r="G76" s="231">
        <v>104.33333333333329</v>
      </c>
      <c r="H76" s="231">
        <v>108.43333333333331</v>
      </c>
      <c r="I76" s="231">
        <v>109.56666666666666</v>
      </c>
      <c r="J76" s="231">
        <v>110.48333333333332</v>
      </c>
      <c r="K76" s="230">
        <v>108.65</v>
      </c>
      <c r="L76" s="230">
        <v>106.6</v>
      </c>
      <c r="M76" s="230">
        <v>68.550250000000005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757.55</v>
      </c>
      <c r="D77" s="231">
        <v>764.65</v>
      </c>
      <c r="E77" s="231">
        <v>748.3</v>
      </c>
      <c r="F77" s="231">
        <v>739.05</v>
      </c>
      <c r="G77" s="231">
        <v>722.69999999999993</v>
      </c>
      <c r="H77" s="231">
        <v>773.9</v>
      </c>
      <c r="I77" s="231">
        <v>790.25000000000011</v>
      </c>
      <c r="J77" s="231">
        <v>799.5</v>
      </c>
      <c r="K77" s="230">
        <v>781</v>
      </c>
      <c r="L77" s="230">
        <v>755.4</v>
      </c>
      <c r="M77" s="230">
        <v>18.88833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80.95</v>
      </c>
      <c r="D78" s="231">
        <v>80.95</v>
      </c>
      <c r="E78" s="231">
        <v>80</v>
      </c>
      <c r="F78" s="231">
        <v>79.05</v>
      </c>
      <c r="G78" s="231">
        <v>78.099999999999994</v>
      </c>
      <c r="H78" s="231">
        <v>81.900000000000006</v>
      </c>
      <c r="I78" s="231">
        <v>82.850000000000023</v>
      </c>
      <c r="J78" s="231">
        <v>83.800000000000011</v>
      </c>
      <c r="K78" s="230">
        <v>81.900000000000006</v>
      </c>
      <c r="L78" s="230">
        <v>80</v>
      </c>
      <c r="M78" s="230">
        <v>149.13713000000001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361.9</v>
      </c>
      <c r="D79" s="231">
        <v>364.26666666666665</v>
      </c>
      <c r="E79" s="231">
        <v>356.63333333333333</v>
      </c>
      <c r="F79" s="231">
        <v>351.36666666666667</v>
      </c>
      <c r="G79" s="231">
        <v>343.73333333333335</v>
      </c>
      <c r="H79" s="231">
        <v>369.5333333333333</v>
      </c>
      <c r="I79" s="231">
        <v>377.16666666666663</v>
      </c>
      <c r="J79" s="231">
        <v>382.43333333333328</v>
      </c>
      <c r="K79" s="230">
        <v>371.9</v>
      </c>
      <c r="L79" s="230">
        <v>359</v>
      </c>
      <c r="M79" s="230">
        <v>38.959069999999997</v>
      </c>
      <c r="N79" s="1"/>
      <c r="O79" s="1"/>
    </row>
    <row r="80" spans="1:15" ht="12.75" customHeight="1">
      <c r="A80" s="30">
        <v>70</v>
      </c>
      <c r="B80" s="216" t="s">
        <v>847</v>
      </c>
      <c r="C80" s="230">
        <v>9999.85</v>
      </c>
      <c r="D80" s="231">
        <v>10053.066666666666</v>
      </c>
      <c r="E80" s="231">
        <v>9930.8833333333314</v>
      </c>
      <c r="F80" s="231">
        <v>9861.9166666666661</v>
      </c>
      <c r="G80" s="231">
        <v>9739.7333333333318</v>
      </c>
      <c r="H80" s="231">
        <v>10122.033333333331</v>
      </c>
      <c r="I80" s="231">
        <v>10244.216666666665</v>
      </c>
      <c r="J80" s="231">
        <v>10313.183333333331</v>
      </c>
      <c r="K80" s="230">
        <v>10175.25</v>
      </c>
      <c r="L80" s="230">
        <v>9984.1</v>
      </c>
      <c r="M80" s="230">
        <v>1.035E-2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791.95</v>
      </c>
      <c r="D81" s="231">
        <v>790.05000000000007</v>
      </c>
      <c r="E81" s="231">
        <v>786.40000000000009</v>
      </c>
      <c r="F81" s="231">
        <v>780.85</v>
      </c>
      <c r="G81" s="231">
        <v>777.2</v>
      </c>
      <c r="H81" s="231">
        <v>795.60000000000014</v>
      </c>
      <c r="I81" s="231">
        <v>799.25</v>
      </c>
      <c r="J81" s="231">
        <v>804.80000000000018</v>
      </c>
      <c r="K81" s="230">
        <v>793.7</v>
      </c>
      <c r="L81" s="230">
        <v>784.5</v>
      </c>
      <c r="M81" s="230">
        <v>25.760100000000001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245.1</v>
      </c>
      <c r="D82" s="231">
        <v>245.4</v>
      </c>
      <c r="E82" s="231">
        <v>243.55</v>
      </c>
      <c r="F82" s="231">
        <v>242</v>
      </c>
      <c r="G82" s="231">
        <v>240.15</v>
      </c>
      <c r="H82" s="231">
        <v>246.95000000000002</v>
      </c>
      <c r="I82" s="231">
        <v>248.79999999999998</v>
      </c>
      <c r="J82" s="231">
        <v>250.35000000000002</v>
      </c>
      <c r="K82" s="230">
        <v>247.25</v>
      </c>
      <c r="L82" s="230">
        <v>243.85</v>
      </c>
      <c r="M82" s="230">
        <v>15.029579999999999</v>
      </c>
      <c r="N82" s="1"/>
      <c r="O82" s="1"/>
    </row>
    <row r="83" spans="1:15" ht="12.75" customHeight="1">
      <c r="A83" s="30">
        <v>73</v>
      </c>
      <c r="B83" s="216" t="s">
        <v>308</v>
      </c>
      <c r="C83" s="230">
        <v>998.4</v>
      </c>
      <c r="D83" s="231">
        <v>1003.8833333333333</v>
      </c>
      <c r="E83" s="231">
        <v>986.76666666666665</v>
      </c>
      <c r="F83" s="231">
        <v>975.13333333333333</v>
      </c>
      <c r="G83" s="231">
        <v>958.01666666666665</v>
      </c>
      <c r="H83" s="231">
        <v>1015.5166666666667</v>
      </c>
      <c r="I83" s="231">
        <v>1032.6333333333332</v>
      </c>
      <c r="J83" s="231">
        <v>1044.2666666666667</v>
      </c>
      <c r="K83" s="230">
        <v>1021</v>
      </c>
      <c r="L83" s="230">
        <v>992.25</v>
      </c>
      <c r="M83" s="230">
        <v>1.48848</v>
      </c>
      <c r="N83" s="1"/>
      <c r="O83" s="1"/>
    </row>
    <row r="84" spans="1:15" ht="12.75" customHeight="1">
      <c r="A84" s="30">
        <v>74</v>
      </c>
      <c r="B84" s="216" t="s">
        <v>309</v>
      </c>
      <c r="C84" s="230">
        <v>307.5</v>
      </c>
      <c r="D84" s="231">
        <v>307.84999999999997</v>
      </c>
      <c r="E84" s="231">
        <v>303.69999999999993</v>
      </c>
      <c r="F84" s="231">
        <v>299.89999999999998</v>
      </c>
      <c r="G84" s="231">
        <v>295.74999999999994</v>
      </c>
      <c r="H84" s="231">
        <v>311.64999999999992</v>
      </c>
      <c r="I84" s="231">
        <v>315.7999999999999</v>
      </c>
      <c r="J84" s="231">
        <v>319.59999999999991</v>
      </c>
      <c r="K84" s="230">
        <v>312</v>
      </c>
      <c r="L84" s="230">
        <v>304.05</v>
      </c>
      <c r="M84" s="230">
        <v>22.774570000000001</v>
      </c>
      <c r="N84" s="1"/>
      <c r="O84" s="1"/>
    </row>
    <row r="85" spans="1:15" ht="12.75" customHeight="1">
      <c r="A85" s="30">
        <v>75</v>
      </c>
      <c r="B85" s="216" t="s">
        <v>310</v>
      </c>
      <c r="C85" s="230">
        <v>5902.5</v>
      </c>
      <c r="D85" s="231">
        <v>5915.5333333333328</v>
      </c>
      <c r="E85" s="231">
        <v>5861.0666666666657</v>
      </c>
      <c r="F85" s="231">
        <v>5819.6333333333332</v>
      </c>
      <c r="G85" s="231">
        <v>5765.1666666666661</v>
      </c>
      <c r="H85" s="231">
        <v>5956.9666666666653</v>
      </c>
      <c r="I85" s="231">
        <v>6011.4333333333325</v>
      </c>
      <c r="J85" s="231">
        <v>6052.866666666665</v>
      </c>
      <c r="K85" s="230">
        <v>5970</v>
      </c>
      <c r="L85" s="230">
        <v>5874.1</v>
      </c>
      <c r="M85" s="230">
        <v>0.11688999999999999</v>
      </c>
      <c r="N85" s="1"/>
      <c r="O85" s="1"/>
    </row>
    <row r="86" spans="1:15" ht="12.75" customHeight="1">
      <c r="A86" s="30">
        <v>76</v>
      </c>
      <c r="B86" s="216" t="s">
        <v>311</v>
      </c>
      <c r="C86" s="230">
        <v>1416.75</v>
      </c>
      <c r="D86" s="231">
        <v>1420.7</v>
      </c>
      <c r="E86" s="231">
        <v>1404.3000000000002</v>
      </c>
      <c r="F86" s="231">
        <v>1391.8500000000001</v>
      </c>
      <c r="G86" s="231">
        <v>1375.4500000000003</v>
      </c>
      <c r="H86" s="231">
        <v>1433.15</v>
      </c>
      <c r="I86" s="231">
        <v>1449.5500000000002</v>
      </c>
      <c r="J86" s="231">
        <v>1462</v>
      </c>
      <c r="K86" s="230">
        <v>1437.1</v>
      </c>
      <c r="L86" s="230">
        <v>1408.25</v>
      </c>
      <c r="M86" s="230">
        <v>1.99759</v>
      </c>
      <c r="N86" s="1"/>
      <c r="O86" s="1"/>
    </row>
    <row r="87" spans="1:15" ht="12.75" customHeight="1">
      <c r="A87" s="30">
        <v>77</v>
      </c>
      <c r="B87" s="216" t="s">
        <v>242</v>
      </c>
      <c r="C87" s="230">
        <v>956.05</v>
      </c>
      <c r="D87" s="231">
        <v>958.06666666666661</v>
      </c>
      <c r="E87" s="231">
        <v>940.33333333333326</v>
      </c>
      <c r="F87" s="231">
        <v>924.61666666666667</v>
      </c>
      <c r="G87" s="231">
        <v>906.88333333333333</v>
      </c>
      <c r="H87" s="231">
        <v>973.78333333333319</v>
      </c>
      <c r="I87" s="231">
        <v>991.51666666666654</v>
      </c>
      <c r="J87" s="231">
        <v>1007.2333333333331</v>
      </c>
      <c r="K87" s="230">
        <v>975.8</v>
      </c>
      <c r="L87" s="230">
        <v>942.35</v>
      </c>
      <c r="M87" s="230">
        <v>0.27077000000000001</v>
      </c>
      <c r="N87" s="1"/>
      <c r="O87" s="1"/>
    </row>
    <row r="88" spans="1:15" ht="12.75" customHeight="1">
      <c r="A88" s="30">
        <v>78</v>
      </c>
      <c r="B88" s="216" t="s">
        <v>808</v>
      </c>
      <c r="C88" s="230">
        <v>504.6</v>
      </c>
      <c r="D88" s="231">
        <v>507.0333333333333</v>
      </c>
      <c r="E88" s="231">
        <v>500.56666666666661</v>
      </c>
      <c r="F88" s="231">
        <v>496.5333333333333</v>
      </c>
      <c r="G88" s="231">
        <v>490.06666666666661</v>
      </c>
      <c r="H88" s="231">
        <v>511.06666666666661</v>
      </c>
      <c r="I88" s="231">
        <v>517.5333333333333</v>
      </c>
      <c r="J88" s="231">
        <v>521.56666666666661</v>
      </c>
      <c r="K88" s="230">
        <v>513.5</v>
      </c>
      <c r="L88" s="230">
        <v>503</v>
      </c>
      <c r="M88" s="230">
        <v>0.75961999999999996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18978.3</v>
      </c>
      <c r="D89" s="231">
        <v>19136.433333333334</v>
      </c>
      <c r="E89" s="231">
        <v>18632.916666666668</v>
      </c>
      <c r="F89" s="231">
        <v>18287.533333333333</v>
      </c>
      <c r="G89" s="231">
        <v>17784.016666666666</v>
      </c>
      <c r="H89" s="231">
        <v>19481.816666666669</v>
      </c>
      <c r="I89" s="231">
        <v>19985.333333333332</v>
      </c>
      <c r="J89" s="231">
        <v>20330.716666666671</v>
      </c>
      <c r="K89" s="230">
        <v>19639.95</v>
      </c>
      <c r="L89" s="230">
        <v>18791.05</v>
      </c>
      <c r="M89" s="230">
        <v>0.59933000000000003</v>
      </c>
      <c r="N89" s="1"/>
      <c r="O89" s="1"/>
    </row>
    <row r="90" spans="1:15" ht="12.75" customHeight="1">
      <c r="A90" s="30">
        <v>80</v>
      </c>
      <c r="B90" s="216" t="s">
        <v>312</v>
      </c>
      <c r="C90" s="230">
        <v>542.15</v>
      </c>
      <c r="D90" s="231">
        <v>542.28333333333342</v>
      </c>
      <c r="E90" s="231">
        <v>537.81666666666683</v>
      </c>
      <c r="F90" s="231">
        <v>533.48333333333346</v>
      </c>
      <c r="G90" s="231">
        <v>529.01666666666688</v>
      </c>
      <c r="H90" s="231">
        <v>546.61666666666679</v>
      </c>
      <c r="I90" s="231">
        <v>551.08333333333326</v>
      </c>
      <c r="J90" s="231">
        <v>555.41666666666674</v>
      </c>
      <c r="K90" s="230">
        <v>546.75</v>
      </c>
      <c r="L90" s="230">
        <v>537.95000000000005</v>
      </c>
      <c r="M90" s="230">
        <v>0.63087000000000004</v>
      </c>
      <c r="N90" s="1"/>
      <c r="O90" s="1"/>
    </row>
    <row r="91" spans="1:15" ht="12.75" customHeight="1">
      <c r="A91" s="30">
        <v>81</v>
      </c>
      <c r="B91" s="216" t="s">
        <v>809</v>
      </c>
      <c r="C91" s="230">
        <v>14.2</v>
      </c>
      <c r="D91" s="231">
        <v>14.199999999999998</v>
      </c>
      <c r="E91" s="231">
        <v>14.199999999999996</v>
      </c>
      <c r="F91" s="231">
        <v>14.199999999999998</v>
      </c>
      <c r="G91" s="231">
        <v>14.199999999999996</v>
      </c>
      <c r="H91" s="231">
        <v>14.199999999999996</v>
      </c>
      <c r="I91" s="231">
        <v>14.2</v>
      </c>
      <c r="J91" s="231">
        <v>14.199999999999996</v>
      </c>
      <c r="K91" s="230">
        <v>14.2</v>
      </c>
      <c r="L91" s="230">
        <v>14.2</v>
      </c>
      <c r="M91" s="230">
        <v>18.05912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4616.5</v>
      </c>
      <c r="D92" s="231">
        <v>4631.1166666666668</v>
      </c>
      <c r="E92" s="231">
        <v>4587.2333333333336</v>
      </c>
      <c r="F92" s="231">
        <v>4557.9666666666672</v>
      </c>
      <c r="G92" s="231">
        <v>4514.0833333333339</v>
      </c>
      <c r="H92" s="231">
        <v>4660.3833333333332</v>
      </c>
      <c r="I92" s="231">
        <v>4704.2666666666664</v>
      </c>
      <c r="J92" s="231">
        <v>4733.5333333333328</v>
      </c>
      <c r="K92" s="230">
        <v>4675</v>
      </c>
      <c r="L92" s="230">
        <v>4601.8500000000004</v>
      </c>
      <c r="M92" s="230">
        <v>3.1103299999999998</v>
      </c>
      <c r="N92" s="1"/>
      <c r="O92" s="1"/>
    </row>
    <row r="93" spans="1:15" ht="12.75" customHeight="1">
      <c r="A93" s="30">
        <v>83</v>
      </c>
      <c r="B93" s="216" t="s">
        <v>810</v>
      </c>
      <c r="C93" s="230">
        <v>1067</v>
      </c>
      <c r="D93" s="231">
        <v>1059.5333333333335</v>
      </c>
      <c r="E93" s="231">
        <v>1026.0166666666671</v>
      </c>
      <c r="F93" s="231">
        <v>985.03333333333353</v>
      </c>
      <c r="G93" s="231">
        <v>951.51666666666711</v>
      </c>
      <c r="H93" s="231">
        <v>1100.5166666666671</v>
      </c>
      <c r="I93" s="231">
        <v>1134.0333333333335</v>
      </c>
      <c r="J93" s="231">
        <v>1175.0166666666671</v>
      </c>
      <c r="K93" s="230">
        <v>1093.05</v>
      </c>
      <c r="L93" s="230">
        <v>1018.55</v>
      </c>
      <c r="M93" s="230">
        <v>0.69432000000000005</v>
      </c>
      <c r="N93" s="1"/>
      <c r="O93" s="1"/>
    </row>
    <row r="94" spans="1:15" ht="12.75" customHeight="1">
      <c r="A94" s="30">
        <v>84</v>
      </c>
      <c r="B94" s="216" t="s">
        <v>313</v>
      </c>
      <c r="C94" s="230">
        <v>595.04999999999995</v>
      </c>
      <c r="D94" s="231">
        <v>595.66666666666663</v>
      </c>
      <c r="E94" s="231">
        <v>589.38333333333321</v>
      </c>
      <c r="F94" s="231">
        <v>583.71666666666658</v>
      </c>
      <c r="G94" s="231">
        <v>577.43333333333317</v>
      </c>
      <c r="H94" s="231">
        <v>601.33333333333326</v>
      </c>
      <c r="I94" s="231">
        <v>607.61666666666679</v>
      </c>
      <c r="J94" s="231">
        <v>613.2833333333333</v>
      </c>
      <c r="K94" s="230">
        <v>601.95000000000005</v>
      </c>
      <c r="L94" s="230">
        <v>590</v>
      </c>
      <c r="M94" s="230">
        <v>0.81569000000000003</v>
      </c>
      <c r="N94" s="1"/>
      <c r="O94" s="1"/>
    </row>
    <row r="95" spans="1:15" ht="12.75" customHeight="1">
      <c r="A95" s="30">
        <v>85</v>
      </c>
      <c r="B95" s="216" t="s">
        <v>243</v>
      </c>
      <c r="C95" s="230">
        <v>70.25</v>
      </c>
      <c r="D95" s="231">
        <v>70.3</v>
      </c>
      <c r="E95" s="231">
        <v>69.75</v>
      </c>
      <c r="F95" s="231">
        <v>69.25</v>
      </c>
      <c r="G95" s="231">
        <v>68.7</v>
      </c>
      <c r="H95" s="231">
        <v>70.8</v>
      </c>
      <c r="I95" s="231">
        <v>71.34999999999998</v>
      </c>
      <c r="J95" s="231">
        <v>71.849999999999994</v>
      </c>
      <c r="K95" s="230">
        <v>70.849999999999994</v>
      </c>
      <c r="L95" s="230">
        <v>69.8</v>
      </c>
      <c r="M95" s="230">
        <v>26.91404</v>
      </c>
      <c r="N95" s="1"/>
      <c r="O95" s="1"/>
    </row>
    <row r="96" spans="1:15" ht="12.75" customHeight="1">
      <c r="A96" s="30">
        <v>86</v>
      </c>
      <c r="B96" s="216" t="s">
        <v>768</v>
      </c>
      <c r="C96" s="230">
        <v>332.35</v>
      </c>
      <c r="D96" s="231">
        <v>330.06666666666666</v>
      </c>
      <c r="E96" s="231">
        <v>325.13333333333333</v>
      </c>
      <c r="F96" s="231">
        <v>317.91666666666669</v>
      </c>
      <c r="G96" s="231">
        <v>312.98333333333335</v>
      </c>
      <c r="H96" s="231">
        <v>337.2833333333333</v>
      </c>
      <c r="I96" s="231">
        <v>342.21666666666658</v>
      </c>
      <c r="J96" s="231">
        <v>349.43333333333328</v>
      </c>
      <c r="K96" s="230">
        <v>335</v>
      </c>
      <c r="L96" s="230">
        <v>322.85000000000002</v>
      </c>
      <c r="M96" s="230">
        <v>46.212800000000001</v>
      </c>
      <c r="N96" s="1"/>
      <c r="O96" s="1"/>
    </row>
    <row r="97" spans="1:15" ht="12.75" customHeight="1">
      <c r="A97" s="30">
        <v>87</v>
      </c>
      <c r="B97" s="216" t="s">
        <v>314</v>
      </c>
      <c r="C97" s="230">
        <v>3589.95</v>
      </c>
      <c r="D97" s="231">
        <v>3580.3666666666668</v>
      </c>
      <c r="E97" s="231">
        <v>3545.7333333333336</v>
      </c>
      <c r="F97" s="231">
        <v>3501.5166666666669</v>
      </c>
      <c r="G97" s="231">
        <v>3466.8833333333337</v>
      </c>
      <c r="H97" s="231">
        <v>3624.5833333333335</v>
      </c>
      <c r="I97" s="231">
        <v>3659.2166666666667</v>
      </c>
      <c r="J97" s="231">
        <v>3703.4333333333334</v>
      </c>
      <c r="K97" s="230">
        <v>3615</v>
      </c>
      <c r="L97" s="230">
        <v>3536.15</v>
      </c>
      <c r="M97" s="230">
        <v>0.37518000000000001</v>
      </c>
      <c r="N97" s="1"/>
      <c r="O97" s="1"/>
    </row>
    <row r="98" spans="1:15" ht="12.75" customHeight="1">
      <c r="A98" s="30">
        <v>88</v>
      </c>
      <c r="B98" s="216" t="s">
        <v>315</v>
      </c>
      <c r="C98" s="230">
        <v>291.2</v>
      </c>
      <c r="D98" s="231">
        <v>289.71666666666664</v>
      </c>
      <c r="E98" s="231">
        <v>286.83333333333326</v>
      </c>
      <c r="F98" s="231">
        <v>282.46666666666664</v>
      </c>
      <c r="G98" s="231">
        <v>279.58333333333326</v>
      </c>
      <c r="H98" s="231">
        <v>294.08333333333326</v>
      </c>
      <c r="I98" s="231">
        <v>296.96666666666658</v>
      </c>
      <c r="J98" s="231">
        <v>301.33333333333326</v>
      </c>
      <c r="K98" s="230">
        <v>292.60000000000002</v>
      </c>
      <c r="L98" s="230">
        <v>285.35000000000002</v>
      </c>
      <c r="M98" s="230">
        <v>2.20675</v>
      </c>
      <c r="N98" s="1"/>
      <c r="O98" s="1"/>
    </row>
    <row r="99" spans="1:15" ht="12.75" customHeight="1">
      <c r="A99" s="30">
        <v>89</v>
      </c>
      <c r="B99" s="216" t="s">
        <v>848</v>
      </c>
      <c r="C99" s="230">
        <v>366.85</v>
      </c>
      <c r="D99" s="231">
        <v>370.56666666666666</v>
      </c>
      <c r="E99" s="231">
        <v>361.2833333333333</v>
      </c>
      <c r="F99" s="231">
        <v>355.71666666666664</v>
      </c>
      <c r="G99" s="231">
        <v>346.43333333333328</v>
      </c>
      <c r="H99" s="231">
        <v>376.13333333333333</v>
      </c>
      <c r="I99" s="231">
        <v>385.41666666666674</v>
      </c>
      <c r="J99" s="231">
        <v>390.98333333333335</v>
      </c>
      <c r="K99" s="230">
        <v>379.85</v>
      </c>
      <c r="L99" s="230">
        <v>365</v>
      </c>
      <c r="M99" s="230">
        <v>5.6420199999999996</v>
      </c>
      <c r="N99" s="1"/>
      <c r="O99" s="1"/>
    </row>
    <row r="100" spans="1:15" ht="12.75" customHeight="1">
      <c r="A100" s="30">
        <v>90</v>
      </c>
      <c r="B100" s="216" t="s">
        <v>316</v>
      </c>
      <c r="C100" s="230">
        <v>643.65</v>
      </c>
      <c r="D100" s="231">
        <v>644.44999999999993</v>
      </c>
      <c r="E100" s="231">
        <v>639.49999999999989</v>
      </c>
      <c r="F100" s="231">
        <v>635.34999999999991</v>
      </c>
      <c r="G100" s="231">
        <v>630.39999999999986</v>
      </c>
      <c r="H100" s="231">
        <v>648.59999999999991</v>
      </c>
      <c r="I100" s="231">
        <v>653.54999999999995</v>
      </c>
      <c r="J100" s="231">
        <v>657.69999999999993</v>
      </c>
      <c r="K100" s="230">
        <v>649.4</v>
      </c>
      <c r="L100" s="230">
        <v>640.29999999999995</v>
      </c>
      <c r="M100" s="230">
        <v>3.5795699999999999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297</v>
      </c>
      <c r="D101" s="231">
        <v>298.43333333333334</v>
      </c>
      <c r="E101" s="231">
        <v>294.56666666666666</v>
      </c>
      <c r="F101" s="231">
        <v>292.13333333333333</v>
      </c>
      <c r="G101" s="231">
        <v>288.26666666666665</v>
      </c>
      <c r="H101" s="231">
        <v>300.86666666666667</v>
      </c>
      <c r="I101" s="231">
        <v>304.73333333333335</v>
      </c>
      <c r="J101" s="231">
        <v>307.16666666666669</v>
      </c>
      <c r="K101" s="230">
        <v>302.3</v>
      </c>
      <c r="L101" s="230">
        <v>296</v>
      </c>
      <c r="M101" s="230">
        <v>69.518569999999997</v>
      </c>
      <c r="N101" s="1"/>
      <c r="O101" s="1"/>
    </row>
    <row r="102" spans="1:15" ht="12.75" customHeight="1">
      <c r="A102" s="30">
        <v>92</v>
      </c>
      <c r="B102" s="216" t="s">
        <v>317</v>
      </c>
      <c r="C102" s="230">
        <v>706.7</v>
      </c>
      <c r="D102" s="231">
        <v>697.65</v>
      </c>
      <c r="E102" s="231">
        <v>685.3</v>
      </c>
      <c r="F102" s="231">
        <v>663.9</v>
      </c>
      <c r="G102" s="231">
        <v>651.54999999999995</v>
      </c>
      <c r="H102" s="231">
        <v>719.05</v>
      </c>
      <c r="I102" s="231">
        <v>731.40000000000009</v>
      </c>
      <c r="J102" s="231">
        <v>752.8</v>
      </c>
      <c r="K102" s="230">
        <v>710</v>
      </c>
      <c r="L102" s="230">
        <v>676.25</v>
      </c>
      <c r="M102" s="230">
        <v>1.9355599999999999</v>
      </c>
      <c r="N102" s="1"/>
      <c r="O102" s="1"/>
    </row>
    <row r="103" spans="1:15" ht="12.75" customHeight="1">
      <c r="A103" s="30">
        <v>93</v>
      </c>
      <c r="B103" s="216" t="s">
        <v>318</v>
      </c>
      <c r="C103" s="230">
        <v>686.15</v>
      </c>
      <c r="D103" s="231">
        <v>681.69999999999993</v>
      </c>
      <c r="E103" s="231">
        <v>674.49999999999989</v>
      </c>
      <c r="F103" s="231">
        <v>662.84999999999991</v>
      </c>
      <c r="G103" s="231">
        <v>655.64999999999986</v>
      </c>
      <c r="H103" s="231">
        <v>693.34999999999991</v>
      </c>
      <c r="I103" s="231">
        <v>700.55</v>
      </c>
      <c r="J103" s="231">
        <v>712.19999999999993</v>
      </c>
      <c r="K103" s="230">
        <v>688.9</v>
      </c>
      <c r="L103" s="230">
        <v>670.05</v>
      </c>
      <c r="M103" s="230">
        <v>0.74777000000000005</v>
      </c>
      <c r="N103" s="1"/>
      <c r="O103" s="1"/>
    </row>
    <row r="104" spans="1:15" ht="12.75" customHeight="1">
      <c r="A104" s="30">
        <v>94</v>
      </c>
      <c r="B104" s="216" t="s">
        <v>319</v>
      </c>
      <c r="C104" s="230">
        <v>1131.05</v>
      </c>
      <c r="D104" s="231">
        <v>1129.1166666666668</v>
      </c>
      <c r="E104" s="231">
        <v>1119.4833333333336</v>
      </c>
      <c r="F104" s="231">
        <v>1107.9166666666667</v>
      </c>
      <c r="G104" s="231">
        <v>1098.2833333333335</v>
      </c>
      <c r="H104" s="231">
        <v>1140.6833333333336</v>
      </c>
      <c r="I104" s="231">
        <v>1150.3166666666668</v>
      </c>
      <c r="J104" s="231">
        <v>1161.8833333333337</v>
      </c>
      <c r="K104" s="230">
        <v>1138.75</v>
      </c>
      <c r="L104" s="230">
        <v>1117.55</v>
      </c>
      <c r="M104" s="230">
        <v>1.22908</v>
      </c>
      <c r="N104" s="1"/>
      <c r="O104" s="1"/>
    </row>
    <row r="105" spans="1:15" ht="12.75" customHeight="1">
      <c r="A105" s="30">
        <v>95</v>
      </c>
      <c r="B105" s="216" t="s">
        <v>244</v>
      </c>
      <c r="C105" s="230">
        <v>114.9</v>
      </c>
      <c r="D105" s="231">
        <v>115.33333333333333</v>
      </c>
      <c r="E105" s="231">
        <v>114.16666666666666</v>
      </c>
      <c r="F105" s="231">
        <v>113.43333333333332</v>
      </c>
      <c r="G105" s="231">
        <v>112.26666666666665</v>
      </c>
      <c r="H105" s="231">
        <v>116.06666666666666</v>
      </c>
      <c r="I105" s="231">
        <v>117.23333333333332</v>
      </c>
      <c r="J105" s="231">
        <v>117.96666666666667</v>
      </c>
      <c r="K105" s="230">
        <v>116.5</v>
      </c>
      <c r="L105" s="230">
        <v>114.6</v>
      </c>
      <c r="M105" s="230">
        <v>5.0709799999999996</v>
      </c>
      <c r="N105" s="1"/>
      <c r="O105" s="1"/>
    </row>
    <row r="106" spans="1:15" ht="12.75" customHeight="1">
      <c r="A106" s="30">
        <v>96</v>
      </c>
      <c r="B106" s="216" t="s">
        <v>320</v>
      </c>
      <c r="C106" s="230">
        <v>1865.75</v>
      </c>
      <c r="D106" s="231">
        <v>1855.8</v>
      </c>
      <c r="E106" s="231">
        <v>1831.6999999999998</v>
      </c>
      <c r="F106" s="231">
        <v>1797.6499999999999</v>
      </c>
      <c r="G106" s="231">
        <v>1773.5499999999997</v>
      </c>
      <c r="H106" s="231">
        <v>1889.85</v>
      </c>
      <c r="I106" s="231">
        <v>1913.9499999999998</v>
      </c>
      <c r="J106" s="231">
        <v>1948</v>
      </c>
      <c r="K106" s="230">
        <v>1879.9</v>
      </c>
      <c r="L106" s="230">
        <v>1821.75</v>
      </c>
      <c r="M106" s="230">
        <v>5.0554600000000001</v>
      </c>
      <c r="N106" s="1"/>
      <c r="O106" s="1"/>
    </row>
    <row r="107" spans="1:15" ht="12.75" customHeight="1">
      <c r="A107" s="30">
        <v>97</v>
      </c>
      <c r="B107" s="216" t="s">
        <v>321</v>
      </c>
      <c r="C107" s="230">
        <v>27.3</v>
      </c>
      <c r="D107" s="231">
        <v>27.366666666666664</v>
      </c>
      <c r="E107" s="231">
        <v>27.083333333333329</v>
      </c>
      <c r="F107" s="231">
        <v>26.866666666666664</v>
      </c>
      <c r="G107" s="231">
        <v>26.583333333333329</v>
      </c>
      <c r="H107" s="231">
        <v>27.583333333333329</v>
      </c>
      <c r="I107" s="231">
        <v>27.866666666666667</v>
      </c>
      <c r="J107" s="231">
        <v>28.083333333333329</v>
      </c>
      <c r="K107" s="230">
        <v>27.65</v>
      </c>
      <c r="L107" s="230">
        <v>27.15</v>
      </c>
      <c r="M107" s="230">
        <v>44.832099999999997</v>
      </c>
      <c r="N107" s="1"/>
      <c r="O107" s="1"/>
    </row>
    <row r="108" spans="1:15" ht="12.75" customHeight="1">
      <c r="A108" s="30">
        <v>98</v>
      </c>
      <c r="B108" s="216" t="s">
        <v>322</v>
      </c>
      <c r="C108" s="230">
        <v>993.95</v>
      </c>
      <c r="D108" s="231">
        <v>996.05000000000007</v>
      </c>
      <c r="E108" s="231">
        <v>988.90000000000009</v>
      </c>
      <c r="F108" s="231">
        <v>983.85</v>
      </c>
      <c r="G108" s="231">
        <v>976.7</v>
      </c>
      <c r="H108" s="231">
        <v>1001.1000000000001</v>
      </c>
      <c r="I108" s="231">
        <v>1008.25</v>
      </c>
      <c r="J108" s="231">
        <v>1013.3000000000002</v>
      </c>
      <c r="K108" s="230">
        <v>1003.2</v>
      </c>
      <c r="L108" s="230">
        <v>991</v>
      </c>
      <c r="M108" s="230">
        <v>3.4866899999999998</v>
      </c>
      <c r="N108" s="1"/>
      <c r="O108" s="1"/>
    </row>
    <row r="109" spans="1:15" ht="12.75" customHeight="1">
      <c r="A109" s="30">
        <v>99</v>
      </c>
      <c r="B109" s="216" t="s">
        <v>323</v>
      </c>
      <c r="C109" s="230">
        <v>569.25</v>
      </c>
      <c r="D109" s="231">
        <v>566.4666666666667</v>
      </c>
      <c r="E109" s="231">
        <v>560.98333333333335</v>
      </c>
      <c r="F109" s="231">
        <v>552.7166666666667</v>
      </c>
      <c r="G109" s="231">
        <v>547.23333333333335</v>
      </c>
      <c r="H109" s="231">
        <v>574.73333333333335</v>
      </c>
      <c r="I109" s="231">
        <v>580.2166666666667</v>
      </c>
      <c r="J109" s="231">
        <v>588.48333333333335</v>
      </c>
      <c r="K109" s="230">
        <v>571.95000000000005</v>
      </c>
      <c r="L109" s="230">
        <v>558.20000000000005</v>
      </c>
      <c r="M109" s="230">
        <v>1.23533</v>
      </c>
      <c r="N109" s="1"/>
      <c r="O109" s="1"/>
    </row>
    <row r="110" spans="1:15" ht="12.75" customHeight="1">
      <c r="A110" s="30">
        <v>100</v>
      </c>
      <c r="B110" s="216" t="s">
        <v>324</v>
      </c>
      <c r="C110" s="230">
        <v>773.9</v>
      </c>
      <c r="D110" s="231">
        <v>777</v>
      </c>
      <c r="E110" s="231">
        <v>769</v>
      </c>
      <c r="F110" s="231">
        <v>764.1</v>
      </c>
      <c r="G110" s="231">
        <v>756.1</v>
      </c>
      <c r="H110" s="231">
        <v>781.9</v>
      </c>
      <c r="I110" s="231">
        <v>789.9</v>
      </c>
      <c r="J110" s="231">
        <v>794.8</v>
      </c>
      <c r="K110" s="230">
        <v>785</v>
      </c>
      <c r="L110" s="230">
        <v>772.1</v>
      </c>
      <c r="M110" s="230">
        <v>0.96816000000000002</v>
      </c>
      <c r="N110" s="1"/>
      <c r="O110" s="1"/>
    </row>
    <row r="111" spans="1:15" ht="12.75" customHeight="1">
      <c r="A111" s="30">
        <v>101</v>
      </c>
      <c r="B111" s="216" t="s">
        <v>325</v>
      </c>
      <c r="C111" s="230">
        <v>7201.1</v>
      </c>
      <c r="D111" s="231">
        <v>7130.3666666666659</v>
      </c>
      <c r="E111" s="231">
        <v>6902.7333333333318</v>
      </c>
      <c r="F111" s="231">
        <v>6604.3666666666659</v>
      </c>
      <c r="G111" s="231">
        <v>6376.7333333333318</v>
      </c>
      <c r="H111" s="231">
        <v>7428.7333333333318</v>
      </c>
      <c r="I111" s="231">
        <v>7656.366666666665</v>
      </c>
      <c r="J111" s="231">
        <v>7954.7333333333318</v>
      </c>
      <c r="K111" s="230">
        <v>7358</v>
      </c>
      <c r="L111" s="230">
        <v>6832</v>
      </c>
      <c r="M111" s="230">
        <v>1.7752300000000001</v>
      </c>
      <c r="N111" s="1"/>
      <c r="O111" s="1"/>
    </row>
    <row r="112" spans="1:15" ht="12.75" customHeight="1">
      <c r="A112" s="30">
        <v>102</v>
      </c>
      <c r="B112" s="216" t="s">
        <v>326</v>
      </c>
      <c r="C112" s="230">
        <v>417.45</v>
      </c>
      <c r="D112" s="231">
        <v>414.88333333333327</v>
      </c>
      <c r="E112" s="231">
        <v>403.61666666666656</v>
      </c>
      <c r="F112" s="231">
        <v>389.7833333333333</v>
      </c>
      <c r="G112" s="231">
        <v>378.51666666666659</v>
      </c>
      <c r="H112" s="231">
        <v>428.71666666666653</v>
      </c>
      <c r="I112" s="231">
        <v>439.98333333333329</v>
      </c>
      <c r="J112" s="231">
        <v>453.81666666666649</v>
      </c>
      <c r="K112" s="230">
        <v>426.15</v>
      </c>
      <c r="L112" s="230">
        <v>401.05</v>
      </c>
      <c r="M112" s="230">
        <v>13.87167</v>
      </c>
      <c r="N112" s="1"/>
      <c r="O112" s="1"/>
    </row>
    <row r="113" spans="1:15" ht="12.75" customHeight="1">
      <c r="A113" s="30">
        <v>103</v>
      </c>
      <c r="B113" s="216" t="s">
        <v>327</v>
      </c>
      <c r="C113" s="230">
        <v>290.05</v>
      </c>
      <c r="D113" s="231">
        <v>292.45</v>
      </c>
      <c r="E113" s="231">
        <v>287.09999999999997</v>
      </c>
      <c r="F113" s="231">
        <v>284.14999999999998</v>
      </c>
      <c r="G113" s="231">
        <v>278.79999999999995</v>
      </c>
      <c r="H113" s="231">
        <v>295.39999999999998</v>
      </c>
      <c r="I113" s="231">
        <v>300.75</v>
      </c>
      <c r="J113" s="231">
        <v>303.7</v>
      </c>
      <c r="K113" s="230">
        <v>297.8</v>
      </c>
      <c r="L113" s="230">
        <v>289.5</v>
      </c>
      <c r="M113" s="230">
        <v>6.7344600000000003</v>
      </c>
      <c r="N113" s="1"/>
      <c r="O113" s="1"/>
    </row>
    <row r="114" spans="1:15" ht="12.75" customHeight="1">
      <c r="A114" s="30">
        <v>104</v>
      </c>
      <c r="B114" s="216" t="s">
        <v>811</v>
      </c>
      <c r="C114" s="230">
        <v>445.05</v>
      </c>
      <c r="D114" s="231">
        <v>447.06666666666666</v>
      </c>
      <c r="E114" s="231">
        <v>439.83333333333331</v>
      </c>
      <c r="F114" s="231">
        <v>434.61666666666667</v>
      </c>
      <c r="G114" s="231">
        <v>427.38333333333333</v>
      </c>
      <c r="H114" s="231">
        <v>452.2833333333333</v>
      </c>
      <c r="I114" s="231">
        <v>459.51666666666665</v>
      </c>
      <c r="J114" s="231">
        <v>464.73333333333329</v>
      </c>
      <c r="K114" s="230">
        <v>454.3</v>
      </c>
      <c r="L114" s="230">
        <v>441.85</v>
      </c>
      <c r="M114" s="230">
        <v>2.6212</v>
      </c>
      <c r="N114" s="1"/>
      <c r="O114" s="1"/>
    </row>
    <row r="115" spans="1:15" ht="12.75" customHeight="1">
      <c r="A115" s="30">
        <v>105</v>
      </c>
      <c r="B115" s="216" t="s">
        <v>328</v>
      </c>
      <c r="C115" s="230">
        <v>776.4</v>
      </c>
      <c r="D115" s="231">
        <v>767.45000000000016</v>
      </c>
      <c r="E115" s="231">
        <v>750.90000000000032</v>
      </c>
      <c r="F115" s="231">
        <v>725.4000000000002</v>
      </c>
      <c r="G115" s="231">
        <v>708.85000000000036</v>
      </c>
      <c r="H115" s="231">
        <v>792.95000000000027</v>
      </c>
      <c r="I115" s="231">
        <v>809.50000000000023</v>
      </c>
      <c r="J115" s="231">
        <v>835.00000000000023</v>
      </c>
      <c r="K115" s="230">
        <v>784</v>
      </c>
      <c r="L115" s="230">
        <v>741.95</v>
      </c>
      <c r="M115" s="230">
        <v>2.59551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1005.05</v>
      </c>
      <c r="D116" s="231">
        <v>1006.5</v>
      </c>
      <c r="E116" s="231">
        <v>992</v>
      </c>
      <c r="F116" s="231">
        <v>978.95</v>
      </c>
      <c r="G116" s="231">
        <v>964.45</v>
      </c>
      <c r="H116" s="231">
        <v>1019.55</v>
      </c>
      <c r="I116" s="231">
        <v>1034.05</v>
      </c>
      <c r="J116" s="231">
        <v>1047.0999999999999</v>
      </c>
      <c r="K116" s="230">
        <v>1021</v>
      </c>
      <c r="L116" s="230">
        <v>993.45</v>
      </c>
      <c r="M116" s="230">
        <v>22.31644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937.45</v>
      </c>
      <c r="D117" s="231">
        <v>934.48333333333323</v>
      </c>
      <c r="E117" s="231">
        <v>915.96666666666647</v>
      </c>
      <c r="F117" s="231">
        <v>894.48333333333323</v>
      </c>
      <c r="G117" s="231">
        <v>875.96666666666647</v>
      </c>
      <c r="H117" s="231">
        <v>955.96666666666647</v>
      </c>
      <c r="I117" s="231">
        <v>974.48333333333312</v>
      </c>
      <c r="J117" s="231">
        <v>995.96666666666647</v>
      </c>
      <c r="K117" s="230">
        <v>953</v>
      </c>
      <c r="L117" s="230">
        <v>913</v>
      </c>
      <c r="M117" s="230">
        <v>38.500779999999999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138.19999999999999</v>
      </c>
      <c r="D118" s="231">
        <v>138.28333333333333</v>
      </c>
      <c r="E118" s="231">
        <v>137.11666666666667</v>
      </c>
      <c r="F118" s="231">
        <v>136.03333333333333</v>
      </c>
      <c r="G118" s="231">
        <v>134.86666666666667</v>
      </c>
      <c r="H118" s="231">
        <v>139.36666666666667</v>
      </c>
      <c r="I118" s="231">
        <v>140.53333333333336</v>
      </c>
      <c r="J118" s="231">
        <v>141.61666666666667</v>
      </c>
      <c r="K118" s="230">
        <v>139.44999999999999</v>
      </c>
      <c r="L118" s="230">
        <v>137.19999999999999</v>
      </c>
      <c r="M118" s="230">
        <v>11.714219999999999</v>
      </c>
      <c r="N118" s="1"/>
      <c r="O118" s="1"/>
    </row>
    <row r="119" spans="1:15" ht="12.75" customHeight="1">
      <c r="A119" s="30">
        <v>109</v>
      </c>
      <c r="B119" s="216" t="s">
        <v>801</v>
      </c>
      <c r="C119" s="230">
        <v>1504.75</v>
      </c>
      <c r="D119" s="231">
        <v>1499.7333333333333</v>
      </c>
      <c r="E119" s="231">
        <v>1491.0666666666666</v>
      </c>
      <c r="F119" s="231">
        <v>1477.3833333333332</v>
      </c>
      <c r="G119" s="231">
        <v>1468.7166666666665</v>
      </c>
      <c r="H119" s="231">
        <v>1513.4166666666667</v>
      </c>
      <c r="I119" s="231">
        <v>1522.0833333333333</v>
      </c>
      <c r="J119" s="231">
        <v>1535.7666666666669</v>
      </c>
      <c r="K119" s="230">
        <v>1508.4</v>
      </c>
      <c r="L119" s="230">
        <v>1486.05</v>
      </c>
      <c r="M119" s="230">
        <v>0.3291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235.05</v>
      </c>
      <c r="D120" s="231">
        <v>235.51666666666665</v>
      </c>
      <c r="E120" s="231">
        <v>233.7833333333333</v>
      </c>
      <c r="F120" s="231">
        <v>232.51666666666665</v>
      </c>
      <c r="G120" s="231">
        <v>230.7833333333333</v>
      </c>
      <c r="H120" s="231">
        <v>236.7833333333333</v>
      </c>
      <c r="I120" s="231">
        <v>238.51666666666665</v>
      </c>
      <c r="J120" s="231">
        <v>239.7833333333333</v>
      </c>
      <c r="K120" s="230">
        <v>237.25</v>
      </c>
      <c r="L120" s="230">
        <v>234.25</v>
      </c>
      <c r="M120" s="230">
        <v>23.484349999999999</v>
      </c>
      <c r="N120" s="1"/>
      <c r="O120" s="1"/>
    </row>
    <row r="121" spans="1:15" ht="12.75" customHeight="1">
      <c r="A121" s="30">
        <v>111</v>
      </c>
      <c r="B121" s="216" t="s">
        <v>329</v>
      </c>
      <c r="C121" s="230">
        <v>539.5</v>
      </c>
      <c r="D121" s="231">
        <v>537.2166666666667</v>
      </c>
      <c r="E121" s="231">
        <v>532.53333333333342</v>
      </c>
      <c r="F121" s="231">
        <v>525.56666666666672</v>
      </c>
      <c r="G121" s="231">
        <v>520.88333333333344</v>
      </c>
      <c r="H121" s="231">
        <v>544.18333333333339</v>
      </c>
      <c r="I121" s="231">
        <v>548.86666666666679</v>
      </c>
      <c r="J121" s="231">
        <v>555.83333333333337</v>
      </c>
      <c r="K121" s="230">
        <v>541.9</v>
      </c>
      <c r="L121" s="230">
        <v>530.25</v>
      </c>
      <c r="M121" s="230">
        <v>3.2154500000000001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4085.65</v>
      </c>
      <c r="D122" s="231">
        <v>4106.9666666666672</v>
      </c>
      <c r="E122" s="231">
        <v>4053.4833333333345</v>
      </c>
      <c r="F122" s="231">
        <v>4021.3166666666675</v>
      </c>
      <c r="G122" s="231">
        <v>3967.8333333333348</v>
      </c>
      <c r="H122" s="231">
        <v>4139.1333333333341</v>
      </c>
      <c r="I122" s="231">
        <v>4192.6166666666677</v>
      </c>
      <c r="J122" s="231">
        <v>4224.7833333333338</v>
      </c>
      <c r="K122" s="230">
        <v>4160.45</v>
      </c>
      <c r="L122" s="230">
        <v>4074.8</v>
      </c>
      <c r="M122" s="230">
        <v>2.1178300000000001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1627.7</v>
      </c>
      <c r="D123" s="231">
        <v>1629.7666666666667</v>
      </c>
      <c r="E123" s="231">
        <v>1614.5833333333333</v>
      </c>
      <c r="F123" s="231">
        <v>1601.4666666666667</v>
      </c>
      <c r="G123" s="231">
        <v>1586.2833333333333</v>
      </c>
      <c r="H123" s="231">
        <v>1642.8833333333332</v>
      </c>
      <c r="I123" s="231">
        <v>1658.0666666666666</v>
      </c>
      <c r="J123" s="231">
        <v>1671.1833333333332</v>
      </c>
      <c r="K123" s="230">
        <v>1644.95</v>
      </c>
      <c r="L123" s="230">
        <v>1616.65</v>
      </c>
      <c r="M123" s="230">
        <v>3.63165</v>
      </c>
      <c r="N123" s="1"/>
      <c r="O123" s="1"/>
    </row>
    <row r="124" spans="1:15" ht="12.75" customHeight="1">
      <c r="A124" s="30">
        <v>114</v>
      </c>
      <c r="B124" s="216" t="s">
        <v>330</v>
      </c>
      <c r="C124" s="230">
        <v>2057.8000000000002</v>
      </c>
      <c r="D124" s="231">
        <v>2068.6166666666668</v>
      </c>
      <c r="E124" s="231">
        <v>2043.1833333333334</v>
      </c>
      <c r="F124" s="231">
        <v>2028.5666666666666</v>
      </c>
      <c r="G124" s="231">
        <v>2003.1333333333332</v>
      </c>
      <c r="H124" s="231">
        <v>2083.2333333333336</v>
      </c>
      <c r="I124" s="231">
        <v>2108.666666666667</v>
      </c>
      <c r="J124" s="231">
        <v>2123.2833333333338</v>
      </c>
      <c r="K124" s="230">
        <v>2094.0500000000002</v>
      </c>
      <c r="L124" s="230">
        <v>2054</v>
      </c>
      <c r="M124" s="230">
        <v>1.65019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638.25</v>
      </c>
      <c r="D125" s="231">
        <v>639.94999999999993</v>
      </c>
      <c r="E125" s="231">
        <v>633.54999999999984</v>
      </c>
      <c r="F125" s="231">
        <v>628.84999999999991</v>
      </c>
      <c r="G125" s="231">
        <v>622.44999999999982</v>
      </c>
      <c r="H125" s="231">
        <v>644.64999999999986</v>
      </c>
      <c r="I125" s="231">
        <v>651.04999999999995</v>
      </c>
      <c r="J125" s="231">
        <v>655.74999999999989</v>
      </c>
      <c r="K125" s="230">
        <v>646.35</v>
      </c>
      <c r="L125" s="230">
        <v>635.25</v>
      </c>
      <c r="M125" s="230">
        <v>5.3461999999999996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970.7</v>
      </c>
      <c r="D126" s="231">
        <v>969.16666666666663</v>
      </c>
      <c r="E126" s="231">
        <v>965.08333333333326</v>
      </c>
      <c r="F126" s="231">
        <v>959.46666666666658</v>
      </c>
      <c r="G126" s="231">
        <v>955.38333333333321</v>
      </c>
      <c r="H126" s="231">
        <v>974.7833333333333</v>
      </c>
      <c r="I126" s="231">
        <v>978.86666666666656</v>
      </c>
      <c r="J126" s="231">
        <v>984.48333333333335</v>
      </c>
      <c r="K126" s="230">
        <v>973.25</v>
      </c>
      <c r="L126" s="230">
        <v>963.55</v>
      </c>
      <c r="M126" s="230">
        <v>3.06907</v>
      </c>
      <c r="N126" s="1"/>
      <c r="O126" s="1"/>
    </row>
    <row r="127" spans="1:15" ht="12.75" customHeight="1">
      <c r="A127" s="30">
        <v>117</v>
      </c>
      <c r="B127" s="216" t="s">
        <v>331</v>
      </c>
      <c r="C127" s="230">
        <v>1032.55</v>
      </c>
      <c r="D127" s="231">
        <v>1034.8833333333334</v>
      </c>
      <c r="E127" s="231">
        <v>1016.7666666666669</v>
      </c>
      <c r="F127" s="231">
        <v>1000.9833333333335</v>
      </c>
      <c r="G127" s="231">
        <v>982.8666666666669</v>
      </c>
      <c r="H127" s="231">
        <v>1050.666666666667</v>
      </c>
      <c r="I127" s="231">
        <v>1068.7833333333333</v>
      </c>
      <c r="J127" s="231">
        <v>1084.5666666666668</v>
      </c>
      <c r="K127" s="230">
        <v>1053</v>
      </c>
      <c r="L127" s="230">
        <v>1019.1</v>
      </c>
      <c r="M127" s="230">
        <v>1.0544199999999999</v>
      </c>
      <c r="N127" s="1"/>
      <c r="O127" s="1"/>
    </row>
    <row r="128" spans="1:15" ht="12.75" customHeight="1">
      <c r="A128" s="30">
        <v>118</v>
      </c>
      <c r="B128" s="216" t="s">
        <v>245</v>
      </c>
      <c r="C128" s="230">
        <v>255</v>
      </c>
      <c r="D128" s="231">
        <v>255.51666666666665</v>
      </c>
      <c r="E128" s="231">
        <v>253.5333333333333</v>
      </c>
      <c r="F128" s="231">
        <v>252.06666666666666</v>
      </c>
      <c r="G128" s="231">
        <v>250.08333333333331</v>
      </c>
      <c r="H128" s="231">
        <v>256.98333333333329</v>
      </c>
      <c r="I128" s="231">
        <v>258.96666666666664</v>
      </c>
      <c r="J128" s="231">
        <v>260.43333333333328</v>
      </c>
      <c r="K128" s="230">
        <v>257.5</v>
      </c>
      <c r="L128" s="230">
        <v>254.05</v>
      </c>
      <c r="M128" s="230">
        <v>23.041709999999998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1638.05</v>
      </c>
      <c r="D129" s="231">
        <v>1634.3166666666668</v>
      </c>
      <c r="E129" s="231">
        <v>1624.6333333333337</v>
      </c>
      <c r="F129" s="231">
        <v>1611.2166666666669</v>
      </c>
      <c r="G129" s="231">
        <v>1601.5333333333338</v>
      </c>
      <c r="H129" s="231">
        <v>1647.7333333333336</v>
      </c>
      <c r="I129" s="231">
        <v>1657.4166666666665</v>
      </c>
      <c r="J129" s="231">
        <v>1670.8333333333335</v>
      </c>
      <c r="K129" s="230">
        <v>1644</v>
      </c>
      <c r="L129" s="230">
        <v>1620.9</v>
      </c>
      <c r="M129" s="230">
        <v>3.2696200000000002</v>
      </c>
      <c r="N129" s="1"/>
      <c r="O129" s="1"/>
    </row>
    <row r="130" spans="1:15" ht="12.75" customHeight="1">
      <c r="A130" s="30">
        <v>120</v>
      </c>
      <c r="B130" s="216" t="s">
        <v>332</v>
      </c>
      <c r="C130" s="230">
        <v>1209.05</v>
      </c>
      <c r="D130" s="231">
        <v>1214.5666666666668</v>
      </c>
      <c r="E130" s="231">
        <v>1183.1333333333337</v>
      </c>
      <c r="F130" s="231">
        <v>1157.2166666666669</v>
      </c>
      <c r="G130" s="231">
        <v>1125.7833333333338</v>
      </c>
      <c r="H130" s="231">
        <v>1240.4833333333336</v>
      </c>
      <c r="I130" s="231">
        <v>1271.9166666666665</v>
      </c>
      <c r="J130" s="231">
        <v>1297.8333333333335</v>
      </c>
      <c r="K130" s="230">
        <v>1246</v>
      </c>
      <c r="L130" s="230">
        <v>1188.6500000000001</v>
      </c>
      <c r="M130" s="230">
        <v>3.4047299999999998</v>
      </c>
      <c r="N130" s="1"/>
      <c r="O130" s="1"/>
    </row>
    <row r="131" spans="1:15" ht="12.75" customHeight="1">
      <c r="A131" s="30">
        <v>121</v>
      </c>
      <c r="B131" s="216" t="s">
        <v>334</v>
      </c>
      <c r="C131" s="230">
        <v>838.25</v>
      </c>
      <c r="D131" s="231">
        <v>837.75</v>
      </c>
      <c r="E131" s="231">
        <v>830.5</v>
      </c>
      <c r="F131" s="231">
        <v>822.75</v>
      </c>
      <c r="G131" s="231">
        <v>815.5</v>
      </c>
      <c r="H131" s="231">
        <v>845.5</v>
      </c>
      <c r="I131" s="231">
        <v>852.75</v>
      </c>
      <c r="J131" s="231">
        <v>860.5</v>
      </c>
      <c r="K131" s="230">
        <v>845</v>
      </c>
      <c r="L131" s="230">
        <v>830</v>
      </c>
      <c r="M131" s="230">
        <v>0.44581999999999999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435.95</v>
      </c>
      <c r="D132" s="231">
        <v>434.31666666666666</v>
      </c>
      <c r="E132" s="231">
        <v>431.63333333333333</v>
      </c>
      <c r="F132" s="231">
        <v>427.31666666666666</v>
      </c>
      <c r="G132" s="231">
        <v>424.63333333333333</v>
      </c>
      <c r="H132" s="231">
        <v>438.63333333333333</v>
      </c>
      <c r="I132" s="231">
        <v>441.31666666666661</v>
      </c>
      <c r="J132" s="231">
        <v>445.63333333333333</v>
      </c>
      <c r="K132" s="230">
        <v>437</v>
      </c>
      <c r="L132" s="230">
        <v>430</v>
      </c>
      <c r="M132" s="230">
        <v>27.135300000000001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518.35</v>
      </c>
      <c r="D133" s="231">
        <v>519.30000000000007</v>
      </c>
      <c r="E133" s="231">
        <v>516.20000000000016</v>
      </c>
      <c r="F133" s="231">
        <v>514.05000000000007</v>
      </c>
      <c r="G133" s="231">
        <v>510.95000000000016</v>
      </c>
      <c r="H133" s="231">
        <v>521.45000000000016</v>
      </c>
      <c r="I133" s="231">
        <v>524.55000000000007</v>
      </c>
      <c r="J133" s="231">
        <v>526.70000000000016</v>
      </c>
      <c r="K133" s="230">
        <v>522.4</v>
      </c>
      <c r="L133" s="230">
        <v>517.15</v>
      </c>
      <c r="M133" s="230">
        <v>15.42764</v>
      </c>
      <c r="N133" s="1"/>
      <c r="O133" s="1"/>
    </row>
    <row r="134" spans="1:15" ht="12.75" customHeight="1">
      <c r="A134" s="30">
        <v>124</v>
      </c>
      <c r="B134" s="216" t="s">
        <v>246</v>
      </c>
      <c r="C134" s="230">
        <v>2081.6</v>
      </c>
      <c r="D134" s="231">
        <v>2086.7999999999997</v>
      </c>
      <c r="E134" s="231">
        <v>2071.6999999999994</v>
      </c>
      <c r="F134" s="231">
        <v>2061.7999999999997</v>
      </c>
      <c r="G134" s="231">
        <v>2046.6999999999994</v>
      </c>
      <c r="H134" s="231">
        <v>2096.6999999999994</v>
      </c>
      <c r="I134" s="231">
        <v>2111.7999999999997</v>
      </c>
      <c r="J134" s="231">
        <v>2121.6999999999994</v>
      </c>
      <c r="K134" s="230">
        <v>2101.9</v>
      </c>
      <c r="L134" s="230">
        <v>2076.9</v>
      </c>
      <c r="M134" s="230">
        <v>2.1854399999999998</v>
      </c>
      <c r="N134" s="1"/>
      <c r="O134" s="1"/>
    </row>
    <row r="135" spans="1:15" ht="12.75" customHeight="1">
      <c r="A135" s="30">
        <v>125</v>
      </c>
      <c r="B135" s="216" t="s">
        <v>849</v>
      </c>
      <c r="C135" s="230">
        <v>592.20000000000005</v>
      </c>
      <c r="D135" s="231">
        <v>593.36666666666667</v>
      </c>
      <c r="E135" s="231">
        <v>587.83333333333337</v>
      </c>
      <c r="F135" s="231">
        <v>583.4666666666667</v>
      </c>
      <c r="G135" s="231">
        <v>577.93333333333339</v>
      </c>
      <c r="H135" s="231">
        <v>597.73333333333335</v>
      </c>
      <c r="I135" s="231">
        <v>603.26666666666665</v>
      </c>
      <c r="J135" s="231">
        <v>607.63333333333333</v>
      </c>
      <c r="K135" s="230">
        <v>598.9</v>
      </c>
      <c r="L135" s="230">
        <v>589</v>
      </c>
      <c r="M135" s="230">
        <v>1.7976799999999999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1933.5</v>
      </c>
      <c r="D136" s="231">
        <v>1916.9833333333336</v>
      </c>
      <c r="E136" s="231">
        <v>1880.1666666666672</v>
      </c>
      <c r="F136" s="231">
        <v>1826.8333333333337</v>
      </c>
      <c r="G136" s="231">
        <v>1790.0166666666673</v>
      </c>
      <c r="H136" s="231">
        <v>1970.3166666666671</v>
      </c>
      <c r="I136" s="231">
        <v>2007.1333333333337</v>
      </c>
      <c r="J136" s="231">
        <v>2060.4666666666672</v>
      </c>
      <c r="K136" s="230">
        <v>1953.8</v>
      </c>
      <c r="L136" s="230">
        <v>1863.65</v>
      </c>
      <c r="M136" s="230">
        <v>9.92774</v>
      </c>
      <c r="N136" s="1"/>
      <c r="O136" s="1"/>
    </row>
    <row r="137" spans="1:15" ht="12.75" customHeight="1">
      <c r="A137" s="30">
        <v>127</v>
      </c>
      <c r="B137" s="216" t="s">
        <v>842</v>
      </c>
      <c r="C137" s="230">
        <v>362.05</v>
      </c>
      <c r="D137" s="231">
        <v>362.23333333333335</v>
      </c>
      <c r="E137" s="231">
        <v>358.86666666666667</v>
      </c>
      <c r="F137" s="231">
        <v>355.68333333333334</v>
      </c>
      <c r="G137" s="231">
        <v>352.31666666666666</v>
      </c>
      <c r="H137" s="231">
        <v>365.41666666666669</v>
      </c>
      <c r="I137" s="231">
        <v>368.78333333333336</v>
      </c>
      <c r="J137" s="231">
        <v>371.9666666666667</v>
      </c>
      <c r="K137" s="230">
        <v>365.6</v>
      </c>
      <c r="L137" s="230">
        <v>359.05</v>
      </c>
      <c r="M137" s="230">
        <v>2.2961800000000001</v>
      </c>
      <c r="N137" s="1"/>
      <c r="O137" s="1"/>
    </row>
    <row r="138" spans="1:15" ht="12.75" customHeight="1">
      <c r="A138" s="30">
        <v>128</v>
      </c>
      <c r="B138" s="216" t="s">
        <v>335</v>
      </c>
      <c r="C138" s="230">
        <v>217.7</v>
      </c>
      <c r="D138" s="231">
        <v>216.13333333333333</v>
      </c>
      <c r="E138" s="231">
        <v>212.26666666666665</v>
      </c>
      <c r="F138" s="231">
        <v>206.83333333333331</v>
      </c>
      <c r="G138" s="231">
        <v>202.96666666666664</v>
      </c>
      <c r="H138" s="231">
        <v>221.56666666666666</v>
      </c>
      <c r="I138" s="231">
        <v>225.43333333333334</v>
      </c>
      <c r="J138" s="231">
        <v>230.86666666666667</v>
      </c>
      <c r="K138" s="230">
        <v>220</v>
      </c>
      <c r="L138" s="230">
        <v>210.7</v>
      </c>
      <c r="M138" s="230">
        <v>72.425560000000004</v>
      </c>
      <c r="N138" s="1"/>
      <c r="O138" s="1"/>
    </row>
    <row r="139" spans="1:15" ht="12.75" customHeight="1">
      <c r="A139" s="30">
        <v>129</v>
      </c>
      <c r="B139" s="216" t="s">
        <v>812</v>
      </c>
      <c r="C139" s="230">
        <v>176.45</v>
      </c>
      <c r="D139" s="231">
        <v>175.88333333333333</v>
      </c>
      <c r="E139" s="231">
        <v>174.31666666666666</v>
      </c>
      <c r="F139" s="231">
        <v>172.18333333333334</v>
      </c>
      <c r="G139" s="231">
        <v>170.61666666666667</v>
      </c>
      <c r="H139" s="231">
        <v>178.01666666666665</v>
      </c>
      <c r="I139" s="231">
        <v>179.58333333333331</v>
      </c>
      <c r="J139" s="231">
        <v>181.71666666666664</v>
      </c>
      <c r="K139" s="230">
        <v>177.45</v>
      </c>
      <c r="L139" s="230">
        <v>173.75</v>
      </c>
      <c r="M139" s="230">
        <v>6.9248599999999998</v>
      </c>
      <c r="N139" s="1"/>
      <c r="O139" s="1"/>
    </row>
    <row r="140" spans="1:15" ht="12.75" customHeight="1">
      <c r="A140" s="30">
        <v>130</v>
      </c>
      <c r="B140" s="216" t="s">
        <v>247</v>
      </c>
      <c r="C140" s="230">
        <v>37.6</v>
      </c>
      <c r="D140" s="231">
        <v>38.016666666666673</v>
      </c>
      <c r="E140" s="231">
        <v>36.683333333333344</v>
      </c>
      <c r="F140" s="231">
        <v>35.766666666666673</v>
      </c>
      <c r="G140" s="231">
        <v>34.433333333333344</v>
      </c>
      <c r="H140" s="231">
        <v>38.933333333333344</v>
      </c>
      <c r="I140" s="231">
        <v>40.266666666666673</v>
      </c>
      <c r="J140" s="231">
        <v>41.183333333333344</v>
      </c>
      <c r="K140" s="230">
        <v>39.35</v>
      </c>
      <c r="L140" s="230">
        <v>37.1</v>
      </c>
      <c r="M140" s="230">
        <v>39.113500000000002</v>
      </c>
      <c r="N140" s="1"/>
      <c r="O140" s="1"/>
    </row>
    <row r="141" spans="1:15" ht="12.75" customHeight="1">
      <c r="A141" s="30">
        <v>131</v>
      </c>
      <c r="B141" s="216" t="s">
        <v>336</v>
      </c>
      <c r="C141" s="230">
        <v>172.75</v>
      </c>
      <c r="D141" s="231">
        <v>174.38333333333335</v>
      </c>
      <c r="E141" s="231">
        <v>170.66666666666671</v>
      </c>
      <c r="F141" s="231">
        <v>168.58333333333337</v>
      </c>
      <c r="G141" s="231">
        <v>164.86666666666673</v>
      </c>
      <c r="H141" s="231">
        <v>176.4666666666667</v>
      </c>
      <c r="I141" s="231">
        <v>180.18333333333334</v>
      </c>
      <c r="J141" s="231">
        <v>182.26666666666668</v>
      </c>
      <c r="K141" s="230">
        <v>178.1</v>
      </c>
      <c r="L141" s="230">
        <v>172.3</v>
      </c>
      <c r="M141" s="230">
        <v>5.2164599999999997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3315.05</v>
      </c>
      <c r="D142" s="231">
        <v>3286.35</v>
      </c>
      <c r="E142" s="231">
        <v>3218.7</v>
      </c>
      <c r="F142" s="231">
        <v>3122.35</v>
      </c>
      <c r="G142" s="231">
        <v>3054.7</v>
      </c>
      <c r="H142" s="231">
        <v>3382.7</v>
      </c>
      <c r="I142" s="231">
        <v>3450.3500000000004</v>
      </c>
      <c r="J142" s="231">
        <v>3546.7</v>
      </c>
      <c r="K142" s="230">
        <v>3354</v>
      </c>
      <c r="L142" s="230">
        <v>3190</v>
      </c>
      <c r="M142" s="230">
        <v>9.5796700000000001</v>
      </c>
      <c r="N142" s="1"/>
      <c r="O142" s="1"/>
    </row>
    <row r="143" spans="1:15" ht="12.75" customHeight="1">
      <c r="A143" s="30">
        <v>133</v>
      </c>
      <c r="B143" s="216" t="s">
        <v>248</v>
      </c>
      <c r="C143" s="230">
        <v>2867.55</v>
      </c>
      <c r="D143" s="231">
        <v>2893.4666666666667</v>
      </c>
      <c r="E143" s="231">
        <v>2816.9333333333334</v>
      </c>
      <c r="F143" s="231">
        <v>2766.3166666666666</v>
      </c>
      <c r="G143" s="231">
        <v>2689.7833333333333</v>
      </c>
      <c r="H143" s="231">
        <v>2944.0833333333335</v>
      </c>
      <c r="I143" s="231">
        <v>3020.6166666666672</v>
      </c>
      <c r="J143" s="231">
        <v>3071.2333333333336</v>
      </c>
      <c r="K143" s="230">
        <v>2970</v>
      </c>
      <c r="L143" s="230">
        <v>2842.85</v>
      </c>
      <c r="M143" s="230">
        <v>3.7504400000000002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2040.9</v>
      </c>
      <c r="D144" s="231">
        <v>1997.3666666666666</v>
      </c>
      <c r="E144" s="231">
        <v>1935.7333333333331</v>
      </c>
      <c r="F144" s="231">
        <v>1830.5666666666666</v>
      </c>
      <c r="G144" s="231">
        <v>1768.9333333333332</v>
      </c>
      <c r="H144" s="231">
        <v>2102.5333333333328</v>
      </c>
      <c r="I144" s="231">
        <v>2164.166666666667</v>
      </c>
      <c r="J144" s="231">
        <v>2269.333333333333</v>
      </c>
      <c r="K144" s="230">
        <v>2059</v>
      </c>
      <c r="L144" s="230">
        <v>1892.2</v>
      </c>
      <c r="M144" s="230">
        <v>7.7274599999999998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4466.1000000000004</v>
      </c>
      <c r="D145" s="231">
        <v>4485.3499999999995</v>
      </c>
      <c r="E145" s="231">
        <v>4425.7499999999991</v>
      </c>
      <c r="F145" s="231">
        <v>4385.3999999999996</v>
      </c>
      <c r="G145" s="231">
        <v>4325.7999999999993</v>
      </c>
      <c r="H145" s="231">
        <v>4525.6999999999989</v>
      </c>
      <c r="I145" s="231">
        <v>4585.2999999999993</v>
      </c>
      <c r="J145" s="231">
        <v>4625.6499999999987</v>
      </c>
      <c r="K145" s="230">
        <v>4544.95</v>
      </c>
      <c r="L145" s="230">
        <v>4445</v>
      </c>
      <c r="M145" s="230">
        <v>10.48404</v>
      </c>
      <c r="N145" s="1"/>
      <c r="O145" s="1"/>
    </row>
    <row r="146" spans="1:15" ht="12.75" customHeight="1">
      <c r="A146" s="30">
        <v>136</v>
      </c>
      <c r="B146" s="216" t="s">
        <v>337</v>
      </c>
      <c r="C146" s="230">
        <v>499.2</v>
      </c>
      <c r="D146" s="231">
        <v>502.36666666666662</v>
      </c>
      <c r="E146" s="231">
        <v>491.98333333333323</v>
      </c>
      <c r="F146" s="231">
        <v>484.76666666666659</v>
      </c>
      <c r="G146" s="231">
        <v>474.38333333333321</v>
      </c>
      <c r="H146" s="231">
        <v>509.58333333333326</v>
      </c>
      <c r="I146" s="231">
        <v>519.96666666666658</v>
      </c>
      <c r="J146" s="231">
        <v>527.18333333333328</v>
      </c>
      <c r="K146" s="230">
        <v>512.75</v>
      </c>
      <c r="L146" s="230">
        <v>495.15</v>
      </c>
      <c r="M146" s="230">
        <v>1.2844500000000001</v>
      </c>
      <c r="N146" s="1"/>
      <c r="O146" s="1"/>
    </row>
    <row r="147" spans="1:15" ht="12.75" customHeight="1">
      <c r="A147" s="30">
        <v>137</v>
      </c>
      <c r="B147" s="216" t="s">
        <v>338</v>
      </c>
      <c r="C147" s="230">
        <v>189.4</v>
      </c>
      <c r="D147" s="231">
        <v>189.70000000000002</v>
      </c>
      <c r="E147" s="231">
        <v>187.70000000000005</v>
      </c>
      <c r="F147" s="231">
        <v>186.00000000000003</v>
      </c>
      <c r="G147" s="231">
        <v>184.00000000000006</v>
      </c>
      <c r="H147" s="231">
        <v>191.40000000000003</v>
      </c>
      <c r="I147" s="231">
        <v>193.39999999999998</v>
      </c>
      <c r="J147" s="231">
        <v>195.10000000000002</v>
      </c>
      <c r="K147" s="230">
        <v>191.7</v>
      </c>
      <c r="L147" s="230">
        <v>188</v>
      </c>
      <c r="M147" s="230">
        <v>3.4353699999999998</v>
      </c>
      <c r="N147" s="1"/>
      <c r="O147" s="1"/>
    </row>
    <row r="148" spans="1:15" ht="12.75" customHeight="1">
      <c r="A148" s="30">
        <v>138</v>
      </c>
      <c r="B148" s="216" t="s">
        <v>339</v>
      </c>
      <c r="C148" s="230">
        <v>188.75</v>
      </c>
      <c r="D148" s="231">
        <v>187.41666666666666</v>
      </c>
      <c r="E148" s="231">
        <v>184.33333333333331</v>
      </c>
      <c r="F148" s="231">
        <v>179.91666666666666</v>
      </c>
      <c r="G148" s="231">
        <v>176.83333333333331</v>
      </c>
      <c r="H148" s="231">
        <v>191.83333333333331</v>
      </c>
      <c r="I148" s="231">
        <v>194.91666666666663</v>
      </c>
      <c r="J148" s="231">
        <v>199.33333333333331</v>
      </c>
      <c r="K148" s="230">
        <v>190.5</v>
      </c>
      <c r="L148" s="230">
        <v>183</v>
      </c>
      <c r="M148" s="230">
        <v>11.427670000000001</v>
      </c>
      <c r="N148" s="1"/>
      <c r="O148" s="1"/>
    </row>
    <row r="149" spans="1:15" ht="12.75" customHeight="1">
      <c r="A149" s="30">
        <v>139</v>
      </c>
      <c r="B149" s="216" t="s">
        <v>813</v>
      </c>
      <c r="C149" s="230">
        <v>46.4</v>
      </c>
      <c r="D149" s="231">
        <v>46.6</v>
      </c>
      <c r="E149" s="231">
        <v>46.1</v>
      </c>
      <c r="F149" s="231">
        <v>45.8</v>
      </c>
      <c r="G149" s="231">
        <v>45.3</v>
      </c>
      <c r="H149" s="231">
        <v>46.900000000000006</v>
      </c>
      <c r="I149" s="231">
        <v>47.400000000000006</v>
      </c>
      <c r="J149" s="231">
        <v>47.70000000000001</v>
      </c>
      <c r="K149" s="230">
        <v>47.1</v>
      </c>
      <c r="L149" s="230">
        <v>46.3</v>
      </c>
      <c r="M149" s="230">
        <v>30.59271</v>
      </c>
      <c r="N149" s="1"/>
      <c r="O149" s="1"/>
    </row>
    <row r="150" spans="1:15" ht="12.75" customHeight="1">
      <c r="A150" s="30">
        <v>140</v>
      </c>
      <c r="B150" s="216" t="s">
        <v>340</v>
      </c>
      <c r="C150" s="230">
        <v>64.900000000000006</v>
      </c>
      <c r="D150" s="231">
        <v>64.716666666666669</v>
      </c>
      <c r="E150" s="231">
        <v>63.683333333333337</v>
      </c>
      <c r="F150" s="231">
        <v>62.466666666666669</v>
      </c>
      <c r="G150" s="231">
        <v>61.433333333333337</v>
      </c>
      <c r="H150" s="231">
        <v>65.933333333333337</v>
      </c>
      <c r="I150" s="231">
        <v>66.966666666666669</v>
      </c>
      <c r="J150" s="231">
        <v>68.183333333333337</v>
      </c>
      <c r="K150" s="230">
        <v>65.75</v>
      </c>
      <c r="L150" s="230">
        <v>63.5</v>
      </c>
      <c r="M150" s="230">
        <v>29.725439999999999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3626.35</v>
      </c>
      <c r="D151" s="231">
        <v>3596.2666666666664</v>
      </c>
      <c r="E151" s="231">
        <v>3545.0333333333328</v>
      </c>
      <c r="F151" s="231">
        <v>3463.7166666666662</v>
      </c>
      <c r="G151" s="231">
        <v>3412.4833333333327</v>
      </c>
      <c r="H151" s="231">
        <v>3677.583333333333</v>
      </c>
      <c r="I151" s="231">
        <v>3728.8166666666666</v>
      </c>
      <c r="J151" s="231">
        <v>3810.1333333333332</v>
      </c>
      <c r="K151" s="230">
        <v>3647.5</v>
      </c>
      <c r="L151" s="230">
        <v>3514.95</v>
      </c>
      <c r="M151" s="230">
        <v>36.652979999999999</v>
      </c>
      <c r="N151" s="1"/>
      <c r="O151" s="1"/>
    </row>
    <row r="152" spans="1:15" ht="12.75" customHeight="1">
      <c r="A152" s="30">
        <v>142</v>
      </c>
      <c r="B152" s="216" t="s">
        <v>341</v>
      </c>
      <c r="C152" s="230">
        <v>429.9</v>
      </c>
      <c r="D152" s="231">
        <v>437.7166666666667</v>
      </c>
      <c r="E152" s="231">
        <v>420.68333333333339</v>
      </c>
      <c r="F152" s="231">
        <v>411.4666666666667</v>
      </c>
      <c r="G152" s="231">
        <v>394.43333333333339</v>
      </c>
      <c r="H152" s="231">
        <v>446.93333333333339</v>
      </c>
      <c r="I152" s="231">
        <v>463.9666666666667</v>
      </c>
      <c r="J152" s="231">
        <v>473.18333333333339</v>
      </c>
      <c r="K152" s="230">
        <v>454.75</v>
      </c>
      <c r="L152" s="230">
        <v>428.5</v>
      </c>
      <c r="M152" s="230">
        <v>3.3363999999999998</v>
      </c>
      <c r="N152" s="1"/>
      <c r="O152" s="1"/>
    </row>
    <row r="153" spans="1:15" ht="12.75" customHeight="1">
      <c r="A153" s="30">
        <v>143</v>
      </c>
      <c r="B153" s="216" t="s">
        <v>249</v>
      </c>
      <c r="C153" s="230">
        <v>391.75</v>
      </c>
      <c r="D153" s="231">
        <v>391.0333333333333</v>
      </c>
      <c r="E153" s="231">
        <v>387.11666666666662</v>
      </c>
      <c r="F153" s="231">
        <v>382.48333333333329</v>
      </c>
      <c r="G153" s="231">
        <v>378.56666666666661</v>
      </c>
      <c r="H153" s="231">
        <v>395.66666666666663</v>
      </c>
      <c r="I153" s="231">
        <v>399.58333333333337</v>
      </c>
      <c r="J153" s="231">
        <v>404.21666666666664</v>
      </c>
      <c r="K153" s="230">
        <v>394.95</v>
      </c>
      <c r="L153" s="230">
        <v>386.4</v>
      </c>
      <c r="M153" s="230">
        <v>2.5977399999999999</v>
      </c>
      <c r="N153" s="1"/>
      <c r="O153" s="1"/>
    </row>
    <row r="154" spans="1:15" ht="12.75" customHeight="1">
      <c r="A154" s="30">
        <v>144</v>
      </c>
      <c r="B154" s="216" t="s">
        <v>250</v>
      </c>
      <c r="C154" s="230">
        <v>1424.1</v>
      </c>
      <c r="D154" s="231">
        <v>1423.0333333333335</v>
      </c>
      <c r="E154" s="231">
        <v>1401.0666666666671</v>
      </c>
      <c r="F154" s="231">
        <v>1378.0333333333335</v>
      </c>
      <c r="G154" s="231">
        <v>1356.0666666666671</v>
      </c>
      <c r="H154" s="231">
        <v>1446.0666666666671</v>
      </c>
      <c r="I154" s="231">
        <v>1468.0333333333338</v>
      </c>
      <c r="J154" s="231">
        <v>1491.0666666666671</v>
      </c>
      <c r="K154" s="230">
        <v>1445</v>
      </c>
      <c r="L154" s="230">
        <v>1400</v>
      </c>
      <c r="M154" s="230">
        <v>0.98992999999999998</v>
      </c>
      <c r="N154" s="1"/>
      <c r="O154" s="1"/>
    </row>
    <row r="155" spans="1:15" ht="12.75" customHeight="1">
      <c r="A155" s="30">
        <v>145</v>
      </c>
      <c r="B155" s="216" t="s">
        <v>342</v>
      </c>
      <c r="C155" s="230">
        <v>98.25</v>
      </c>
      <c r="D155" s="231">
        <v>98.8</v>
      </c>
      <c r="E155" s="231">
        <v>97.199999999999989</v>
      </c>
      <c r="F155" s="231">
        <v>96.149999999999991</v>
      </c>
      <c r="G155" s="231">
        <v>94.549999999999983</v>
      </c>
      <c r="H155" s="231">
        <v>99.85</v>
      </c>
      <c r="I155" s="231">
        <v>101.44999999999999</v>
      </c>
      <c r="J155" s="231">
        <v>102.5</v>
      </c>
      <c r="K155" s="230">
        <v>100.4</v>
      </c>
      <c r="L155" s="230">
        <v>97.75</v>
      </c>
      <c r="M155" s="230">
        <v>70.335459999999998</v>
      </c>
      <c r="N155" s="1"/>
      <c r="O155" s="1"/>
    </row>
    <row r="156" spans="1:15" ht="12.75" customHeight="1">
      <c r="A156" s="30">
        <v>146</v>
      </c>
      <c r="B156" s="216" t="s">
        <v>769</v>
      </c>
      <c r="C156" s="230">
        <v>77.2</v>
      </c>
      <c r="D156" s="231">
        <v>78.016666666666666</v>
      </c>
      <c r="E156" s="231">
        <v>76.183333333333337</v>
      </c>
      <c r="F156" s="231">
        <v>75.166666666666671</v>
      </c>
      <c r="G156" s="231">
        <v>73.333333333333343</v>
      </c>
      <c r="H156" s="231">
        <v>79.033333333333331</v>
      </c>
      <c r="I156" s="231">
        <v>80.866666666666674</v>
      </c>
      <c r="J156" s="231">
        <v>81.883333333333326</v>
      </c>
      <c r="K156" s="230">
        <v>79.849999999999994</v>
      </c>
      <c r="L156" s="230">
        <v>77</v>
      </c>
      <c r="M156" s="230">
        <v>80.379469999999998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2062.6</v>
      </c>
      <c r="D157" s="231">
        <v>2067.5499999999997</v>
      </c>
      <c r="E157" s="231">
        <v>2050.6999999999994</v>
      </c>
      <c r="F157" s="231">
        <v>2038.7999999999997</v>
      </c>
      <c r="G157" s="231">
        <v>2021.9499999999994</v>
      </c>
      <c r="H157" s="231">
        <v>2079.4499999999994</v>
      </c>
      <c r="I157" s="231">
        <v>2096.2999999999997</v>
      </c>
      <c r="J157" s="231">
        <v>2108.1999999999994</v>
      </c>
      <c r="K157" s="230">
        <v>2084.4</v>
      </c>
      <c r="L157" s="230">
        <v>2055.65</v>
      </c>
      <c r="M157" s="230">
        <v>1.2515099999999999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190</v>
      </c>
      <c r="D158" s="231">
        <v>190.79999999999998</v>
      </c>
      <c r="E158" s="231">
        <v>188.69999999999996</v>
      </c>
      <c r="F158" s="231">
        <v>187.39999999999998</v>
      </c>
      <c r="G158" s="231">
        <v>185.29999999999995</v>
      </c>
      <c r="H158" s="231">
        <v>192.09999999999997</v>
      </c>
      <c r="I158" s="231">
        <v>194.2</v>
      </c>
      <c r="J158" s="231">
        <v>195.49999999999997</v>
      </c>
      <c r="K158" s="230">
        <v>192.9</v>
      </c>
      <c r="L158" s="230">
        <v>189.5</v>
      </c>
      <c r="M158" s="230">
        <v>31.211020000000001</v>
      </c>
      <c r="N158" s="1"/>
      <c r="O158" s="1"/>
    </row>
    <row r="159" spans="1:15" ht="12.75" customHeight="1">
      <c r="A159" s="30">
        <v>149</v>
      </c>
      <c r="B159" s="216" t="s">
        <v>343</v>
      </c>
      <c r="C159" s="230">
        <v>298.7</v>
      </c>
      <c r="D159" s="231">
        <v>297.43333333333334</v>
      </c>
      <c r="E159" s="231">
        <v>293.26666666666665</v>
      </c>
      <c r="F159" s="231">
        <v>287.83333333333331</v>
      </c>
      <c r="G159" s="231">
        <v>283.66666666666663</v>
      </c>
      <c r="H159" s="231">
        <v>302.86666666666667</v>
      </c>
      <c r="I159" s="231">
        <v>307.0333333333333</v>
      </c>
      <c r="J159" s="231">
        <v>312.4666666666667</v>
      </c>
      <c r="K159" s="230">
        <v>301.60000000000002</v>
      </c>
      <c r="L159" s="230">
        <v>292</v>
      </c>
      <c r="M159" s="230">
        <v>1.5673600000000001</v>
      </c>
      <c r="N159" s="1"/>
      <c r="O159" s="1"/>
    </row>
    <row r="160" spans="1:15" ht="12.75" customHeight="1">
      <c r="A160" s="30">
        <v>150</v>
      </c>
      <c r="B160" s="216" t="s">
        <v>802</v>
      </c>
      <c r="C160" s="230">
        <v>124.2</v>
      </c>
      <c r="D160" s="231">
        <v>124.38333333333333</v>
      </c>
      <c r="E160" s="231">
        <v>122.26666666666665</v>
      </c>
      <c r="F160" s="231">
        <v>120.33333333333333</v>
      </c>
      <c r="G160" s="231">
        <v>118.21666666666665</v>
      </c>
      <c r="H160" s="231">
        <v>126.31666666666665</v>
      </c>
      <c r="I160" s="231">
        <v>128.43333333333334</v>
      </c>
      <c r="J160" s="231">
        <v>130.36666666666665</v>
      </c>
      <c r="K160" s="230">
        <v>126.5</v>
      </c>
      <c r="L160" s="230">
        <v>122.45</v>
      </c>
      <c r="M160" s="230">
        <v>53.847349999999999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125.9</v>
      </c>
      <c r="D161" s="231">
        <v>126.7</v>
      </c>
      <c r="E161" s="231">
        <v>124.95000000000002</v>
      </c>
      <c r="F161" s="231">
        <v>124.00000000000001</v>
      </c>
      <c r="G161" s="231">
        <v>122.25000000000003</v>
      </c>
      <c r="H161" s="231">
        <v>127.65</v>
      </c>
      <c r="I161" s="231">
        <v>129.39999999999998</v>
      </c>
      <c r="J161" s="231">
        <v>130.35</v>
      </c>
      <c r="K161" s="230">
        <v>128.44999999999999</v>
      </c>
      <c r="L161" s="230">
        <v>125.75</v>
      </c>
      <c r="M161" s="230">
        <v>144.52493999999999</v>
      </c>
      <c r="N161" s="1"/>
      <c r="O161" s="1"/>
    </row>
    <row r="162" spans="1:15" ht="12.75" customHeight="1">
      <c r="A162" s="30">
        <v>152</v>
      </c>
      <c r="B162" s="216" t="s">
        <v>770</v>
      </c>
      <c r="C162" s="230">
        <v>307.45</v>
      </c>
      <c r="D162" s="231">
        <v>309.21666666666664</v>
      </c>
      <c r="E162" s="231">
        <v>304.23333333333329</v>
      </c>
      <c r="F162" s="231">
        <v>301.01666666666665</v>
      </c>
      <c r="G162" s="231">
        <v>296.0333333333333</v>
      </c>
      <c r="H162" s="231">
        <v>312.43333333333328</v>
      </c>
      <c r="I162" s="231">
        <v>317.41666666666663</v>
      </c>
      <c r="J162" s="231">
        <v>320.63333333333327</v>
      </c>
      <c r="K162" s="230">
        <v>314.2</v>
      </c>
      <c r="L162" s="230">
        <v>306</v>
      </c>
      <c r="M162" s="230">
        <v>2.1755200000000001</v>
      </c>
      <c r="N162" s="1"/>
      <c r="O162" s="1"/>
    </row>
    <row r="163" spans="1:15" ht="12.75" customHeight="1">
      <c r="A163" s="30">
        <v>153</v>
      </c>
      <c r="B163" s="216" t="s">
        <v>344</v>
      </c>
      <c r="C163" s="230">
        <v>4499.7</v>
      </c>
      <c r="D163" s="231">
        <v>4496.55</v>
      </c>
      <c r="E163" s="231">
        <v>4468.1000000000004</v>
      </c>
      <c r="F163" s="231">
        <v>4436.5</v>
      </c>
      <c r="G163" s="231">
        <v>4408.05</v>
      </c>
      <c r="H163" s="231">
        <v>4528.1500000000005</v>
      </c>
      <c r="I163" s="231">
        <v>4556.5999999999995</v>
      </c>
      <c r="J163" s="231">
        <v>4588.2000000000007</v>
      </c>
      <c r="K163" s="230">
        <v>4525</v>
      </c>
      <c r="L163" s="230">
        <v>4464.95</v>
      </c>
      <c r="M163" s="230">
        <v>0.12891</v>
      </c>
      <c r="N163" s="1"/>
      <c r="O163" s="1"/>
    </row>
    <row r="164" spans="1:15" ht="12.75" customHeight="1">
      <c r="A164" s="30">
        <v>154</v>
      </c>
      <c r="B164" s="216" t="s">
        <v>345</v>
      </c>
      <c r="C164" s="230">
        <v>903</v>
      </c>
      <c r="D164" s="231">
        <v>901.18333333333339</v>
      </c>
      <c r="E164" s="231">
        <v>896.36666666666679</v>
      </c>
      <c r="F164" s="231">
        <v>889.73333333333335</v>
      </c>
      <c r="G164" s="231">
        <v>884.91666666666674</v>
      </c>
      <c r="H164" s="231">
        <v>907.81666666666683</v>
      </c>
      <c r="I164" s="231">
        <v>912.63333333333344</v>
      </c>
      <c r="J164" s="231">
        <v>919.26666666666688</v>
      </c>
      <c r="K164" s="230">
        <v>906</v>
      </c>
      <c r="L164" s="230">
        <v>894.55</v>
      </c>
      <c r="M164" s="230">
        <v>1.69021</v>
      </c>
      <c r="N164" s="1"/>
      <c r="O164" s="1"/>
    </row>
    <row r="165" spans="1:15" ht="12.75" customHeight="1">
      <c r="A165" s="30">
        <v>155</v>
      </c>
      <c r="B165" s="216" t="s">
        <v>346</v>
      </c>
      <c r="C165" s="230">
        <v>181.6</v>
      </c>
      <c r="D165" s="231">
        <v>181.45000000000002</v>
      </c>
      <c r="E165" s="231">
        <v>178.50000000000003</v>
      </c>
      <c r="F165" s="231">
        <v>175.4</v>
      </c>
      <c r="G165" s="231">
        <v>172.45000000000002</v>
      </c>
      <c r="H165" s="231">
        <v>184.55000000000004</v>
      </c>
      <c r="I165" s="231">
        <v>187.50000000000003</v>
      </c>
      <c r="J165" s="231">
        <v>190.60000000000005</v>
      </c>
      <c r="K165" s="230">
        <v>184.4</v>
      </c>
      <c r="L165" s="230">
        <v>178.35</v>
      </c>
      <c r="M165" s="230">
        <v>7.8585399999999996</v>
      </c>
      <c r="N165" s="1"/>
      <c r="O165" s="1"/>
    </row>
    <row r="166" spans="1:15" ht="12.75" customHeight="1">
      <c r="A166" s="30">
        <v>156</v>
      </c>
      <c r="B166" s="216" t="s">
        <v>347</v>
      </c>
      <c r="C166" s="230">
        <v>130.5</v>
      </c>
      <c r="D166" s="231">
        <v>131.4</v>
      </c>
      <c r="E166" s="231">
        <v>128.4</v>
      </c>
      <c r="F166" s="231">
        <v>126.30000000000001</v>
      </c>
      <c r="G166" s="231">
        <v>123.30000000000001</v>
      </c>
      <c r="H166" s="231">
        <v>133.5</v>
      </c>
      <c r="I166" s="231">
        <v>136.5</v>
      </c>
      <c r="J166" s="231">
        <v>138.6</v>
      </c>
      <c r="K166" s="230">
        <v>134.4</v>
      </c>
      <c r="L166" s="230">
        <v>129.30000000000001</v>
      </c>
      <c r="M166" s="230">
        <v>58.60463</v>
      </c>
      <c r="N166" s="1"/>
      <c r="O166" s="1"/>
    </row>
    <row r="167" spans="1:15" ht="12.75" customHeight="1">
      <c r="A167" s="30">
        <v>157</v>
      </c>
      <c r="B167" s="216" t="s">
        <v>251</v>
      </c>
      <c r="C167" s="230">
        <v>270.5</v>
      </c>
      <c r="D167" s="231">
        <v>269.40000000000003</v>
      </c>
      <c r="E167" s="231">
        <v>267.60000000000008</v>
      </c>
      <c r="F167" s="231">
        <v>264.70000000000005</v>
      </c>
      <c r="G167" s="231">
        <v>262.90000000000009</v>
      </c>
      <c r="H167" s="231">
        <v>272.30000000000007</v>
      </c>
      <c r="I167" s="231">
        <v>274.10000000000002</v>
      </c>
      <c r="J167" s="231">
        <v>277.00000000000006</v>
      </c>
      <c r="K167" s="230">
        <v>271.2</v>
      </c>
      <c r="L167" s="230">
        <v>266.5</v>
      </c>
      <c r="M167" s="230">
        <v>4.1124499999999999</v>
      </c>
      <c r="N167" s="1"/>
      <c r="O167" s="1"/>
    </row>
    <row r="168" spans="1:15" ht="12.75" customHeight="1">
      <c r="A168" s="30">
        <v>158</v>
      </c>
      <c r="B168" s="216" t="s">
        <v>814</v>
      </c>
      <c r="C168" s="230">
        <v>1061.8</v>
      </c>
      <c r="D168" s="231">
        <v>1052.9166666666667</v>
      </c>
      <c r="E168" s="231">
        <v>1031.9333333333334</v>
      </c>
      <c r="F168" s="231">
        <v>1002.0666666666666</v>
      </c>
      <c r="G168" s="231">
        <v>981.08333333333326</v>
      </c>
      <c r="H168" s="231">
        <v>1082.7833333333335</v>
      </c>
      <c r="I168" s="231">
        <v>1103.7666666666667</v>
      </c>
      <c r="J168" s="231">
        <v>1133.6333333333337</v>
      </c>
      <c r="K168" s="230">
        <v>1073.9000000000001</v>
      </c>
      <c r="L168" s="230">
        <v>1023.05</v>
      </c>
      <c r="M168" s="230">
        <v>0.60355000000000003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108.05</v>
      </c>
      <c r="D169" s="231">
        <v>108.31666666666666</v>
      </c>
      <c r="E169" s="231">
        <v>107.28333333333333</v>
      </c>
      <c r="F169" s="231">
        <v>106.51666666666667</v>
      </c>
      <c r="G169" s="231">
        <v>105.48333333333333</v>
      </c>
      <c r="H169" s="231">
        <v>109.08333333333333</v>
      </c>
      <c r="I169" s="231">
        <v>110.11666666666666</v>
      </c>
      <c r="J169" s="231">
        <v>110.88333333333333</v>
      </c>
      <c r="K169" s="230">
        <v>109.35</v>
      </c>
      <c r="L169" s="230">
        <v>107.55</v>
      </c>
      <c r="M169" s="230">
        <v>51.77796</v>
      </c>
      <c r="N169" s="1"/>
      <c r="O169" s="1"/>
    </row>
    <row r="170" spans="1:15" ht="12.75" customHeight="1">
      <c r="A170" s="30">
        <v>160</v>
      </c>
      <c r="B170" s="216" t="s">
        <v>349</v>
      </c>
      <c r="C170" s="230">
        <v>1442.85</v>
      </c>
      <c r="D170" s="231">
        <v>1448.2666666666667</v>
      </c>
      <c r="E170" s="231">
        <v>1435.5833333333333</v>
      </c>
      <c r="F170" s="231">
        <v>1428.3166666666666</v>
      </c>
      <c r="G170" s="231">
        <v>1415.6333333333332</v>
      </c>
      <c r="H170" s="231">
        <v>1455.5333333333333</v>
      </c>
      <c r="I170" s="231">
        <v>1468.2166666666667</v>
      </c>
      <c r="J170" s="231">
        <v>1475.4833333333333</v>
      </c>
      <c r="K170" s="230">
        <v>1460.95</v>
      </c>
      <c r="L170" s="230">
        <v>1441</v>
      </c>
      <c r="M170" s="230">
        <v>0.32162000000000002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46.1</v>
      </c>
      <c r="D171" s="231">
        <v>46.316666666666663</v>
      </c>
      <c r="E171" s="231">
        <v>45.783333333333324</v>
      </c>
      <c r="F171" s="231">
        <v>45.466666666666661</v>
      </c>
      <c r="G171" s="231">
        <v>44.933333333333323</v>
      </c>
      <c r="H171" s="231">
        <v>46.633333333333326</v>
      </c>
      <c r="I171" s="231">
        <v>47.166666666666657</v>
      </c>
      <c r="J171" s="231">
        <v>47.483333333333327</v>
      </c>
      <c r="K171" s="230">
        <v>46.85</v>
      </c>
      <c r="L171" s="230">
        <v>46</v>
      </c>
      <c r="M171" s="230">
        <v>85.330659999999995</v>
      </c>
      <c r="N171" s="1"/>
      <c r="O171" s="1"/>
    </row>
    <row r="172" spans="1:15" ht="12.75" customHeight="1">
      <c r="A172" s="30">
        <v>162</v>
      </c>
      <c r="B172" s="216" t="s">
        <v>350</v>
      </c>
      <c r="C172" s="230">
        <v>2534.5500000000002</v>
      </c>
      <c r="D172" s="231">
        <v>2535.1</v>
      </c>
      <c r="E172" s="231">
        <v>2521.25</v>
      </c>
      <c r="F172" s="231">
        <v>2507.9500000000003</v>
      </c>
      <c r="G172" s="231">
        <v>2494.1000000000004</v>
      </c>
      <c r="H172" s="231">
        <v>2548.3999999999996</v>
      </c>
      <c r="I172" s="231">
        <v>2562.2499999999991</v>
      </c>
      <c r="J172" s="231">
        <v>2575.5499999999993</v>
      </c>
      <c r="K172" s="230">
        <v>2548.9499999999998</v>
      </c>
      <c r="L172" s="230">
        <v>2521.8000000000002</v>
      </c>
      <c r="M172" s="230">
        <v>7.0199999999999999E-2</v>
      </c>
      <c r="N172" s="1"/>
      <c r="O172" s="1"/>
    </row>
    <row r="173" spans="1:15" ht="12.75" customHeight="1">
      <c r="A173" s="30">
        <v>163</v>
      </c>
      <c r="B173" s="216" t="s">
        <v>351</v>
      </c>
      <c r="C173" s="230">
        <v>2897.8</v>
      </c>
      <c r="D173" s="231">
        <v>2907.4166666666665</v>
      </c>
      <c r="E173" s="231">
        <v>2868.9333333333329</v>
      </c>
      <c r="F173" s="231">
        <v>2840.0666666666666</v>
      </c>
      <c r="G173" s="231">
        <v>2801.583333333333</v>
      </c>
      <c r="H173" s="231">
        <v>2936.2833333333328</v>
      </c>
      <c r="I173" s="231">
        <v>2974.7666666666664</v>
      </c>
      <c r="J173" s="231">
        <v>3003.6333333333328</v>
      </c>
      <c r="K173" s="230">
        <v>2945.9</v>
      </c>
      <c r="L173" s="230">
        <v>2878.55</v>
      </c>
      <c r="M173" s="230">
        <v>6.9379999999999997E-2</v>
      </c>
      <c r="N173" s="1"/>
      <c r="O173" s="1"/>
    </row>
    <row r="174" spans="1:15" ht="12.75" customHeight="1">
      <c r="A174" s="30">
        <v>164</v>
      </c>
      <c r="B174" s="216" t="s">
        <v>352</v>
      </c>
      <c r="C174" s="230">
        <v>171.3</v>
      </c>
      <c r="D174" s="231">
        <v>172.60000000000002</v>
      </c>
      <c r="E174" s="231">
        <v>169.30000000000004</v>
      </c>
      <c r="F174" s="231">
        <v>167.3</v>
      </c>
      <c r="G174" s="231">
        <v>164.00000000000003</v>
      </c>
      <c r="H174" s="231">
        <v>174.60000000000005</v>
      </c>
      <c r="I174" s="231">
        <v>177.9</v>
      </c>
      <c r="J174" s="231">
        <v>179.90000000000006</v>
      </c>
      <c r="K174" s="230">
        <v>175.9</v>
      </c>
      <c r="L174" s="230">
        <v>170.6</v>
      </c>
      <c r="M174" s="230">
        <v>5.2244799999999998</v>
      </c>
      <c r="N174" s="1"/>
      <c r="O174" s="1"/>
    </row>
    <row r="175" spans="1:15" ht="12.75" customHeight="1">
      <c r="A175" s="30">
        <v>165</v>
      </c>
      <c r="B175" s="216" t="s">
        <v>252</v>
      </c>
      <c r="C175" s="230">
        <v>1358.45</v>
      </c>
      <c r="D175" s="231">
        <v>1368.4666666666665</v>
      </c>
      <c r="E175" s="231">
        <v>1341.9833333333329</v>
      </c>
      <c r="F175" s="231">
        <v>1325.5166666666664</v>
      </c>
      <c r="G175" s="231">
        <v>1299.0333333333328</v>
      </c>
      <c r="H175" s="231">
        <v>1384.9333333333329</v>
      </c>
      <c r="I175" s="231">
        <v>1411.4166666666665</v>
      </c>
      <c r="J175" s="231">
        <v>1427.883333333333</v>
      </c>
      <c r="K175" s="230">
        <v>1394.95</v>
      </c>
      <c r="L175" s="230">
        <v>1352</v>
      </c>
      <c r="M175" s="230">
        <v>2.2499400000000001</v>
      </c>
      <c r="N175" s="1"/>
      <c r="O175" s="1"/>
    </row>
    <row r="176" spans="1:15" ht="12.75" customHeight="1">
      <c r="A176" s="30">
        <v>166</v>
      </c>
      <c r="B176" s="216" t="s">
        <v>353</v>
      </c>
      <c r="C176" s="230">
        <v>1276</v>
      </c>
      <c r="D176" s="231">
        <v>1280.3166666666666</v>
      </c>
      <c r="E176" s="231">
        <v>1270.6833333333332</v>
      </c>
      <c r="F176" s="231">
        <v>1265.3666666666666</v>
      </c>
      <c r="G176" s="231">
        <v>1255.7333333333331</v>
      </c>
      <c r="H176" s="231">
        <v>1285.6333333333332</v>
      </c>
      <c r="I176" s="231">
        <v>1295.2666666666664</v>
      </c>
      <c r="J176" s="231">
        <v>1300.5833333333333</v>
      </c>
      <c r="K176" s="230">
        <v>1289.95</v>
      </c>
      <c r="L176" s="230">
        <v>1275</v>
      </c>
      <c r="M176" s="230">
        <v>0.22012999999999999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612.95000000000005</v>
      </c>
      <c r="D177" s="231">
        <v>603.11666666666667</v>
      </c>
      <c r="E177" s="231">
        <v>590.88333333333333</v>
      </c>
      <c r="F177" s="231">
        <v>568.81666666666661</v>
      </c>
      <c r="G177" s="231">
        <v>556.58333333333326</v>
      </c>
      <c r="H177" s="231">
        <v>625.18333333333339</v>
      </c>
      <c r="I177" s="231">
        <v>637.41666666666674</v>
      </c>
      <c r="J177" s="231">
        <v>659.48333333333346</v>
      </c>
      <c r="K177" s="230">
        <v>615.35</v>
      </c>
      <c r="L177" s="230">
        <v>581.04999999999995</v>
      </c>
      <c r="M177" s="230">
        <v>61.23142</v>
      </c>
      <c r="N177" s="1"/>
      <c r="O177" s="1"/>
    </row>
    <row r="178" spans="1:15" ht="12.75" customHeight="1">
      <c r="A178" s="30">
        <v>168</v>
      </c>
      <c r="B178" s="216" t="s">
        <v>815</v>
      </c>
      <c r="C178" s="230">
        <v>1101.3</v>
      </c>
      <c r="D178" s="231">
        <v>1105.2666666666667</v>
      </c>
      <c r="E178" s="231">
        <v>1090.5333333333333</v>
      </c>
      <c r="F178" s="231">
        <v>1079.7666666666667</v>
      </c>
      <c r="G178" s="231">
        <v>1065.0333333333333</v>
      </c>
      <c r="H178" s="231">
        <v>1116.0333333333333</v>
      </c>
      <c r="I178" s="231">
        <v>1130.7666666666664</v>
      </c>
      <c r="J178" s="231">
        <v>1141.5333333333333</v>
      </c>
      <c r="K178" s="230">
        <v>1120</v>
      </c>
      <c r="L178" s="230">
        <v>1094.5</v>
      </c>
      <c r="M178" s="230">
        <v>0.17893000000000001</v>
      </c>
      <c r="N178" s="1"/>
      <c r="O178" s="1"/>
    </row>
    <row r="179" spans="1:15" ht="12.75" customHeight="1">
      <c r="A179" s="30">
        <v>169</v>
      </c>
      <c r="B179" s="216" t="s">
        <v>354</v>
      </c>
      <c r="C179" s="230">
        <v>1710.55</v>
      </c>
      <c r="D179" s="231">
        <v>1718.25</v>
      </c>
      <c r="E179" s="231">
        <v>1697.3</v>
      </c>
      <c r="F179" s="231">
        <v>1684.05</v>
      </c>
      <c r="G179" s="231">
        <v>1663.1</v>
      </c>
      <c r="H179" s="231">
        <v>1731.5</v>
      </c>
      <c r="I179" s="231">
        <v>1752.4499999999998</v>
      </c>
      <c r="J179" s="231">
        <v>1765.7</v>
      </c>
      <c r="K179" s="230">
        <v>1739.2</v>
      </c>
      <c r="L179" s="230">
        <v>1705</v>
      </c>
      <c r="M179" s="230">
        <v>0.36997000000000002</v>
      </c>
      <c r="N179" s="1"/>
      <c r="O179" s="1"/>
    </row>
    <row r="180" spans="1:15" ht="12.75" customHeight="1">
      <c r="A180" s="30">
        <v>170</v>
      </c>
      <c r="B180" s="216" t="s">
        <v>253</v>
      </c>
      <c r="C180" s="230">
        <v>424.15</v>
      </c>
      <c r="D180" s="231">
        <v>425.26666666666665</v>
      </c>
      <c r="E180" s="231">
        <v>421.18333333333328</v>
      </c>
      <c r="F180" s="231">
        <v>418.21666666666664</v>
      </c>
      <c r="G180" s="231">
        <v>414.13333333333327</v>
      </c>
      <c r="H180" s="231">
        <v>428.23333333333329</v>
      </c>
      <c r="I180" s="231">
        <v>432.31666666666666</v>
      </c>
      <c r="J180" s="231">
        <v>435.2833333333333</v>
      </c>
      <c r="K180" s="230">
        <v>429.35</v>
      </c>
      <c r="L180" s="230">
        <v>422.3</v>
      </c>
      <c r="M180" s="230">
        <v>0.48931999999999998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999.2</v>
      </c>
      <c r="D181" s="231">
        <v>993.4666666666667</v>
      </c>
      <c r="E181" s="231">
        <v>983.13333333333344</v>
      </c>
      <c r="F181" s="231">
        <v>967.06666666666672</v>
      </c>
      <c r="G181" s="231">
        <v>956.73333333333346</v>
      </c>
      <c r="H181" s="231">
        <v>1009.5333333333334</v>
      </c>
      <c r="I181" s="231">
        <v>1019.8666666666667</v>
      </c>
      <c r="J181" s="231">
        <v>1035.9333333333334</v>
      </c>
      <c r="K181" s="230">
        <v>1003.8</v>
      </c>
      <c r="L181" s="230">
        <v>977.4</v>
      </c>
      <c r="M181" s="230">
        <v>18.183520000000001</v>
      </c>
      <c r="N181" s="1"/>
      <c r="O181" s="1"/>
    </row>
    <row r="182" spans="1:15" ht="12.75" customHeight="1">
      <c r="A182" s="30">
        <v>172</v>
      </c>
      <c r="B182" s="216" t="s">
        <v>254</v>
      </c>
      <c r="C182" s="230">
        <v>471.9</v>
      </c>
      <c r="D182" s="231">
        <v>473.63333333333338</v>
      </c>
      <c r="E182" s="231">
        <v>468.26666666666677</v>
      </c>
      <c r="F182" s="231">
        <v>464.63333333333338</v>
      </c>
      <c r="G182" s="231">
        <v>459.26666666666677</v>
      </c>
      <c r="H182" s="231">
        <v>477.26666666666677</v>
      </c>
      <c r="I182" s="231">
        <v>482.63333333333344</v>
      </c>
      <c r="J182" s="231">
        <v>486.26666666666677</v>
      </c>
      <c r="K182" s="230">
        <v>479</v>
      </c>
      <c r="L182" s="230">
        <v>470</v>
      </c>
      <c r="M182" s="230">
        <v>1.54498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1338.3</v>
      </c>
      <c r="D183" s="231">
        <v>1342.85</v>
      </c>
      <c r="E183" s="231">
        <v>1326.7999999999997</v>
      </c>
      <c r="F183" s="231">
        <v>1315.2999999999997</v>
      </c>
      <c r="G183" s="231">
        <v>1299.2499999999995</v>
      </c>
      <c r="H183" s="231">
        <v>1354.35</v>
      </c>
      <c r="I183" s="231">
        <v>1370.4</v>
      </c>
      <c r="J183" s="231">
        <v>1381.9</v>
      </c>
      <c r="K183" s="230">
        <v>1358.9</v>
      </c>
      <c r="L183" s="230">
        <v>1331.35</v>
      </c>
      <c r="M183" s="230">
        <v>4.2720500000000001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296.10000000000002</v>
      </c>
      <c r="D184" s="231">
        <v>297.36666666666667</v>
      </c>
      <c r="E184" s="231">
        <v>294.33333333333337</v>
      </c>
      <c r="F184" s="231">
        <v>292.56666666666672</v>
      </c>
      <c r="G184" s="231">
        <v>289.53333333333342</v>
      </c>
      <c r="H184" s="231">
        <v>299.13333333333333</v>
      </c>
      <c r="I184" s="231">
        <v>302.16666666666663</v>
      </c>
      <c r="J184" s="231">
        <v>303.93333333333328</v>
      </c>
      <c r="K184" s="230">
        <v>300.39999999999998</v>
      </c>
      <c r="L184" s="230">
        <v>295.60000000000002</v>
      </c>
      <c r="M184" s="230">
        <v>4.1897099999999998</v>
      </c>
      <c r="N184" s="1"/>
      <c r="O184" s="1"/>
    </row>
    <row r="185" spans="1:15" ht="12.75" customHeight="1">
      <c r="A185" s="30">
        <v>175</v>
      </c>
      <c r="B185" s="216" t="s">
        <v>355</v>
      </c>
      <c r="C185" s="230">
        <v>332.55</v>
      </c>
      <c r="D185" s="231">
        <v>332</v>
      </c>
      <c r="E185" s="231">
        <v>329.95</v>
      </c>
      <c r="F185" s="231">
        <v>327.34999999999997</v>
      </c>
      <c r="G185" s="231">
        <v>325.29999999999995</v>
      </c>
      <c r="H185" s="231">
        <v>334.6</v>
      </c>
      <c r="I185" s="231">
        <v>336.65</v>
      </c>
      <c r="J185" s="231">
        <v>339.25000000000006</v>
      </c>
      <c r="K185" s="230">
        <v>334.05</v>
      </c>
      <c r="L185" s="230">
        <v>329.4</v>
      </c>
      <c r="M185" s="230">
        <v>4.1043799999999999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1753.85</v>
      </c>
      <c r="D186" s="231">
        <v>1759.3166666666666</v>
      </c>
      <c r="E186" s="231">
        <v>1745.6333333333332</v>
      </c>
      <c r="F186" s="231">
        <v>1737.4166666666665</v>
      </c>
      <c r="G186" s="231">
        <v>1723.7333333333331</v>
      </c>
      <c r="H186" s="231">
        <v>1767.5333333333333</v>
      </c>
      <c r="I186" s="231">
        <v>1781.2166666666667</v>
      </c>
      <c r="J186" s="231">
        <v>1789.4333333333334</v>
      </c>
      <c r="K186" s="230">
        <v>1773</v>
      </c>
      <c r="L186" s="230">
        <v>1751.1</v>
      </c>
      <c r="M186" s="230">
        <v>3.0413299999999999</v>
      </c>
      <c r="N186" s="1"/>
      <c r="O186" s="1"/>
    </row>
    <row r="187" spans="1:15" ht="12.75" customHeight="1">
      <c r="A187" s="30">
        <v>177</v>
      </c>
      <c r="B187" s="216" t="s">
        <v>356</v>
      </c>
      <c r="C187" s="230">
        <v>676.75</v>
      </c>
      <c r="D187" s="231">
        <v>674.76666666666665</v>
      </c>
      <c r="E187" s="231">
        <v>667.5333333333333</v>
      </c>
      <c r="F187" s="231">
        <v>658.31666666666661</v>
      </c>
      <c r="G187" s="231">
        <v>651.08333333333326</v>
      </c>
      <c r="H187" s="231">
        <v>683.98333333333335</v>
      </c>
      <c r="I187" s="231">
        <v>691.2166666666667</v>
      </c>
      <c r="J187" s="231">
        <v>700.43333333333339</v>
      </c>
      <c r="K187" s="230">
        <v>682</v>
      </c>
      <c r="L187" s="230">
        <v>665.55</v>
      </c>
      <c r="M187" s="230">
        <v>1.51328</v>
      </c>
      <c r="N187" s="1"/>
      <c r="O187" s="1"/>
    </row>
    <row r="188" spans="1:15" ht="12.75" customHeight="1">
      <c r="A188" s="30">
        <v>178</v>
      </c>
      <c r="B188" s="216" t="s">
        <v>850</v>
      </c>
      <c r="C188" s="230">
        <v>332.3</v>
      </c>
      <c r="D188" s="231">
        <v>331.8</v>
      </c>
      <c r="E188" s="231">
        <v>327.60000000000002</v>
      </c>
      <c r="F188" s="231">
        <v>322.90000000000003</v>
      </c>
      <c r="G188" s="231">
        <v>318.70000000000005</v>
      </c>
      <c r="H188" s="231">
        <v>336.5</v>
      </c>
      <c r="I188" s="231">
        <v>340.69999999999993</v>
      </c>
      <c r="J188" s="231">
        <v>345.4</v>
      </c>
      <c r="K188" s="230">
        <v>336</v>
      </c>
      <c r="L188" s="230">
        <v>327.10000000000002</v>
      </c>
      <c r="M188" s="230">
        <v>7.6737799999999998</v>
      </c>
      <c r="N188" s="1"/>
      <c r="O188" s="1"/>
    </row>
    <row r="189" spans="1:15" ht="12.75" customHeight="1">
      <c r="A189" s="30">
        <v>179</v>
      </c>
      <c r="B189" s="216" t="s">
        <v>358</v>
      </c>
      <c r="C189" s="230">
        <v>1990.15</v>
      </c>
      <c r="D189" s="231">
        <v>1976.9833333333333</v>
      </c>
      <c r="E189" s="231">
        <v>1903.9666666666667</v>
      </c>
      <c r="F189" s="231">
        <v>1817.7833333333333</v>
      </c>
      <c r="G189" s="231">
        <v>1744.7666666666667</v>
      </c>
      <c r="H189" s="231">
        <v>2063.166666666667</v>
      </c>
      <c r="I189" s="231">
        <v>2136.1833333333334</v>
      </c>
      <c r="J189" s="231">
        <v>2222.3666666666668</v>
      </c>
      <c r="K189" s="230">
        <v>2050</v>
      </c>
      <c r="L189" s="230">
        <v>1890.8</v>
      </c>
      <c r="M189" s="230">
        <v>0.91908000000000001</v>
      </c>
      <c r="N189" s="1"/>
      <c r="O189" s="1"/>
    </row>
    <row r="190" spans="1:15" ht="12.75" customHeight="1">
      <c r="A190" s="30">
        <v>180</v>
      </c>
      <c r="B190" s="216" t="s">
        <v>359</v>
      </c>
      <c r="C190" s="230">
        <v>692.05</v>
      </c>
      <c r="D190" s="231">
        <v>694.33333333333337</v>
      </c>
      <c r="E190" s="231">
        <v>687.7166666666667</v>
      </c>
      <c r="F190" s="231">
        <v>683.38333333333333</v>
      </c>
      <c r="G190" s="231">
        <v>676.76666666666665</v>
      </c>
      <c r="H190" s="231">
        <v>698.66666666666674</v>
      </c>
      <c r="I190" s="231">
        <v>705.2833333333333</v>
      </c>
      <c r="J190" s="231">
        <v>709.61666666666679</v>
      </c>
      <c r="K190" s="230">
        <v>700.95</v>
      </c>
      <c r="L190" s="230">
        <v>690</v>
      </c>
      <c r="M190" s="230">
        <v>1.0822799999999999</v>
      </c>
      <c r="N190" s="1"/>
      <c r="O190" s="1"/>
    </row>
    <row r="191" spans="1:15" ht="12.75" customHeight="1">
      <c r="A191" s="30">
        <v>181</v>
      </c>
      <c r="B191" s="216" t="s">
        <v>360</v>
      </c>
      <c r="C191" s="230">
        <v>247.1</v>
      </c>
      <c r="D191" s="231">
        <v>248.48333333333335</v>
      </c>
      <c r="E191" s="231">
        <v>244.31666666666669</v>
      </c>
      <c r="F191" s="231">
        <v>241.53333333333333</v>
      </c>
      <c r="G191" s="231">
        <v>237.36666666666667</v>
      </c>
      <c r="H191" s="231">
        <v>251.26666666666671</v>
      </c>
      <c r="I191" s="231">
        <v>255.43333333333334</v>
      </c>
      <c r="J191" s="231">
        <v>258.2166666666667</v>
      </c>
      <c r="K191" s="230">
        <v>252.65</v>
      </c>
      <c r="L191" s="230">
        <v>245.7</v>
      </c>
      <c r="M191" s="230">
        <v>4.1111300000000002</v>
      </c>
      <c r="N191" s="1"/>
      <c r="O191" s="1"/>
    </row>
    <row r="192" spans="1:15" ht="12.75" customHeight="1">
      <c r="A192" s="30">
        <v>182</v>
      </c>
      <c r="B192" s="216" t="s">
        <v>361</v>
      </c>
      <c r="C192" s="230">
        <v>3242.55</v>
      </c>
      <c r="D192" s="231">
        <v>3243.8666666666668</v>
      </c>
      <c r="E192" s="231">
        <v>3222.2333333333336</v>
      </c>
      <c r="F192" s="231">
        <v>3201.916666666667</v>
      </c>
      <c r="G192" s="231">
        <v>3180.2833333333338</v>
      </c>
      <c r="H192" s="231">
        <v>3264.1833333333334</v>
      </c>
      <c r="I192" s="231">
        <v>3285.8166666666666</v>
      </c>
      <c r="J192" s="231">
        <v>3306.1333333333332</v>
      </c>
      <c r="K192" s="230">
        <v>3265.5</v>
      </c>
      <c r="L192" s="230">
        <v>3223.55</v>
      </c>
      <c r="M192" s="230">
        <v>0.57091999999999998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476.65</v>
      </c>
      <c r="D193" s="231">
        <v>481.65000000000003</v>
      </c>
      <c r="E193" s="231">
        <v>470.75000000000006</v>
      </c>
      <c r="F193" s="231">
        <v>464.85</v>
      </c>
      <c r="G193" s="231">
        <v>453.95000000000005</v>
      </c>
      <c r="H193" s="231">
        <v>487.55000000000007</v>
      </c>
      <c r="I193" s="231">
        <v>498.45000000000005</v>
      </c>
      <c r="J193" s="231">
        <v>504.35000000000008</v>
      </c>
      <c r="K193" s="230">
        <v>492.55</v>
      </c>
      <c r="L193" s="230">
        <v>475.75</v>
      </c>
      <c r="M193" s="230">
        <v>10.957380000000001</v>
      </c>
      <c r="N193" s="1"/>
      <c r="O193" s="1"/>
    </row>
    <row r="194" spans="1:15" ht="12.75" customHeight="1">
      <c r="A194" s="30">
        <v>184</v>
      </c>
      <c r="B194" s="216" t="s">
        <v>362</v>
      </c>
      <c r="C194" s="230">
        <v>620.70000000000005</v>
      </c>
      <c r="D194" s="231">
        <v>627.35</v>
      </c>
      <c r="E194" s="231">
        <v>611.70000000000005</v>
      </c>
      <c r="F194" s="231">
        <v>602.70000000000005</v>
      </c>
      <c r="G194" s="231">
        <v>587.05000000000007</v>
      </c>
      <c r="H194" s="231">
        <v>636.35</v>
      </c>
      <c r="I194" s="231">
        <v>651.99999999999989</v>
      </c>
      <c r="J194" s="231">
        <v>661</v>
      </c>
      <c r="K194" s="230">
        <v>643</v>
      </c>
      <c r="L194" s="230">
        <v>618.35</v>
      </c>
      <c r="M194" s="230">
        <v>41.386000000000003</v>
      </c>
      <c r="N194" s="1"/>
      <c r="O194" s="1"/>
    </row>
    <row r="195" spans="1:15" ht="12.75" customHeight="1">
      <c r="A195" s="30">
        <v>185</v>
      </c>
      <c r="B195" s="216" t="s">
        <v>363</v>
      </c>
      <c r="C195" s="230">
        <v>115.65</v>
      </c>
      <c r="D195" s="231">
        <v>116.43333333333334</v>
      </c>
      <c r="E195" s="231">
        <v>114.36666666666667</v>
      </c>
      <c r="F195" s="231">
        <v>113.08333333333334</v>
      </c>
      <c r="G195" s="231">
        <v>111.01666666666668</v>
      </c>
      <c r="H195" s="231">
        <v>117.71666666666667</v>
      </c>
      <c r="I195" s="231">
        <v>119.78333333333333</v>
      </c>
      <c r="J195" s="231">
        <v>121.06666666666666</v>
      </c>
      <c r="K195" s="230">
        <v>118.5</v>
      </c>
      <c r="L195" s="230">
        <v>115.15</v>
      </c>
      <c r="M195" s="230">
        <v>5.9546999999999999</v>
      </c>
      <c r="N195" s="1"/>
      <c r="O195" s="1"/>
    </row>
    <row r="196" spans="1:15" ht="12.75" customHeight="1">
      <c r="A196" s="30">
        <v>186</v>
      </c>
      <c r="B196" s="216" t="s">
        <v>364</v>
      </c>
      <c r="C196" s="230">
        <v>174.3</v>
      </c>
      <c r="D196" s="231">
        <v>175.23333333333335</v>
      </c>
      <c r="E196" s="231">
        <v>171.06666666666669</v>
      </c>
      <c r="F196" s="231">
        <v>167.83333333333334</v>
      </c>
      <c r="G196" s="231">
        <v>163.66666666666669</v>
      </c>
      <c r="H196" s="231">
        <v>178.4666666666667</v>
      </c>
      <c r="I196" s="231">
        <v>182.63333333333333</v>
      </c>
      <c r="J196" s="231">
        <v>185.8666666666667</v>
      </c>
      <c r="K196" s="230">
        <v>179.4</v>
      </c>
      <c r="L196" s="230">
        <v>172</v>
      </c>
      <c r="M196" s="230">
        <v>48.321649999999998</v>
      </c>
      <c r="N196" s="1"/>
      <c r="O196" s="1"/>
    </row>
    <row r="197" spans="1:15" ht="12.75" customHeight="1">
      <c r="A197" s="30">
        <v>187</v>
      </c>
      <c r="B197" s="216" t="s">
        <v>255</v>
      </c>
      <c r="C197" s="230">
        <v>287.10000000000002</v>
      </c>
      <c r="D197" s="231">
        <v>288.2</v>
      </c>
      <c r="E197" s="231">
        <v>283.64999999999998</v>
      </c>
      <c r="F197" s="231">
        <v>280.2</v>
      </c>
      <c r="G197" s="231">
        <v>275.64999999999998</v>
      </c>
      <c r="H197" s="231">
        <v>291.64999999999998</v>
      </c>
      <c r="I197" s="231">
        <v>296.20000000000005</v>
      </c>
      <c r="J197" s="231">
        <v>299.64999999999998</v>
      </c>
      <c r="K197" s="230">
        <v>292.75</v>
      </c>
      <c r="L197" s="230">
        <v>284.75</v>
      </c>
      <c r="M197" s="230">
        <v>11.156700000000001</v>
      </c>
      <c r="N197" s="1"/>
      <c r="O197" s="1"/>
    </row>
    <row r="198" spans="1:15" ht="12.75" customHeight="1">
      <c r="A198" s="30">
        <v>188</v>
      </c>
      <c r="B198" s="216" t="s">
        <v>366</v>
      </c>
      <c r="C198" s="230">
        <v>1201.05</v>
      </c>
      <c r="D198" s="231">
        <v>1202.9333333333334</v>
      </c>
      <c r="E198" s="231">
        <v>1190.9166666666667</v>
      </c>
      <c r="F198" s="231">
        <v>1180.7833333333333</v>
      </c>
      <c r="G198" s="231">
        <v>1168.7666666666667</v>
      </c>
      <c r="H198" s="231">
        <v>1213.0666666666668</v>
      </c>
      <c r="I198" s="231">
        <v>1225.0833333333333</v>
      </c>
      <c r="J198" s="231">
        <v>1235.2166666666669</v>
      </c>
      <c r="K198" s="230">
        <v>1214.95</v>
      </c>
      <c r="L198" s="230">
        <v>1192.8</v>
      </c>
      <c r="M198" s="230">
        <v>1.1681999999999999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1095.5</v>
      </c>
      <c r="D199" s="231">
        <v>1092.1166666666668</v>
      </c>
      <c r="E199" s="231">
        <v>1080.8333333333335</v>
      </c>
      <c r="F199" s="231">
        <v>1066.1666666666667</v>
      </c>
      <c r="G199" s="231">
        <v>1054.8833333333334</v>
      </c>
      <c r="H199" s="231">
        <v>1106.7833333333335</v>
      </c>
      <c r="I199" s="231">
        <v>1118.0666666666668</v>
      </c>
      <c r="J199" s="231">
        <v>1132.7333333333336</v>
      </c>
      <c r="K199" s="230">
        <v>1103.4000000000001</v>
      </c>
      <c r="L199" s="230">
        <v>1077.45</v>
      </c>
      <c r="M199" s="230">
        <v>15.85037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1822.35</v>
      </c>
      <c r="D200" s="231">
        <v>1830.1166666666668</v>
      </c>
      <c r="E200" s="231">
        <v>1812.2333333333336</v>
      </c>
      <c r="F200" s="231">
        <v>1802.1166666666668</v>
      </c>
      <c r="G200" s="231">
        <v>1784.2333333333336</v>
      </c>
      <c r="H200" s="231">
        <v>1840.2333333333336</v>
      </c>
      <c r="I200" s="231">
        <v>1858.1166666666668</v>
      </c>
      <c r="J200" s="231">
        <v>1868.2333333333336</v>
      </c>
      <c r="K200" s="230">
        <v>1848</v>
      </c>
      <c r="L200" s="230">
        <v>1820</v>
      </c>
      <c r="M200" s="230">
        <v>2.7645900000000001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1667.8</v>
      </c>
      <c r="D201" s="231">
        <v>1661.6166666666668</v>
      </c>
      <c r="E201" s="231">
        <v>1650.4333333333336</v>
      </c>
      <c r="F201" s="231">
        <v>1633.0666666666668</v>
      </c>
      <c r="G201" s="231">
        <v>1621.8833333333337</v>
      </c>
      <c r="H201" s="231">
        <v>1678.9833333333336</v>
      </c>
      <c r="I201" s="231">
        <v>1690.166666666667</v>
      </c>
      <c r="J201" s="231">
        <v>1707.5333333333335</v>
      </c>
      <c r="K201" s="230">
        <v>1672.8</v>
      </c>
      <c r="L201" s="230">
        <v>1644.25</v>
      </c>
      <c r="M201" s="230">
        <v>112.3938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560.65</v>
      </c>
      <c r="D202" s="231">
        <v>562.76666666666677</v>
      </c>
      <c r="E202" s="231">
        <v>556.53333333333353</v>
      </c>
      <c r="F202" s="231">
        <v>552.41666666666674</v>
      </c>
      <c r="G202" s="231">
        <v>546.18333333333351</v>
      </c>
      <c r="H202" s="231">
        <v>566.88333333333355</v>
      </c>
      <c r="I202" s="231">
        <v>573.1166666666669</v>
      </c>
      <c r="J202" s="231">
        <v>577.23333333333358</v>
      </c>
      <c r="K202" s="230">
        <v>569</v>
      </c>
      <c r="L202" s="230">
        <v>558.65</v>
      </c>
      <c r="M202" s="230">
        <v>14.338100000000001</v>
      </c>
      <c r="N202" s="1"/>
      <c r="O202" s="1"/>
    </row>
    <row r="203" spans="1:15" ht="12.75" customHeight="1">
      <c r="A203" s="30">
        <v>193</v>
      </c>
      <c r="B203" s="216" t="s">
        <v>367</v>
      </c>
      <c r="C203" s="230">
        <v>66.2</v>
      </c>
      <c r="D203" s="231">
        <v>66.466666666666669</v>
      </c>
      <c r="E203" s="231">
        <v>65.63333333333334</v>
      </c>
      <c r="F203" s="231">
        <v>65.066666666666677</v>
      </c>
      <c r="G203" s="231">
        <v>64.233333333333348</v>
      </c>
      <c r="H203" s="231">
        <v>67.033333333333331</v>
      </c>
      <c r="I203" s="231">
        <v>67.866666666666646</v>
      </c>
      <c r="J203" s="231">
        <v>68.433333333333323</v>
      </c>
      <c r="K203" s="230">
        <v>67.3</v>
      </c>
      <c r="L203" s="230">
        <v>65.900000000000006</v>
      </c>
      <c r="M203" s="230">
        <v>20.22589</v>
      </c>
      <c r="N203" s="1"/>
      <c r="O203" s="1"/>
    </row>
    <row r="204" spans="1:15" ht="12.75" customHeight="1">
      <c r="A204" s="30">
        <v>194</v>
      </c>
      <c r="B204" s="216" t="s">
        <v>816</v>
      </c>
      <c r="C204" s="230">
        <v>619.1</v>
      </c>
      <c r="D204" s="231">
        <v>621.25</v>
      </c>
      <c r="E204" s="231">
        <v>614.85</v>
      </c>
      <c r="F204" s="231">
        <v>610.6</v>
      </c>
      <c r="G204" s="231">
        <v>604.20000000000005</v>
      </c>
      <c r="H204" s="231">
        <v>625.5</v>
      </c>
      <c r="I204" s="231">
        <v>631.90000000000009</v>
      </c>
      <c r="J204" s="231">
        <v>636.15</v>
      </c>
      <c r="K204" s="230">
        <v>627.65</v>
      </c>
      <c r="L204" s="230">
        <v>617</v>
      </c>
      <c r="M204" s="230">
        <v>0.2296</v>
      </c>
      <c r="N204" s="1"/>
      <c r="O204" s="1"/>
    </row>
    <row r="205" spans="1:15" ht="12.75" customHeight="1">
      <c r="A205" s="30">
        <v>195</v>
      </c>
      <c r="B205" s="216" t="s">
        <v>368</v>
      </c>
      <c r="C205" s="230">
        <v>855.55</v>
      </c>
      <c r="D205" s="231">
        <v>853.48333333333323</v>
      </c>
      <c r="E205" s="231">
        <v>844.96666666666647</v>
      </c>
      <c r="F205" s="231">
        <v>834.38333333333321</v>
      </c>
      <c r="G205" s="231">
        <v>825.86666666666645</v>
      </c>
      <c r="H205" s="231">
        <v>864.06666666666649</v>
      </c>
      <c r="I205" s="231">
        <v>872.58333333333314</v>
      </c>
      <c r="J205" s="231">
        <v>883.16666666666652</v>
      </c>
      <c r="K205" s="230">
        <v>862</v>
      </c>
      <c r="L205" s="230">
        <v>842.9</v>
      </c>
      <c r="M205" s="230">
        <v>1.8230200000000001</v>
      </c>
      <c r="N205" s="1"/>
      <c r="O205" s="1"/>
    </row>
    <row r="206" spans="1:15" ht="12.75" customHeight="1">
      <c r="A206" s="30">
        <v>196</v>
      </c>
      <c r="B206" s="216" t="s">
        <v>369</v>
      </c>
      <c r="C206" s="230">
        <v>886.45</v>
      </c>
      <c r="D206" s="231">
        <v>892.81666666666661</v>
      </c>
      <c r="E206" s="231">
        <v>865.63333333333321</v>
      </c>
      <c r="F206" s="231">
        <v>844.81666666666661</v>
      </c>
      <c r="G206" s="231">
        <v>817.63333333333321</v>
      </c>
      <c r="H206" s="231">
        <v>913.63333333333321</v>
      </c>
      <c r="I206" s="231">
        <v>940.81666666666661</v>
      </c>
      <c r="J206" s="231">
        <v>961.63333333333321</v>
      </c>
      <c r="K206" s="230">
        <v>920</v>
      </c>
      <c r="L206" s="230">
        <v>872</v>
      </c>
      <c r="M206" s="230">
        <v>0.28294999999999998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1305.95</v>
      </c>
      <c r="D207" s="231">
        <v>1302.2833333333335</v>
      </c>
      <c r="E207" s="231">
        <v>1281.666666666667</v>
      </c>
      <c r="F207" s="231">
        <v>1257.3833333333334</v>
      </c>
      <c r="G207" s="231">
        <v>1236.7666666666669</v>
      </c>
      <c r="H207" s="231">
        <v>1326.5666666666671</v>
      </c>
      <c r="I207" s="231">
        <v>1347.1833333333334</v>
      </c>
      <c r="J207" s="231">
        <v>1371.4666666666672</v>
      </c>
      <c r="K207" s="230">
        <v>1322.9</v>
      </c>
      <c r="L207" s="230">
        <v>1278</v>
      </c>
      <c r="M207" s="230">
        <v>14.040369999999999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2605.9</v>
      </c>
      <c r="D208" s="231">
        <v>2602.0333333333333</v>
      </c>
      <c r="E208" s="231">
        <v>2590.0666666666666</v>
      </c>
      <c r="F208" s="231">
        <v>2574.2333333333331</v>
      </c>
      <c r="G208" s="231">
        <v>2562.2666666666664</v>
      </c>
      <c r="H208" s="231">
        <v>2617.8666666666668</v>
      </c>
      <c r="I208" s="231">
        <v>2629.833333333333</v>
      </c>
      <c r="J208" s="231">
        <v>2645.666666666667</v>
      </c>
      <c r="K208" s="230">
        <v>2614</v>
      </c>
      <c r="L208" s="230">
        <v>2586.1999999999998</v>
      </c>
      <c r="M208" s="230">
        <v>7.1817799999999998</v>
      </c>
      <c r="N208" s="1"/>
      <c r="O208" s="1"/>
    </row>
    <row r="209" spans="1:15" ht="12.75" customHeight="1">
      <c r="A209" s="30">
        <v>199</v>
      </c>
      <c r="B209" s="216" t="s">
        <v>764</v>
      </c>
      <c r="C209" s="230">
        <v>298.05</v>
      </c>
      <c r="D209" s="231">
        <v>299.59999999999997</v>
      </c>
      <c r="E209" s="231">
        <v>294.94999999999993</v>
      </c>
      <c r="F209" s="231">
        <v>291.84999999999997</v>
      </c>
      <c r="G209" s="231">
        <v>287.19999999999993</v>
      </c>
      <c r="H209" s="231">
        <v>302.69999999999993</v>
      </c>
      <c r="I209" s="231">
        <v>307.34999999999991</v>
      </c>
      <c r="J209" s="231">
        <v>310.44999999999993</v>
      </c>
      <c r="K209" s="230">
        <v>304.25</v>
      </c>
      <c r="L209" s="230">
        <v>296.5</v>
      </c>
      <c r="M209" s="230">
        <v>1.0729900000000001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404.75</v>
      </c>
      <c r="D210" s="231">
        <v>409.18333333333334</v>
      </c>
      <c r="E210" s="231">
        <v>399.36666666666667</v>
      </c>
      <c r="F210" s="231">
        <v>393.98333333333335</v>
      </c>
      <c r="G210" s="231">
        <v>384.16666666666669</v>
      </c>
      <c r="H210" s="231">
        <v>414.56666666666666</v>
      </c>
      <c r="I210" s="231">
        <v>424.38333333333338</v>
      </c>
      <c r="J210" s="231">
        <v>429.76666666666665</v>
      </c>
      <c r="K210" s="230">
        <v>419</v>
      </c>
      <c r="L210" s="230">
        <v>403.8</v>
      </c>
      <c r="M210" s="230">
        <v>111.52831</v>
      </c>
      <c r="N210" s="1"/>
      <c r="O210" s="1"/>
    </row>
    <row r="211" spans="1:15" ht="12.75" customHeight="1">
      <c r="A211" s="30">
        <v>201</v>
      </c>
      <c r="B211" s="216" t="s">
        <v>771</v>
      </c>
      <c r="C211" s="230">
        <v>1146.8499999999999</v>
      </c>
      <c r="D211" s="231">
        <v>1147.75</v>
      </c>
      <c r="E211" s="231">
        <v>1132.05</v>
      </c>
      <c r="F211" s="231">
        <v>1117.25</v>
      </c>
      <c r="G211" s="231">
        <v>1101.55</v>
      </c>
      <c r="H211" s="231">
        <v>1162.55</v>
      </c>
      <c r="I211" s="231">
        <v>1178.2499999999998</v>
      </c>
      <c r="J211" s="231">
        <v>1193.05</v>
      </c>
      <c r="K211" s="230">
        <v>1163.45</v>
      </c>
      <c r="L211" s="230">
        <v>1132.95</v>
      </c>
      <c r="M211" s="230">
        <v>0.62072000000000005</v>
      </c>
      <c r="N211" s="1"/>
      <c r="O211" s="1"/>
    </row>
    <row r="212" spans="1:15" ht="12.75" customHeight="1">
      <c r="A212" s="30">
        <v>202</v>
      </c>
      <c r="B212" s="216" t="s">
        <v>256</v>
      </c>
      <c r="C212" s="230">
        <v>2973.95</v>
      </c>
      <c r="D212" s="231">
        <v>2984.75</v>
      </c>
      <c r="E212" s="231">
        <v>2936.5</v>
      </c>
      <c r="F212" s="231">
        <v>2899.05</v>
      </c>
      <c r="G212" s="231">
        <v>2850.8</v>
      </c>
      <c r="H212" s="231">
        <v>3022.2</v>
      </c>
      <c r="I212" s="231">
        <v>3070.45</v>
      </c>
      <c r="J212" s="231">
        <v>3107.8999999999996</v>
      </c>
      <c r="K212" s="230">
        <v>3033</v>
      </c>
      <c r="L212" s="230">
        <v>2947.3</v>
      </c>
      <c r="M212" s="230">
        <v>13.565</v>
      </c>
      <c r="N212" s="1"/>
      <c r="O212" s="1"/>
    </row>
    <row r="213" spans="1:15" ht="12.75" customHeight="1">
      <c r="A213" s="30">
        <v>203</v>
      </c>
      <c r="B213" s="216" t="s">
        <v>371</v>
      </c>
      <c r="C213" s="230">
        <v>102.1</v>
      </c>
      <c r="D213" s="231">
        <v>102.95</v>
      </c>
      <c r="E213" s="231">
        <v>101.15</v>
      </c>
      <c r="F213" s="231">
        <v>100.2</v>
      </c>
      <c r="G213" s="231">
        <v>98.4</v>
      </c>
      <c r="H213" s="231">
        <v>103.9</v>
      </c>
      <c r="I213" s="231">
        <v>105.69999999999999</v>
      </c>
      <c r="J213" s="231">
        <v>106.65</v>
      </c>
      <c r="K213" s="230">
        <v>104.75</v>
      </c>
      <c r="L213" s="230">
        <v>102</v>
      </c>
      <c r="M213" s="230">
        <v>31.86646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260.75</v>
      </c>
      <c r="D214" s="231">
        <v>259.01666666666665</v>
      </c>
      <c r="E214" s="231">
        <v>256.7833333333333</v>
      </c>
      <c r="F214" s="231">
        <v>252.81666666666666</v>
      </c>
      <c r="G214" s="231">
        <v>250.58333333333331</v>
      </c>
      <c r="H214" s="231">
        <v>262.98333333333329</v>
      </c>
      <c r="I214" s="231">
        <v>265.21666666666664</v>
      </c>
      <c r="J214" s="231">
        <v>269.18333333333328</v>
      </c>
      <c r="K214" s="230">
        <v>261.25</v>
      </c>
      <c r="L214" s="230">
        <v>255.05</v>
      </c>
      <c r="M214" s="230">
        <v>31.964089999999999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2623.4</v>
      </c>
      <c r="D215" s="231">
        <v>2616.6</v>
      </c>
      <c r="E215" s="231">
        <v>2593.1999999999998</v>
      </c>
      <c r="F215" s="231">
        <v>2563</v>
      </c>
      <c r="G215" s="231">
        <v>2539.6</v>
      </c>
      <c r="H215" s="231">
        <v>2646.7999999999997</v>
      </c>
      <c r="I215" s="231">
        <v>2670.2000000000003</v>
      </c>
      <c r="J215" s="231">
        <v>2700.3999999999996</v>
      </c>
      <c r="K215" s="230">
        <v>2640</v>
      </c>
      <c r="L215" s="230">
        <v>2586.4</v>
      </c>
      <c r="M215" s="230">
        <v>21.700109999999999</v>
      </c>
      <c r="N215" s="1"/>
      <c r="O215" s="1"/>
    </row>
    <row r="216" spans="1:15" ht="12.75" customHeight="1">
      <c r="A216" s="30">
        <v>206</v>
      </c>
      <c r="B216" s="216" t="s">
        <v>257</v>
      </c>
      <c r="C216" s="230">
        <v>310.35000000000002</v>
      </c>
      <c r="D216" s="231">
        <v>310.88333333333338</v>
      </c>
      <c r="E216" s="231">
        <v>308.76666666666677</v>
      </c>
      <c r="F216" s="231">
        <v>307.18333333333339</v>
      </c>
      <c r="G216" s="231">
        <v>305.06666666666678</v>
      </c>
      <c r="H216" s="231">
        <v>312.46666666666675</v>
      </c>
      <c r="I216" s="231">
        <v>314.58333333333343</v>
      </c>
      <c r="J216" s="231">
        <v>316.16666666666674</v>
      </c>
      <c r="K216" s="230">
        <v>313</v>
      </c>
      <c r="L216" s="230">
        <v>309.3</v>
      </c>
      <c r="M216" s="230">
        <v>3.3932600000000002</v>
      </c>
      <c r="N216" s="1"/>
      <c r="O216" s="1"/>
    </row>
    <row r="217" spans="1:15" ht="12.75" customHeight="1">
      <c r="A217" s="30">
        <v>207</v>
      </c>
      <c r="B217" s="216" t="s">
        <v>285</v>
      </c>
      <c r="C217" s="230">
        <v>3815.15</v>
      </c>
      <c r="D217" s="231">
        <v>3822.6166666666663</v>
      </c>
      <c r="E217" s="231">
        <v>3776.2333333333327</v>
      </c>
      <c r="F217" s="231">
        <v>3737.3166666666662</v>
      </c>
      <c r="G217" s="231">
        <v>3690.9333333333325</v>
      </c>
      <c r="H217" s="231">
        <v>3861.5333333333328</v>
      </c>
      <c r="I217" s="231">
        <v>3907.916666666667</v>
      </c>
      <c r="J217" s="231">
        <v>3946.833333333333</v>
      </c>
      <c r="K217" s="230">
        <v>3869</v>
      </c>
      <c r="L217" s="230">
        <v>3783.7</v>
      </c>
      <c r="M217" s="230">
        <v>0.47572999999999999</v>
      </c>
      <c r="N217" s="1"/>
      <c r="O217" s="1"/>
    </row>
    <row r="218" spans="1:15" ht="12.75" customHeight="1">
      <c r="A218" s="30">
        <v>208</v>
      </c>
      <c r="B218" s="216" t="s">
        <v>772</v>
      </c>
      <c r="C218" s="230">
        <v>725.35</v>
      </c>
      <c r="D218" s="231">
        <v>726.76666666666677</v>
      </c>
      <c r="E218" s="231">
        <v>715.53333333333353</v>
      </c>
      <c r="F218" s="231">
        <v>705.71666666666681</v>
      </c>
      <c r="G218" s="231">
        <v>694.48333333333358</v>
      </c>
      <c r="H218" s="231">
        <v>736.58333333333348</v>
      </c>
      <c r="I218" s="231">
        <v>747.81666666666683</v>
      </c>
      <c r="J218" s="231">
        <v>757.63333333333344</v>
      </c>
      <c r="K218" s="230">
        <v>738</v>
      </c>
      <c r="L218" s="230">
        <v>716.95</v>
      </c>
      <c r="M218" s="230">
        <v>3.7843499999999999</v>
      </c>
      <c r="N218" s="1"/>
      <c r="O218" s="1"/>
    </row>
    <row r="219" spans="1:15" ht="12.75" customHeight="1">
      <c r="A219" s="30">
        <v>209</v>
      </c>
      <c r="B219" s="216" t="s">
        <v>372</v>
      </c>
      <c r="C219" s="230">
        <v>37020.199999999997</v>
      </c>
      <c r="D219" s="231">
        <v>37198.049999999996</v>
      </c>
      <c r="E219" s="231">
        <v>36523.149999999994</v>
      </c>
      <c r="F219" s="231">
        <v>36026.1</v>
      </c>
      <c r="G219" s="231">
        <v>35351.199999999997</v>
      </c>
      <c r="H219" s="231">
        <v>37695.099999999991</v>
      </c>
      <c r="I219" s="231">
        <v>38370</v>
      </c>
      <c r="J219" s="231">
        <v>38867.049999999988</v>
      </c>
      <c r="K219" s="230">
        <v>37872.949999999997</v>
      </c>
      <c r="L219" s="230">
        <v>36701</v>
      </c>
      <c r="M219" s="230">
        <v>3.4599999999999999E-2</v>
      </c>
      <c r="N219" s="1"/>
      <c r="O219" s="1"/>
    </row>
    <row r="220" spans="1:15" ht="12.75" customHeight="1">
      <c r="A220" s="30">
        <v>210</v>
      </c>
      <c r="B220" s="216" t="s">
        <v>373</v>
      </c>
      <c r="C220" s="230">
        <v>53.95</v>
      </c>
      <c r="D220" s="231">
        <v>54.4</v>
      </c>
      <c r="E220" s="231">
        <v>52.8</v>
      </c>
      <c r="F220" s="231">
        <v>51.65</v>
      </c>
      <c r="G220" s="231">
        <v>50.05</v>
      </c>
      <c r="H220" s="231">
        <v>55.55</v>
      </c>
      <c r="I220" s="231">
        <v>57.150000000000006</v>
      </c>
      <c r="J220" s="231">
        <v>58.3</v>
      </c>
      <c r="K220" s="230">
        <v>56</v>
      </c>
      <c r="L220" s="230">
        <v>53.25</v>
      </c>
      <c r="M220" s="230">
        <v>57.477879999999999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2776.3</v>
      </c>
      <c r="D221" s="231">
        <v>2770.6166666666668</v>
      </c>
      <c r="E221" s="231">
        <v>2755.6833333333334</v>
      </c>
      <c r="F221" s="231">
        <v>2735.0666666666666</v>
      </c>
      <c r="G221" s="231">
        <v>2720.1333333333332</v>
      </c>
      <c r="H221" s="231">
        <v>2791.2333333333336</v>
      </c>
      <c r="I221" s="231">
        <v>2806.166666666667</v>
      </c>
      <c r="J221" s="231">
        <v>2826.7833333333338</v>
      </c>
      <c r="K221" s="230">
        <v>2785.55</v>
      </c>
      <c r="L221" s="230">
        <v>2750</v>
      </c>
      <c r="M221" s="230">
        <v>26.340229999999998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943.9</v>
      </c>
      <c r="D222" s="231">
        <v>942.33333333333337</v>
      </c>
      <c r="E222" s="231">
        <v>936.66666666666674</v>
      </c>
      <c r="F222" s="231">
        <v>929.43333333333339</v>
      </c>
      <c r="G222" s="231">
        <v>923.76666666666677</v>
      </c>
      <c r="H222" s="231">
        <v>949.56666666666672</v>
      </c>
      <c r="I222" s="231">
        <v>955.23333333333346</v>
      </c>
      <c r="J222" s="231">
        <v>962.4666666666667</v>
      </c>
      <c r="K222" s="230">
        <v>948</v>
      </c>
      <c r="L222" s="230">
        <v>935.1</v>
      </c>
      <c r="M222" s="230">
        <v>138.73480000000001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1118.2</v>
      </c>
      <c r="D223" s="231">
        <v>1116.7833333333335</v>
      </c>
      <c r="E223" s="231">
        <v>1107.416666666667</v>
      </c>
      <c r="F223" s="231">
        <v>1096.6333333333334</v>
      </c>
      <c r="G223" s="231">
        <v>1087.2666666666669</v>
      </c>
      <c r="H223" s="231">
        <v>1127.5666666666671</v>
      </c>
      <c r="I223" s="231">
        <v>1136.9333333333334</v>
      </c>
      <c r="J223" s="231">
        <v>1147.7166666666672</v>
      </c>
      <c r="K223" s="230">
        <v>1126.1500000000001</v>
      </c>
      <c r="L223" s="230">
        <v>1106</v>
      </c>
      <c r="M223" s="230">
        <v>4.0307899999999997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433.3</v>
      </c>
      <c r="D224" s="231">
        <v>437.59999999999997</v>
      </c>
      <c r="E224" s="231">
        <v>425.19999999999993</v>
      </c>
      <c r="F224" s="231">
        <v>417.09999999999997</v>
      </c>
      <c r="G224" s="231">
        <v>404.69999999999993</v>
      </c>
      <c r="H224" s="231">
        <v>445.69999999999993</v>
      </c>
      <c r="I224" s="231">
        <v>458.09999999999991</v>
      </c>
      <c r="J224" s="231">
        <v>466.19999999999993</v>
      </c>
      <c r="K224" s="230">
        <v>450</v>
      </c>
      <c r="L224" s="230">
        <v>429.5</v>
      </c>
      <c r="M224" s="230">
        <v>23.84469</v>
      </c>
      <c r="N224" s="1"/>
      <c r="O224" s="1"/>
    </row>
    <row r="225" spans="1:15" ht="12.75" customHeight="1">
      <c r="A225" s="30">
        <v>215</v>
      </c>
      <c r="B225" s="216" t="s">
        <v>258</v>
      </c>
      <c r="C225" s="230">
        <v>497.6</v>
      </c>
      <c r="D225" s="231">
        <v>496.83333333333331</v>
      </c>
      <c r="E225" s="231">
        <v>491.06666666666661</v>
      </c>
      <c r="F225" s="231">
        <v>484.5333333333333</v>
      </c>
      <c r="G225" s="231">
        <v>478.76666666666659</v>
      </c>
      <c r="H225" s="231">
        <v>503.36666666666662</v>
      </c>
      <c r="I225" s="231">
        <v>509.13333333333338</v>
      </c>
      <c r="J225" s="231">
        <v>515.66666666666663</v>
      </c>
      <c r="K225" s="230">
        <v>502.6</v>
      </c>
      <c r="L225" s="230">
        <v>490.3</v>
      </c>
      <c r="M225" s="230">
        <v>2.0202599999999999</v>
      </c>
      <c r="N225" s="1"/>
      <c r="O225" s="1"/>
    </row>
    <row r="226" spans="1:15" ht="12.75" customHeight="1">
      <c r="A226" s="30">
        <v>216</v>
      </c>
      <c r="B226" s="216" t="s">
        <v>375</v>
      </c>
      <c r="C226" s="230">
        <v>53.25</v>
      </c>
      <c r="D226" s="231">
        <v>53.199999999999996</v>
      </c>
      <c r="E226" s="231">
        <v>52.899999999999991</v>
      </c>
      <c r="F226" s="231">
        <v>52.55</v>
      </c>
      <c r="G226" s="231">
        <v>52.249999999999993</v>
      </c>
      <c r="H226" s="231">
        <v>53.54999999999999</v>
      </c>
      <c r="I226" s="231">
        <v>53.849999999999987</v>
      </c>
      <c r="J226" s="231">
        <v>54.199999999999989</v>
      </c>
      <c r="K226" s="230">
        <v>53.5</v>
      </c>
      <c r="L226" s="230">
        <v>52.85</v>
      </c>
      <c r="M226" s="230">
        <v>26.13588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65.55</v>
      </c>
      <c r="D227" s="231">
        <v>65.249999999999986</v>
      </c>
      <c r="E227" s="231">
        <v>64.649999999999977</v>
      </c>
      <c r="F227" s="231">
        <v>63.749999999999986</v>
      </c>
      <c r="G227" s="231">
        <v>63.149999999999977</v>
      </c>
      <c r="H227" s="231">
        <v>66.149999999999977</v>
      </c>
      <c r="I227" s="231">
        <v>66.749999999999972</v>
      </c>
      <c r="J227" s="231">
        <v>67.649999999999977</v>
      </c>
      <c r="K227" s="230">
        <v>65.849999999999994</v>
      </c>
      <c r="L227" s="230">
        <v>64.349999999999994</v>
      </c>
      <c r="M227" s="230">
        <v>329.57738999999998</v>
      </c>
      <c r="N227" s="1"/>
      <c r="O227" s="1"/>
    </row>
    <row r="228" spans="1:15" ht="12.75" customHeight="1">
      <c r="A228" s="30">
        <v>218</v>
      </c>
      <c r="B228" s="216" t="s">
        <v>376</v>
      </c>
      <c r="C228" s="230">
        <v>89.65</v>
      </c>
      <c r="D228" s="231">
        <v>89.649999999999991</v>
      </c>
      <c r="E228" s="231">
        <v>88.999999999999986</v>
      </c>
      <c r="F228" s="231">
        <v>88.35</v>
      </c>
      <c r="G228" s="231">
        <v>87.699999999999989</v>
      </c>
      <c r="H228" s="231">
        <v>90.299999999999983</v>
      </c>
      <c r="I228" s="231">
        <v>90.949999999999989</v>
      </c>
      <c r="J228" s="231">
        <v>91.59999999999998</v>
      </c>
      <c r="K228" s="230">
        <v>90.3</v>
      </c>
      <c r="L228" s="230">
        <v>89</v>
      </c>
      <c r="M228" s="230">
        <v>44.546759999999999</v>
      </c>
      <c r="N228" s="1"/>
      <c r="O228" s="1"/>
    </row>
    <row r="229" spans="1:15" ht="12.75" customHeight="1">
      <c r="A229" s="30">
        <v>219</v>
      </c>
      <c r="B229" s="216" t="s">
        <v>377</v>
      </c>
      <c r="C229" s="230">
        <v>818.2</v>
      </c>
      <c r="D229" s="231">
        <v>819.93333333333339</v>
      </c>
      <c r="E229" s="231">
        <v>813.36666666666679</v>
      </c>
      <c r="F229" s="231">
        <v>808.53333333333342</v>
      </c>
      <c r="G229" s="231">
        <v>801.96666666666681</v>
      </c>
      <c r="H229" s="231">
        <v>824.76666666666677</v>
      </c>
      <c r="I229" s="231">
        <v>831.33333333333337</v>
      </c>
      <c r="J229" s="231">
        <v>836.16666666666674</v>
      </c>
      <c r="K229" s="230">
        <v>826.5</v>
      </c>
      <c r="L229" s="230">
        <v>815.1</v>
      </c>
      <c r="M229" s="230">
        <v>0.17147000000000001</v>
      </c>
      <c r="N229" s="1"/>
      <c r="O229" s="1"/>
    </row>
    <row r="230" spans="1:15" ht="12.75" customHeight="1">
      <c r="A230" s="30">
        <v>220</v>
      </c>
      <c r="B230" s="216" t="s">
        <v>378</v>
      </c>
      <c r="C230" s="230">
        <v>441</v>
      </c>
      <c r="D230" s="231">
        <v>443.3</v>
      </c>
      <c r="E230" s="231">
        <v>437.20000000000005</v>
      </c>
      <c r="F230" s="231">
        <v>433.40000000000003</v>
      </c>
      <c r="G230" s="231">
        <v>427.30000000000007</v>
      </c>
      <c r="H230" s="231">
        <v>447.1</v>
      </c>
      <c r="I230" s="231">
        <v>453.20000000000005</v>
      </c>
      <c r="J230" s="231">
        <v>457</v>
      </c>
      <c r="K230" s="230">
        <v>449.4</v>
      </c>
      <c r="L230" s="230">
        <v>439.5</v>
      </c>
      <c r="M230" s="230">
        <v>2.4445399999999999</v>
      </c>
      <c r="N230" s="1"/>
      <c r="O230" s="1"/>
    </row>
    <row r="231" spans="1:15" ht="12.75" customHeight="1">
      <c r="A231" s="30">
        <v>221</v>
      </c>
      <c r="B231" s="216" t="s">
        <v>379</v>
      </c>
      <c r="C231" s="230">
        <v>27.9</v>
      </c>
      <c r="D231" s="231">
        <v>27.966666666666669</v>
      </c>
      <c r="E231" s="231">
        <v>27.683333333333337</v>
      </c>
      <c r="F231" s="231">
        <v>27.466666666666669</v>
      </c>
      <c r="G231" s="231">
        <v>27.183333333333337</v>
      </c>
      <c r="H231" s="231">
        <v>28.183333333333337</v>
      </c>
      <c r="I231" s="231">
        <v>28.466666666666669</v>
      </c>
      <c r="J231" s="231">
        <v>28.683333333333337</v>
      </c>
      <c r="K231" s="230">
        <v>28.25</v>
      </c>
      <c r="L231" s="230">
        <v>27.75</v>
      </c>
      <c r="M231" s="230">
        <v>36.159739999999999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420.45</v>
      </c>
      <c r="D232" s="231">
        <v>419.73333333333335</v>
      </c>
      <c r="E232" s="231">
        <v>416.76666666666671</v>
      </c>
      <c r="F232" s="231">
        <v>413.08333333333337</v>
      </c>
      <c r="G232" s="231">
        <v>410.11666666666673</v>
      </c>
      <c r="H232" s="231">
        <v>423.41666666666669</v>
      </c>
      <c r="I232" s="231">
        <v>426.38333333333338</v>
      </c>
      <c r="J232" s="231">
        <v>430.06666666666666</v>
      </c>
      <c r="K232" s="230">
        <v>422.7</v>
      </c>
      <c r="L232" s="230">
        <v>416.05</v>
      </c>
      <c r="M232" s="230">
        <v>111.35894</v>
      </c>
      <c r="N232" s="1"/>
      <c r="O232" s="1"/>
    </row>
    <row r="233" spans="1:15" ht="12.75" customHeight="1">
      <c r="A233" s="30">
        <v>223</v>
      </c>
      <c r="B233" s="216" t="s">
        <v>381</v>
      </c>
      <c r="C233" s="230">
        <v>105.45</v>
      </c>
      <c r="D233" s="231">
        <v>105.96666666666665</v>
      </c>
      <c r="E233" s="231">
        <v>104.48333333333331</v>
      </c>
      <c r="F233" s="231">
        <v>103.51666666666665</v>
      </c>
      <c r="G233" s="231">
        <v>102.0333333333333</v>
      </c>
      <c r="H233" s="231">
        <v>106.93333333333331</v>
      </c>
      <c r="I233" s="231">
        <v>108.41666666666666</v>
      </c>
      <c r="J233" s="231">
        <v>109.38333333333331</v>
      </c>
      <c r="K233" s="230">
        <v>107.45</v>
      </c>
      <c r="L233" s="230">
        <v>105</v>
      </c>
      <c r="M233" s="230">
        <v>6.3649199999999997</v>
      </c>
      <c r="N233" s="1"/>
      <c r="O233" s="1"/>
    </row>
    <row r="234" spans="1:15" ht="12.75" customHeight="1">
      <c r="A234" s="30">
        <v>224</v>
      </c>
      <c r="B234" s="216" t="s">
        <v>382</v>
      </c>
      <c r="C234" s="230">
        <v>194.05</v>
      </c>
      <c r="D234" s="231">
        <v>194.73333333333335</v>
      </c>
      <c r="E234" s="231">
        <v>192.7166666666667</v>
      </c>
      <c r="F234" s="231">
        <v>191.38333333333335</v>
      </c>
      <c r="G234" s="231">
        <v>189.3666666666667</v>
      </c>
      <c r="H234" s="231">
        <v>196.06666666666669</v>
      </c>
      <c r="I234" s="231">
        <v>198.08333333333334</v>
      </c>
      <c r="J234" s="231">
        <v>199.41666666666669</v>
      </c>
      <c r="K234" s="230">
        <v>196.75</v>
      </c>
      <c r="L234" s="230">
        <v>193.4</v>
      </c>
      <c r="M234" s="230">
        <v>11.993080000000001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111.85</v>
      </c>
      <c r="D235" s="231">
        <v>112.51666666666667</v>
      </c>
      <c r="E235" s="231">
        <v>110.88333333333333</v>
      </c>
      <c r="F235" s="231">
        <v>109.91666666666666</v>
      </c>
      <c r="G235" s="231">
        <v>108.28333333333332</v>
      </c>
      <c r="H235" s="231">
        <v>113.48333333333333</v>
      </c>
      <c r="I235" s="231">
        <v>115.11666666666669</v>
      </c>
      <c r="J235" s="231">
        <v>116.08333333333334</v>
      </c>
      <c r="K235" s="230">
        <v>114.15</v>
      </c>
      <c r="L235" s="230">
        <v>111.55</v>
      </c>
      <c r="M235" s="230">
        <v>52.976320000000001</v>
      </c>
      <c r="N235" s="1"/>
      <c r="O235" s="1"/>
    </row>
    <row r="236" spans="1:15" ht="12.75" customHeight="1">
      <c r="A236" s="30">
        <v>226</v>
      </c>
      <c r="B236" s="216" t="s">
        <v>383</v>
      </c>
      <c r="C236" s="230">
        <v>56.55</v>
      </c>
      <c r="D236" s="231">
        <v>57.133333333333333</v>
      </c>
      <c r="E236" s="231">
        <v>55.766666666666666</v>
      </c>
      <c r="F236" s="231">
        <v>54.983333333333334</v>
      </c>
      <c r="G236" s="231">
        <v>53.616666666666667</v>
      </c>
      <c r="H236" s="231">
        <v>57.916666666666664</v>
      </c>
      <c r="I236" s="231">
        <v>59.283333333333324</v>
      </c>
      <c r="J236" s="231">
        <v>60.066666666666663</v>
      </c>
      <c r="K236" s="230">
        <v>58.5</v>
      </c>
      <c r="L236" s="230">
        <v>56.35</v>
      </c>
      <c r="M236" s="230">
        <v>40.788989999999998</v>
      </c>
      <c r="N236" s="1"/>
      <c r="O236" s="1"/>
    </row>
    <row r="237" spans="1:15" ht="12.75" customHeight="1">
      <c r="A237" s="30">
        <v>227</v>
      </c>
      <c r="B237" s="216" t="s">
        <v>259</v>
      </c>
      <c r="C237" s="230">
        <v>5909.35</v>
      </c>
      <c r="D237" s="231">
        <v>5922.4333333333334</v>
      </c>
      <c r="E237" s="231">
        <v>5856.916666666667</v>
      </c>
      <c r="F237" s="231">
        <v>5804.4833333333336</v>
      </c>
      <c r="G237" s="231">
        <v>5738.9666666666672</v>
      </c>
      <c r="H237" s="231">
        <v>5974.8666666666668</v>
      </c>
      <c r="I237" s="231">
        <v>6040.3833333333332</v>
      </c>
      <c r="J237" s="231">
        <v>6092.8166666666666</v>
      </c>
      <c r="K237" s="230">
        <v>5987.95</v>
      </c>
      <c r="L237" s="230">
        <v>5870</v>
      </c>
      <c r="M237" s="230">
        <v>0.92835999999999996</v>
      </c>
      <c r="N237" s="1"/>
      <c r="O237" s="1"/>
    </row>
    <row r="238" spans="1:15" ht="12.75" customHeight="1">
      <c r="A238" s="30">
        <v>228</v>
      </c>
      <c r="B238" s="216" t="s">
        <v>384</v>
      </c>
      <c r="C238" s="230">
        <v>290</v>
      </c>
      <c r="D238" s="231">
        <v>291.08333333333331</v>
      </c>
      <c r="E238" s="231">
        <v>287.91666666666663</v>
      </c>
      <c r="F238" s="231">
        <v>285.83333333333331</v>
      </c>
      <c r="G238" s="231">
        <v>282.66666666666663</v>
      </c>
      <c r="H238" s="231">
        <v>293.16666666666663</v>
      </c>
      <c r="I238" s="231">
        <v>296.33333333333326</v>
      </c>
      <c r="J238" s="231">
        <v>298.41666666666663</v>
      </c>
      <c r="K238" s="230">
        <v>294.25</v>
      </c>
      <c r="L238" s="230">
        <v>289</v>
      </c>
      <c r="M238" s="230">
        <v>16.764749999999999</v>
      </c>
      <c r="N238" s="1"/>
      <c r="O238" s="1"/>
    </row>
    <row r="239" spans="1:15" ht="12.75" customHeight="1">
      <c r="A239" s="30">
        <v>229</v>
      </c>
      <c r="B239" s="216" t="s">
        <v>385</v>
      </c>
      <c r="C239" s="230">
        <v>158.19999999999999</v>
      </c>
      <c r="D239" s="231">
        <v>159.58333333333334</v>
      </c>
      <c r="E239" s="231">
        <v>155.66666666666669</v>
      </c>
      <c r="F239" s="231">
        <v>153.13333333333335</v>
      </c>
      <c r="G239" s="231">
        <v>149.2166666666667</v>
      </c>
      <c r="H239" s="231">
        <v>162.11666666666667</v>
      </c>
      <c r="I239" s="231">
        <v>166.03333333333336</v>
      </c>
      <c r="J239" s="231">
        <v>168.56666666666666</v>
      </c>
      <c r="K239" s="230">
        <v>163.5</v>
      </c>
      <c r="L239" s="230">
        <v>157.05000000000001</v>
      </c>
      <c r="M239" s="230">
        <v>75.884460000000004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357.6</v>
      </c>
      <c r="D240" s="231">
        <v>359.36666666666662</v>
      </c>
      <c r="E240" s="231">
        <v>351.73333333333323</v>
      </c>
      <c r="F240" s="231">
        <v>345.86666666666662</v>
      </c>
      <c r="G240" s="231">
        <v>338.23333333333323</v>
      </c>
      <c r="H240" s="231">
        <v>365.23333333333323</v>
      </c>
      <c r="I240" s="231">
        <v>372.86666666666656</v>
      </c>
      <c r="J240" s="231">
        <v>378.73333333333323</v>
      </c>
      <c r="K240" s="230">
        <v>367</v>
      </c>
      <c r="L240" s="230">
        <v>353.5</v>
      </c>
      <c r="M240" s="230">
        <v>122.91661000000001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83.55</v>
      </c>
      <c r="D241" s="231">
        <v>83.683333333333323</v>
      </c>
      <c r="E241" s="231">
        <v>83.21666666666664</v>
      </c>
      <c r="F241" s="231">
        <v>82.883333333333312</v>
      </c>
      <c r="G241" s="231">
        <v>82.416666666666629</v>
      </c>
      <c r="H241" s="231">
        <v>84.016666666666652</v>
      </c>
      <c r="I241" s="231">
        <v>84.48333333333332</v>
      </c>
      <c r="J241" s="231">
        <v>84.816666666666663</v>
      </c>
      <c r="K241" s="230">
        <v>84.15</v>
      </c>
      <c r="L241" s="230">
        <v>83.35</v>
      </c>
      <c r="M241" s="230">
        <v>47.004100000000001</v>
      </c>
      <c r="N241" s="1"/>
      <c r="O241" s="1"/>
    </row>
    <row r="242" spans="1:15" ht="12.75" customHeight="1">
      <c r="A242" s="30">
        <v>232</v>
      </c>
      <c r="B242" s="216" t="s">
        <v>386</v>
      </c>
      <c r="C242" s="230">
        <v>25.25</v>
      </c>
      <c r="D242" s="231">
        <v>25.133333333333336</v>
      </c>
      <c r="E242" s="231">
        <v>24.866666666666674</v>
      </c>
      <c r="F242" s="231">
        <v>24.483333333333338</v>
      </c>
      <c r="G242" s="231">
        <v>24.216666666666676</v>
      </c>
      <c r="H242" s="231">
        <v>25.516666666666673</v>
      </c>
      <c r="I242" s="231">
        <v>25.783333333333331</v>
      </c>
      <c r="J242" s="231">
        <v>26.166666666666671</v>
      </c>
      <c r="K242" s="230">
        <v>25.4</v>
      </c>
      <c r="L242" s="230">
        <v>24.75</v>
      </c>
      <c r="M242" s="230">
        <v>122.28545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628.45000000000005</v>
      </c>
      <c r="D243" s="231">
        <v>630.23333333333335</v>
      </c>
      <c r="E243" s="231">
        <v>623.26666666666665</v>
      </c>
      <c r="F243" s="231">
        <v>618.08333333333326</v>
      </c>
      <c r="G243" s="231">
        <v>611.11666666666656</v>
      </c>
      <c r="H243" s="231">
        <v>635.41666666666674</v>
      </c>
      <c r="I243" s="231">
        <v>642.38333333333344</v>
      </c>
      <c r="J243" s="231">
        <v>647.56666666666683</v>
      </c>
      <c r="K243" s="230">
        <v>637.20000000000005</v>
      </c>
      <c r="L243" s="230">
        <v>625.04999999999995</v>
      </c>
      <c r="M243" s="230">
        <v>12.409610000000001</v>
      </c>
      <c r="N243" s="1"/>
      <c r="O243" s="1"/>
    </row>
    <row r="244" spans="1:15" ht="12.75" customHeight="1">
      <c r="A244" s="30">
        <v>234</v>
      </c>
      <c r="B244" s="216" t="s">
        <v>767</v>
      </c>
      <c r="C244" s="230">
        <v>33.35</v>
      </c>
      <c r="D244" s="231">
        <v>33.450000000000003</v>
      </c>
      <c r="E244" s="231">
        <v>32.950000000000003</v>
      </c>
      <c r="F244" s="231">
        <v>32.549999999999997</v>
      </c>
      <c r="G244" s="231">
        <v>32.049999999999997</v>
      </c>
      <c r="H244" s="231">
        <v>33.850000000000009</v>
      </c>
      <c r="I244" s="231">
        <v>34.350000000000009</v>
      </c>
      <c r="J244" s="231">
        <v>34.750000000000014</v>
      </c>
      <c r="K244" s="230">
        <v>33.950000000000003</v>
      </c>
      <c r="L244" s="230">
        <v>33.049999999999997</v>
      </c>
      <c r="M244" s="230">
        <v>540.99932000000001</v>
      </c>
      <c r="N244" s="1"/>
      <c r="O244" s="1"/>
    </row>
    <row r="245" spans="1:15" ht="12.75" customHeight="1">
      <c r="A245" s="30">
        <v>235</v>
      </c>
      <c r="B245" s="216" t="s">
        <v>773</v>
      </c>
      <c r="C245" s="230">
        <v>1301.05</v>
      </c>
      <c r="D245" s="231">
        <v>1290.6833333333334</v>
      </c>
      <c r="E245" s="231">
        <v>1261.4166666666667</v>
      </c>
      <c r="F245" s="231">
        <v>1221.7833333333333</v>
      </c>
      <c r="G245" s="231">
        <v>1192.5166666666667</v>
      </c>
      <c r="H245" s="231">
        <v>1330.3166666666668</v>
      </c>
      <c r="I245" s="231">
        <v>1359.5833333333333</v>
      </c>
      <c r="J245" s="231">
        <v>1399.2166666666669</v>
      </c>
      <c r="K245" s="230">
        <v>1319.95</v>
      </c>
      <c r="L245" s="230">
        <v>1251.05</v>
      </c>
      <c r="M245" s="230">
        <v>1.3506899999999999</v>
      </c>
      <c r="N245" s="1"/>
      <c r="O245" s="1"/>
    </row>
    <row r="246" spans="1:15" ht="12.75" customHeight="1">
      <c r="A246" s="30">
        <v>236</v>
      </c>
      <c r="B246" s="216" t="s">
        <v>387</v>
      </c>
      <c r="C246" s="230">
        <v>354.05</v>
      </c>
      <c r="D246" s="231">
        <v>349.18333333333339</v>
      </c>
      <c r="E246" s="231">
        <v>340.76666666666677</v>
      </c>
      <c r="F246" s="231">
        <v>327.48333333333335</v>
      </c>
      <c r="G246" s="231">
        <v>319.06666666666672</v>
      </c>
      <c r="H246" s="231">
        <v>362.46666666666681</v>
      </c>
      <c r="I246" s="231">
        <v>370.88333333333344</v>
      </c>
      <c r="J246" s="231">
        <v>384.16666666666686</v>
      </c>
      <c r="K246" s="230">
        <v>357.6</v>
      </c>
      <c r="L246" s="230">
        <v>335.9</v>
      </c>
      <c r="M246" s="230">
        <v>1.65585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490</v>
      </c>
      <c r="D247" s="231">
        <v>491.3</v>
      </c>
      <c r="E247" s="231">
        <v>487.45000000000005</v>
      </c>
      <c r="F247" s="231">
        <v>484.90000000000003</v>
      </c>
      <c r="G247" s="231">
        <v>481.05000000000007</v>
      </c>
      <c r="H247" s="231">
        <v>493.85</v>
      </c>
      <c r="I247" s="231">
        <v>497.70000000000005</v>
      </c>
      <c r="J247" s="231">
        <v>500.25</v>
      </c>
      <c r="K247" s="230">
        <v>495.15</v>
      </c>
      <c r="L247" s="230">
        <v>488.75</v>
      </c>
      <c r="M247" s="230">
        <v>13.24282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148.15</v>
      </c>
      <c r="D248" s="231">
        <v>148.95000000000002</v>
      </c>
      <c r="E248" s="231">
        <v>147.05000000000004</v>
      </c>
      <c r="F248" s="231">
        <v>145.95000000000002</v>
      </c>
      <c r="G248" s="231">
        <v>144.05000000000004</v>
      </c>
      <c r="H248" s="231">
        <v>150.05000000000004</v>
      </c>
      <c r="I248" s="231">
        <v>151.95000000000002</v>
      </c>
      <c r="J248" s="231">
        <v>153.05000000000004</v>
      </c>
      <c r="K248" s="230">
        <v>150.85</v>
      </c>
      <c r="L248" s="230">
        <v>147.85</v>
      </c>
      <c r="M248" s="230">
        <v>39.639409999999998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1208.6500000000001</v>
      </c>
      <c r="D249" s="231">
        <v>1199.5666666666666</v>
      </c>
      <c r="E249" s="231">
        <v>1185.1333333333332</v>
      </c>
      <c r="F249" s="231">
        <v>1161.6166666666666</v>
      </c>
      <c r="G249" s="231">
        <v>1147.1833333333332</v>
      </c>
      <c r="H249" s="231">
        <v>1223.0833333333333</v>
      </c>
      <c r="I249" s="231">
        <v>1237.5166666666667</v>
      </c>
      <c r="J249" s="231">
        <v>1261.0333333333333</v>
      </c>
      <c r="K249" s="230">
        <v>1214</v>
      </c>
      <c r="L249" s="230">
        <v>1176.05</v>
      </c>
      <c r="M249" s="230">
        <v>39.836089999999999</v>
      </c>
      <c r="N249" s="1"/>
      <c r="O249" s="1"/>
    </row>
    <row r="250" spans="1:15" ht="12.75" customHeight="1">
      <c r="A250" s="30">
        <v>240</v>
      </c>
      <c r="B250" s="216" t="s">
        <v>388</v>
      </c>
      <c r="C250" s="230">
        <v>13.95</v>
      </c>
      <c r="D250" s="231">
        <v>14.016666666666666</v>
      </c>
      <c r="E250" s="231">
        <v>13.833333333333332</v>
      </c>
      <c r="F250" s="231">
        <v>13.716666666666667</v>
      </c>
      <c r="G250" s="231">
        <v>13.533333333333333</v>
      </c>
      <c r="H250" s="231">
        <v>14.133333333333331</v>
      </c>
      <c r="I250" s="231">
        <v>14.316666666666665</v>
      </c>
      <c r="J250" s="231">
        <v>14.43333333333333</v>
      </c>
      <c r="K250" s="230">
        <v>14.2</v>
      </c>
      <c r="L250" s="230">
        <v>13.9</v>
      </c>
      <c r="M250" s="230">
        <v>36.141919999999999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3882.8</v>
      </c>
      <c r="D251" s="231">
        <v>3883.3666666666668</v>
      </c>
      <c r="E251" s="231">
        <v>3841.7333333333336</v>
      </c>
      <c r="F251" s="231">
        <v>3800.666666666667</v>
      </c>
      <c r="G251" s="231">
        <v>3759.0333333333338</v>
      </c>
      <c r="H251" s="231">
        <v>3924.4333333333334</v>
      </c>
      <c r="I251" s="231">
        <v>3966.0666666666666</v>
      </c>
      <c r="J251" s="231">
        <v>4007.1333333333332</v>
      </c>
      <c r="K251" s="230">
        <v>3925</v>
      </c>
      <c r="L251" s="230">
        <v>3842.3</v>
      </c>
      <c r="M251" s="230">
        <v>1.76231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1245.2</v>
      </c>
      <c r="D252" s="231">
        <v>1246.75</v>
      </c>
      <c r="E252" s="231">
        <v>1237.5</v>
      </c>
      <c r="F252" s="231">
        <v>1229.8</v>
      </c>
      <c r="G252" s="231">
        <v>1220.55</v>
      </c>
      <c r="H252" s="231">
        <v>1254.45</v>
      </c>
      <c r="I252" s="231">
        <v>1263.7</v>
      </c>
      <c r="J252" s="231">
        <v>1271.4000000000001</v>
      </c>
      <c r="K252" s="230">
        <v>1256</v>
      </c>
      <c r="L252" s="230">
        <v>1239.05</v>
      </c>
      <c r="M252" s="230">
        <v>82.922120000000007</v>
      </c>
      <c r="N252" s="1"/>
      <c r="O252" s="1"/>
    </row>
    <row r="253" spans="1:15" ht="12.75" customHeight="1">
      <c r="A253" s="30">
        <v>243</v>
      </c>
      <c r="B253" s="216" t="s">
        <v>389</v>
      </c>
      <c r="C253" s="230">
        <v>531.35</v>
      </c>
      <c r="D253" s="231">
        <v>514.53333333333342</v>
      </c>
      <c r="E253" s="231">
        <v>494.86666666666679</v>
      </c>
      <c r="F253" s="231">
        <v>458.38333333333338</v>
      </c>
      <c r="G253" s="231">
        <v>438.71666666666675</v>
      </c>
      <c r="H253" s="231">
        <v>551.01666666666688</v>
      </c>
      <c r="I253" s="231">
        <v>570.68333333333362</v>
      </c>
      <c r="J253" s="231">
        <v>607.16666666666686</v>
      </c>
      <c r="K253" s="230">
        <v>534.20000000000005</v>
      </c>
      <c r="L253" s="230">
        <v>478.05</v>
      </c>
      <c r="M253" s="230">
        <v>139.52767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2234.6</v>
      </c>
      <c r="D254" s="231">
        <v>2256.0166666666669</v>
      </c>
      <c r="E254" s="231">
        <v>2207.2833333333338</v>
      </c>
      <c r="F254" s="231">
        <v>2179.9666666666667</v>
      </c>
      <c r="G254" s="231">
        <v>2131.2333333333336</v>
      </c>
      <c r="H254" s="231">
        <v>2283.3333333333339</v>
      </c>
      <c r="I254" s="231">
        <v>2332.0666666666666</v>
      </c>
      <c r="J254" s="231">
        <v>2359.3833333333341</v>
      </c>
      <c r="K254" s="230">
        <v>2304.75</v>
      </c>
      <c r="L254" s="230">
        <v>2228.6999999999998</v>
      </c>
      <c r="M254" s="230">
        <v>7.1813799999999999</v>
      </c>
      <c r="N254" s="1"/>
      <c r="O254" s="1"/>
    </row>
    <row r="255" spans="1:15" ht="12.75" customHeight="1">
      <c r="A255" s="30">
        <v>245</v>
      </c>
      <c r="B255" s="216" t="s">
        <v>260</v>
      </c>
      <c r="C255" s="230">
        <v>695.4</v>
      </c>
      <c r="D255" s="231">
        <v>698.65</v>
      </c>
      <c r="E255" s="231">
        <v>690</v>
      </c>
      <c r="F255" s="231">
        <v>684.6</v>
      </c>
      <c r="G255" s="231">
        <v>675.95</v>
      </c>
      <c r="H255" s="231">
        <v>704.05</v>
      </c>
      <c r="I255" s="231">
        <v>712.69999999999982</v>
      </c>
      <c r="J255" s="231">
        <v>718.09999999999991</v>
      </c>
      <c r="K255" s="230">
        <v>707.3</v>
      </c>
      <c r="L255" s="230">
        <v>693.25</v>
      </c>
      <c r="M255" s="230">
        <v>3.0110100000000002</v>
      </c>
      <c r="N255" s="1"/>
      <c r="O255" s="1"/>
    </row>
    <row r="256" spans="1:15" ht="12.75" customHeight="1">
      <c r="A256" s="30">
        <v>246</v>
      </c>
      <c r="B256" s="216" t="s">
        <v>390</v>
      </c>
      <c r="C256" s="230">
        <v>2040.4</v>
      </c>
      <c r="D256" s="231">
        <v>2042.1000000000001</v>
      </c>
      <c r="E256" s="231">
        <v>2010.3000000000002</v>
      </c>
      <c r="F256" s="231">
        <v>1980.2</v>
      </c>
      <c r="G256" s="231">
        <v>1948.4</v>
      </c>
      <c r="H256" s="231">
        <v>2072.2000000000003</v>
      </c>
      <c r="I256" s="231">
        <v>2104</v>
      </c>
      <c r="J256" s="231">
        <v>2134.1000000000004</v>
      </c>
      <c r="K256" s="230">
        <v>2073.9</v>
      </c>
      <c r="L256" s="230">
        <v>2012</v>
      </c>
      <c r="M256" s="230">
        <v>0.44835999999999998</v>
      </c>
      <c r="N256" s="1"/>
      <c r="O256" s="1"/>
    </row>
    <row r="257" spans="1:15" ht="12.75" customHeight="1">
      <c r="A257" s="30">
        <v>247</v>
      </c>
      <c r="B257" s="216" t="s">
        <v>391</v>
      </c>
      <c r="C257" s="230">
        <v>3052.7</v>
      </c>
      <c r="D257" s="231">
        <v>3063.2333333333336</v>
      </c>
      <c r="E257" s="231">
        <v>3031.4666666666672</v>
      </c>
      <c r="F257" s="231">
        <v>3010.2333333333336</v>
      </c>
      <c r="G257" s="231">
        <v>2978.4666666666672</v>
      </c>
      <c r="H257" s="231">
        <v>3084.4666666666672</v>
      </c>
      <c r="I257" s="231">
        <v>3116.2333333333336</v>
      </c>
      <c r="J257" s="231">
        <v>3137.4666666666672</v>
      </c>
      <c r="K257" s="230">
        <v>3095</v>
      </c>
      <c r="L257" s="230">
        <v>3042</v>
      </c>
      <c r="M257" s="230">
        <v>0.79505999999999999</v>
      </c>
      <c r="N257" s="1"/>
      <c r="O257" s="1"/>
    </row>
    <row r="258" spans="1:15" ht="12.75" customHeight="1">
      <c r="A258" s="30">
        <v>248</v>
      </c>
      <c r="B258" s="216" t="s">
        <v>851</v>
      </c>
      <c r="C258" s="230">
        <v>769.65</v>
      </c>
      <c r="D258" s="231">
        <v>774.71666666666658</v>
      </c>
      <c r="E258" s="231">
        <v>759.88333333333321</v>
      </c>
      <c r="F258" s="231">
        <v>750.11666666666667</v>
      </c>
      <c r="G258" s="231">
        <v>735.2833333333333</v>
      </c>
      <c r="H258" s="231">
        <v>784.48333333333312</v>
      </c>
      <c r="I258" s="231">
        <v>799.31666666666638</v>
      </c>
      <c r="J258" s="231">
        <v>809.08333333333303</v>
      </c>
      <c r="K258" s="230">
        <v>789.55</v>
      </c>
      <c r="L258" s="230">
        <v>764.95</v>
      </c>
      <c r="M258" s="230">
        <v>2.7018800000000001</v>
      </c>
      <c r="N258" s="1"/>
      <c r="O258" s="1"/>
    </row>
    <row r="259" spans="1:15" ht="12.75" customHeight="1">
      <c r="A259" s="30">
        <v>249</v>
      </c>
      <c r="B259" s="216" t="s">
        <v>392</v>
      </c>
      <c r="C259" s="230">
        <v>782.95</v>
      </c>
      <c r="D259" s="231">
        <v>782.88333333333321</v>
      </c>
      <c r="E259" s="231">
        <v>777.36666666666645</v>
      </c>
      <c r="F259" s="231">
        <v>771.78333333333319</v>
      </c>
      <c r="G259" s="231">
        <v>766.26666666666642</v>
      </c>
      <c r="H259" s="231">
        <v>788.46666666666647</v>
      </c>
      <c r="I259" s="231">
        <v>793.98333333333335</v>
      </c>
      <c r="J259" s="231">
        <v>799.56666666666649</v>
      </c>
      <c r="K259" s="230">
        <v>788.4</v>
      </c>
      <c r="L259" s="230">
        <v>777.3</v>
      </c>
      <c r="M259" s="230">
        <v>0.76765000000000005</v>
      </c>
      <c r="N259" s="1"/>
      <c r="O259" s="1"/>
    </row>
    <row r="260" spans="1:15" ht="12.75" customHeight="1">
      <c r="A260" s="30">
        <v>250</v>
      </c>
      <c r="B260" s="216" t="s">
        <v>393</v>
      </c>
      <c r="C260" s="230">
        <v>378.85</v>
      </c>
      <c r="D260" s="231">
        <v>381.34999999999997</v>
      </c>
      <c r="E260" s="231">
        <v>374.19999999999993</v>
      </c>
      <c r="F260" s="231">
        <v>369.54999999999995</v>
      </c>
      <c r="G260" s="231">
        <v>362.39999999999992</v>
      </c>
      <c r="H260" s="231">
        <v>385.99999999999994</v>
      </c>
      <c r="I260" s="231">
        <v>393.14999999999992</v>
      </c>
      <c r="J260" s="231">
        <v>397.79999999999995</v>
      </c>
      <c r="K260" s="230">
        <v>388.5</v>
      </c>
      <c r="L260" s="230">
        <v>376.7</v>
      </c>
      <c r="M260" s="230">
        <v>6.76328</v>
      </c>
      <c r="N260" s="1"/>
      <c r="O260" s="1"/>
    </row>
    <row r="261" spans="1:15" ht="12.75" customHeight="1">
      <c r="A261" s="30">
        <v>251</v>
      </c>
      <c r="B261" s="216" t="s">
        <v>394</v>
      </c>
      <c r="C261" s="230">
        <v>66</v>
      </c>
      <c r="D261" s="231">
        <v>65.649999999999991</v>
      </c>
      <c r="E261" s="231">
        <v>64.649999999999977</v>
      </c>
      <c r="F261" s="231">
        <v>63.299999999999983</v>
      </c>
      <c r="G261" s="231">
        <v>62.299999999999969</v>
      </c>
      <c r="H261" s="231">
        <v>66.999999999999986</v>
      </c>
      <c r="I261" s="231">
        <v>68.000000000000014</v>
      </c>
      <c r="J261" s="231">
        <v>69.349999999999994</v>
      </c>
      <c r="K261" s="230">
        <v>66.650000000000006</v>
      </c>
      <c r="L261" s="230">
        <v>64.3</v>
      </c>
      <c r="M261" s="230">
        <v>23.26707</v>
      </c>
      <c r="N261" s="1"/>
      <c r="O261" s="1"/>
    </row>
    <row r="262" spans="1:15" ht="12.75" customHeight="1">
      <c r="A262" s="30">
        <v>252</v>
      </c>
      <c r="B262" s="216" t="s">
        <v>261</v>
      </c>
      <c r="C262" s="230">
        <v>259.95</v>
      </c>
      <c r="D262" s="231">
        <v>261.91666666666669</v>
      </c>
      <c r="E262" s="231">
        <v>257.03333333333336</v>
      </c>
      <c r="F262" s="231">
        <v>254.11666666666667</v>
      </c>
      <c r="G262" s="231">
        <v>249.23333333333335</v>
      </c>
      <c r="H262" s="231">
        <v>264.83333333333337</v>
      </c>
      <c r="I262" s="231">
        <v>269.7166666666667</v>
      </c>
      <c r="J262" s="231">
        <v>272.63333333333338</v>
      </c>
      <c r="K262" s="230">
        <v>266.8</v>
      </c>
      <c r="L262" s="230">
        <v>259</v>
      </c>
      <c r="M262" s="230">
        <v>9.3897200000000005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702.65</v>
      </c>
      <c r="D263" s="231">
        <v>700.9</v>
      </c>
      <c r="E263" s="231">
        <v>692.9</v>
      </c>
      <c r="F263" s="231">
        <v>683.15</v>
      </c>
      <c r="G263" s="231">
        <v>675.15</v>
      </c>
      <c r="H263" s="231">
        <v>710.65</v>
      </c>
      <c r="I263" s="231">
        <v>718.65</v>
      </c>
      <c r="J263" s="231">
        <v>728.4</v>
      </c>
      <c r="K263" s="230">
        <v>708.9</v>
      </c>
      <c r="L263" s="230">
        <v>691.15</v>
      </c>
      <c r="M263" s="230">
        <v>14.99306</v>
      </c>
      <c r="N263" s="1"/>
      <c r="O263" s="1"/>
    </row>
    <row r="264" spans="1:15" ht="12.75" customHeight="1">
      <c r="A264" s="30">
        <v>254</v>
      </c>
      <c r="B264" s="216" t="s">
        <v>395</v>
      </c>
      <c r="C264" s="230">
        <v>104.2</v>
      </c>
      <c r="D264" s="231">
        <v>104.11666666666667</v>
      </c>
      <c r="E264" s="231">
        <v>102.93333333333335</v>
      </c>
      <c r="F264" s="231">
        <v>101.66666666666667</v>
      </c>
      <c r="G264" s="231">
        <v>100.48333333333335</v>
      </c>
      <c r="H264" s="231">
        <v>105.38333333333335</v>
      </c>
      <c r="I264" s="231">
        <v>106.56666666666669</v>
      </c>
      <c r="J264" s="231">
        <v>107.83333333333336</v>
      </c>
      <c r="K264" s="230">
        <v>105.3</v>
      </c>
      <c r="L264" s="230">
        <v>102.85</v>
      </c>
      <c r="M264" s="230">
        <v>8.0703800000000001</v>
      </c>
      <c r="N264" s="1"/>
      <c r="O264" s="1"/>
    </row>
    <row r="265" spans="1:15" ht="12.75" customHeight="1">
      <c r="A265" s="30">
        <v>255</v>
      </c>
      <c r="B265" s="216" t="s">
        <v>396</v>
      </c>
      <c r="C265" s="230">
        <v>277.95</v>
      </c>
      <c r="D265" s="231">
        <v>283.2833333333333</v>
      </c>
      <c r="E265" s="231">
        <v>268.66666666666663</v>
      </c>
      <c r="F265" s="231">
        <v>259.38333333333333</v>
      </c>
      <c r="G265" s="231">
        <v>244.76666666666665</v>
      </c>
      <c r="H265" s="231">
        <v>292.56666666666661</v>
      </c>
      <c r="I265" s="231">
        <v>307.18333333333328</v>
      </c>
      <c r="J265" s="231">
        <v>316.46666666666658</v>
      </c>
      <c r="K265" s="230">
        <v>297.89999999999998</v>
      </c>
      <c r="L265" s="230">
        <v>274</v>
      </c>
      <c r="M265" s="230">
        <v>18.844090000000001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574.15</v>
      </c>
      <c r="D266" s="231">
        <v>576.65</v>
      </c>
      <c r="E266" s="231">
        <v>570.5</v>
      </c>
      <c r="F266" s="231">
        <v>566.85</v>
      </c>
      <c r="G266" s="231">
        <v>560.70000000000005</v>
      </c>
      <c r="H266" s="231">
        <v>580.29999999999995</v>
      </c>
      <c r="I266" s="231">
        <v>586.44999999999982</v>
      </c>
      <c r="J266" s="231">
        <v>590.09999999999991</v>
      </c>
      <c r="K266" s="230">
        <v>582.79999999999995</v>
      </c>
      <c r="L266" s="230">
        <v>573</v>
      </c>
      <c r="M266" s="230">
        <v>12.55035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467.35</v>
      </c>
      <c r="D267" s="231">
        <v>468.01666666666665</v>
      </c>
      <c r="E267" s="231">
        <v>464.2833333333333</v>
      </c>
      <c r="F267" s="231">
        <v>461.21666666666664</v>
      </c>
      <c r="G267" s="231">
        <v>457.48333333333329</v>
      </c>
      <c r="H267" s="231">
        <v>471.08333333333331</v>
      </c>
      <c r="I267" s="231">
        <v>474.81666666666666</v>
      </c>
      <c r="J267" s="231">
        <v>477.88333333333333</v>
      </c>
      <c r="K267" s="230">
        <v>471.75</v>
      </c>
      <c r="L267" s="230">
        <v>464.95</v>
      </c>
      <c r="M267" s="230">
        <v>12.50554</v>
      </c>
      <c r="N267" s="1"/>
      <c r="O267" s="1"/>
    </row>
    <row r="268" spans="1:15" ht="12.75" customHeight="1">
      <c r="A268" s="30">
        <v>258</v>
      </c>
      <c r="B268" s="216" t="s">
        <v>774</v>
      </c>
      <c r="C268" s="230">
        <v>422.8</v>
      </c>
      <c r="D268" s="231">
        <v>423.56666666666666</v>
      </c>
      <c r="E268" s="231">
        <v>419.5333333333333</v>
      </c>
      <c r="F268" s="231">
        <v>416.26666666666665</v>
      </c>
      <c r="G268" s="231">
        <v>412.23333333333329</v>
      </c>
      <c r="H268" s="231">
        <v>426.83333333333331</v>
      </c>
      <c r="I268" s="231">
        <v>430.86666666666673</v>
      </c>
      <c r="J268" s="231">
        <v>434.13333333333333</v>
      </c>
      <c r="K268" s="230">
        <v>427.6</v>
      </c>
      <c r="L268" s="230">
        <v>420.3</v>
      </c>
      <c r="M268" s="230">
        <v>1.3691500000000001</v>
      </c>
      <c r="N268" s="1"/>
      <c r="O268" s="1"/>
    </row>
    <row r="269" spans="1:15" ht="12.75" customHeight="1">
      <c r="A269" s="30">
        <v>259</v>
      </c>
      <c r="B269" s="216" t="s">
        <v>775</v>
      </c>
      <c r="C269" s="230">
        <v>341.45</v>
      </c>
      <c r="D269" s="231">
        <v>344</v>
      </c>
      <c r="E269" s="231">
        <v>336</v>
      </c>
      <c r="F269" s="231">
        <v>330.55</v>
      </c>
      <c r="G269" s="231">
        <v>322.55</v>
      </c>
      <c r="H269" s="231">
        <v>349.45</v>
      </c>
      <c r="I269" s="231">
        <v>357.45</v>
      </c>
      <c r="J269" s="231">
        <v>362.9</v>
      </c>
      <c r="K269" s="230">
        <v>352</v>
      </c>
      <c r="L269" s="230">
        <v>338.55</v>
      </c>
      <c r="M269" s="230">
        <v>2.2749799999999998</v>
      </c>
      <c r="N269" s="1"/>
      <c r="O269" s="1"/>
    </row>
    <row r="270" spans="1:15" ht="12.75" customHeight="1">
      <c r="A270" s="30">
        <v>260</v>
      </c>
      <c r="B270" s="216" t="s">
        <v>397</v>
      </c>
      <c r="C270" s="230">
        <v>705.6</v>
      </c>
      <c r="D270" s="231">
        <v>707.30000000000007</v>
      </c>
      <c r="E270" s="231">
        <v>696.90000000000009</v>
      </c>
      <c r="F270" s="231">
        <v>688.2</v>
      </c>
      <c r="G270" s="231">
        <v>677.80000000000007</v>
      </c>
      <c r="H270" s="231">
        <v>716.00000000000011</v>
      </c>
      <c r="I270" s="231">
        <v>726.4</v>
      </c>
      <c r="J270" s="231">
        <v>735.10000000000014</v>
      </c>
      <c r="K270" s="230">
        <v>717.7</v>
      </c>
      <c r="L270" s="230">
        <v>698.6</v>
      </c>
      <c r="M270" s="230">
        <v>6.2840699999999998</v>
      </c>
      <c r="N270" s="1"/>
      <c r="O270" s="1"/>
    </row>
    <row r="271" spans="1:15" ht="12.75" customHeight="1">
      <c r="A271" s="30">
        <v>261</v>
      </c>
      <c r="B271" s="216" t="s">
        <v>398</v>
      </c>
      <c r="C271" s="230">
        <v>207.75</v>
      </c>
      <c r="D271" s="231">
        <v>208.73333333333335</v>
      </c>
      <c r="E271" s="231">
        <v>206.1166666666667</v>
      </c>
      <c r="F271" s="231">
        <v>204.48333333333335</v>
      </c>
      <c r="G271" s="231">
        <v>201.8666666666667</v>
      </c>
      <c r="H271" s="231">
        <v>210.3666666666667</v>
      </c>
      <c r="I271" s="231">
        <v>212.98333333333338</v>
      </c>
      <c r="J271" s="231">
        <v>214.6166666666667</v>
      </c>
      <c r="K271" s="230">
        <v>211.35</v>
      </c>
      <c r="L271" s="230">
        <v>207.1</v>
      </c>
      <c r="M271" s="230">
        <v>7.0775499999999996</v>
      </c>
      <c r="N271" s="1"/>
      <c r="O271" s="1"/>
    </row>
    <row r="272" spans="1:15" ht="12.75" customHeight="1">
      <c r="A272" s="30">
        <v>262</v>
      </c>
      <c r="B272" s="216" t="s">
        <v>399</v>
      </c>
      <c r="C272" s="230">
        <v>556.95000000000005</v>
      </c>
      <c r="D272" s="231">
        <v>560.06666666666672</v>
      </c>
      <c r="E272" s="231">
        <v>551.13333333333344</v>
      </c>
      <c r="F272" s="231">
        <v>545.31666666666672</v>
      </c>
      <c r="G272" s="231">
        <v>536.38333333333344</v>
      </c>
      <c r="H272" s="231">
        <v>565.88333333333344</v>
      </c>
      <c r="I272" s="231">
        <v>574.81666666666661</v>
      </c>
      <c r="J272" s="231">
        <v>580.63333333333344</v>
      </c>
      <c r="K272" s="230">
        <v>569</v>
      </c>
      <c r="L272" s="230">
        <v>554.25</v>
      </c>
      <c r="M272" s="230">
        <v>1.2352000000000001</v>
      </c>
      <c r="N272" s="1"/>
      <c r="O272" s="1"/>
    </row>
    <row r="273" spans="1:15" ht="12.75" customHeight="1">
      <c r="A273" s="30">
        <v>263</v>
      </c>
      <c r="B273" s="216" t="s">
        <v>400</v>
      </c>
      <c r="C273" s="230">
        <v>2034</v>
      </c>
      <c r="D273" s="231">
        <v>2046.3500000000001</v>
      </c>
      <c r="E273" s="231">
        <v>2012.7000000000003</v>
      </c>
      <c r="F273" s="231">
        <v>1991.4</v>
      </c>
      <c r="G273" s="231">
        <v>1957.7500000000002</v>
      </c>
      <c r="H273" s="231">
        <v>2067.6500000000005</v>
      </c>
      <c r="I273" s="231">
        <v>2101.3000000000002</v>
      </c>
      <c r="J273" s="231">
        <v>2122.6000000000004</v>
      </c>
      <c r="K273" s="230">
        <v>2080</v>
      </c>
      <c r="L273" s="230">
        <v>2025.05</v>
      </c>
      <c r="M273" s="230">
        <v>2.19143</v>
      </c>
      <c r="N273" s="1"/>
      <c r="O273" s="1"/>
    </row>
    <row r="274" spans="1:15" ht="12.75" customHeight="1">
      <c r="A274" s="30">
        <v>264</v>
      </c>
      <c r="B274" s="216" t="s">
        <v>401</v>
      </c>
      <c r="C274" s="230">
        <v>239.9</v>
      </c>
      <c r="D274" s="231">
        <v>241.01666666666665</v>
      </c>
      <c r="E274" s="231">
        <v>238.1333333333333</v>
      </c>
      <c r="F274" s="231">
        <v>236.36666666666665</v>
      </c>
      <c r="G274" s="231">
        <v>233.48333333333329</v>
      </c>
      <c r="H274" s="231">
        <v>242.7833333333333</v>
      </c>
      <c r="I274" s="231">
        <v>245.66666666666663</v>
      </c>
      <c r="J274" s="231">
        <v>247.43333333333331</v>
      </c>
      <c r="K274" s="230">
        <v>243.9</v>
      </c>
      <c r="L274" s="230">
        <v>239.25</v>
      </c>
      <c r="M274" s="230">
        <v>2.5808499999999999</v>
      </c>
      <c r="N274" s="1"/>
      <c r="O274" s="1"/>
    </row>
    <row r="275" spans="1:15" ht="12.75" customHeight="1">
      <c r="A275" s="30">
        <v>265</v>
      </c>
      <c r="B275" s="216" t="s">
        <v>402</v>
      </c>
      <c r="C275" s="230">
        <v>898.65</v>
      </c>
      <c r="D275" s="231">
        <v>901.65</v>
      </c>
      <c r="E275" s="231">
        <v>892.34999999999991</v>
      </c>
      <c r="F275" s="231">
        <v>886.05</v>
      </c>
      <c r="G275" s="231">
        <v>876.74999999999989</v>
      </c>
      <c r="H275" s="231">
        <v>907.94999999999993</v>
      </c>
      <c r="I275" s="231">
        <v>917.24999999999989</v>
      </c>
      <c r="J275" s="231">
        <v>923.55</v>
      </c>
      <c r="K275" s="230">
        <v>910.95</v>
      </c>
      <c r="L275" s="230">
        <v>895.35</v>
      </c>
      <c r="M275" s="230">
        <v>9.7824600000000004</v>
      </c>
      <c r="N275" s="1"/>
      <c r="O275" s="1"/>
    </row>
    <row r="276" spans="1:15" ht="12.75" customHeight="1">
      <c r="A276" s="30">
        <v>266</v>
      </c>
      <c r="B276" s="216" t="s">
        <v>403</v>
      </c>
      <c r="C276" s="230">
        <v>404.6</v>
      </c>
      <c r="D276" s="231">
        <v>404.56666666666666</v>
      </c>
      <c r="E276" s="231">
        <v>394.13333333333333</v>
      </c>
      <c r="F276" s="231">
        <v>383.66666666666669</v>
      </c>
      <c r="G276" s="231">
        <v>373.23333333333335</v>
      </c>
      <c r="H276" s="231">
        <v>415.0333333333333</v>
      </c>
      <c r="I276" s="231">
        <v>425.46666666666658</v>
      </c>
      <c r="J276" s="231">
        <v>435.93333333333328</v>
      </c>
      <c r="K276" s="230">
        <v>415</v>
      </c>
      <c r="L276" s="230">
        <v>394.1</v>
      </c>
      <c r="M276" s="230">
        <v>15.1615</v>
      </c>
      <c r="N276" s="1"/>
      <c r="O276" s="1"/>
    </row>
    <row r="277" spans="1:15" ht="12.75" customHeight="1">
      <c r="A277" s="30">
        <v>267</v>
      </c>
      <c r="B277" s="216" t="s">
        <v>404</v>
      </c>
      <c r="C277" s="230">
        <v>1174.9000000000001</v>
      </c>
      <c r="D277" s="231">
        <v>1162.2666666666667</v>
      </c>
      <c r="E277" s="231">
        <v>1142.5833333333333</v>
      </c>
      <c r="F277" s="231">
        <v>1110.2666666666667</v>
      </c>
      <c r="G277" s="231">
        <v>1090.5833333333333</v>
      </c>
      <c r="H277" s="231">
        <v>1194.5833333333333</v>
      </c>
      <c r="I277" s="231">
        <v>1214.2666666666667</v>
      </c>
      <c r="J277" s="231">
        <v>1246.5833333333333</v>
      </c>
      <c r="K277" s="230">
        <v>1181.95</v>
      </c>
      <c r="L277" s="230">
        <v>1129.95</v>
      </c>
      <c r="M277" s="230">
        <v>4.8284399999999996</v>
      </c>
      <c r="N277" s="1"/>
      <c r="O277" s="1"/>
    </row>
    <row r="278" spans="1:15" ht="12.75" customHeight="1">
      <c r="A278" s="30">
        <v>268</v>
      </c>
      <c r="B278" s="216" t="s">
        <v>405</v>
      </c>
      <c r="C278" s="230">
        <v>531.65</v>
      </c>
      <c r="D278" s="231">
        <v>533.38333333333333</v>
      </c>
      <c r="E278" s="231">
        <v>526.91666666666663</v>
      </c>
      <c r="F278" s="231">
        <v>522.18333333333328</v>
      </c>
      <c r="G278" s="231">
        <v>515.71666666666658</v>
      </c>
      <c r="H278" s="231">
        <v>538.11666666666667</v>
      </c>
      <c r="I278" s="231">
        <v>544.58333333333337</v>
      </c>
      <c r="J278" s="231">
        <v>549.31666666666672</v>
      </c>
      <c r="K278" s="230">
        <v>539.85</v>
      </c>
      <c r="L278" s="230">
        <v>528.65</v>
      </c>
      <c r="M278" s="230">
        <v>1.9160200000000001</v>
      </c>
      <c r="N278" s="1"/>
      <c r="O278" s="1"/>
    </row>
    <row r="279" spans="1:15" ht="12.75" customHeight="1">
      <c r="A279" s="30">
        <v>269</v>
      </c>
      <c r="B279" s="216" t="s">
        <v>776</v>
      </c>
      <c r="C279" s="230">
        <v>108.55</v>
      </c>
      <c r="D279" s="231">
        <v>108.14999999999999</v>
      </c>
      <c r="E279" s="231">
        <v>106.49999999999999</v>
      </c>
      <c r="F279" s="231">
        <v>104.44999999999999</v>
      </c>
      <c r="G279" s="231">
        <v>102.79999999999998</v>
      </c>
      <c r="H279" s="231">
        <v>110.19999999999999</v>
      </c>
      <c r="I279" s="231">
        <v>111.85</v>
      </c>
      <c r="J279" s="231">
        <v>113.89999999999999</v>
      </c>
      <c r="K279" s="230">
        <v>109.8</v>
      </c>
      <c r="L279" s="230">
        <v>106.1</v>
      </c>
      <c r="M279" s="230">
        <v>53.663589999999999</v>
      </c>
      <c r="N279" s="1"/>
      <c r="O279" s="1"/>
    </row>
    <row r="280" spans="1:15" ht="12.75" customHeight="1">
      <c r="A280" s="30">
        <v>270</v>
      </c>
      <c r="B280" s="216" t="s">
        <v>406</v>
      </c>
      <c r="C280" s="230">
        <v>418.35</v>
      </c>
      <c r="D280" s="231">
        <v>415.41666666666669</v>
      </c>
      <c r="E280" s="231">
        <v>410.88333333333338</v>
      </c>
      <c r="F280" s="231">
        <v>403.41666666666669</v>
      </c>
      <c r="G280" s="231">
        <v>398.88333333333338</v>
      </c>
      <c r="H280" s="231">
        <v>422.88333333333338</v>
      </c>
      <c r="I280" s="231">
        <v>427.41666666666669</v>
      </c>
      <c r="J280" s="231">
        <v>434.88333333333338</v>
      </c>
      <c r="K280" s="230">
        <v>419.95</v>
      </c>
      <c r="L280" s="230">
        <v>407.95</v>
      </c>
      <c r="M280" s="230">
        <v>6.5983700000000001</v>
      </c>
      <c r="N280" s="1"/>
      <c r="O280" s="1"/>
    </row>
    <row r="281" spans="1:15" ht="12.75" customHeight="1">
      <c r="A281" s="30">
        <v>271</v>
      </c>
      <c r="B281" s="216" t="s">
        <v>407</v>
      </c>
      <c r="C281" s="230">
        <v>96.25</v>
      </c>
      <c r="D281" s="231">
        <v>96.483333333333334</v>
      </c>
      <c r="E281" s="231">
        <v>95.766666666666666</v>
      </c>
      <c r="F281" s="231">
        <v>95.283333333333331</v>
      </c>
      <c r="G281" s="231">
        <v>94.566666666666663</v>
      </c>
      <c r="H281" s="231">
        <v>96.966666666666669</v>
      </c>
      <c r="I281" s="231">
        <v>97.683333333333337</v>
      </c>
      <c r="J281" s="231">
        <v>98.166666666666671</v>
      </c>
      <c r="K281" s="230">
        <v>97.2</v>
      </c>
      <c r="L281" s="230">
        <v>96</v>
      </c>
      <c r="M281" s="230">
        <v>9.1410499999999999</v>
      </c>
      <c r="N281" s="1"/>
      <c r="O281" s="1"/>
    </row>
    <row r="282" spans="1:15" ht="12.75" customHeight="1">
      <c r="A282" s="30">
        <v>272</v>
      </c>
      <c r="B282" s="216" t="s">
        <v>408</v>
      </c>
      <c r="C282" s="230">
        <v>534.6</v>
      </c>
      <c r="D282" s="231">
        <v>509.2</v>
      </c>
      <c r="E282" s="231">
        <v>469.4</v>
      </c>
      <c r="F282" s="231">
        <v>404.2</v>
      </c>
      <c r="G282" s="231">
        <v>364.4</v>
      </c>
      <c r="H282" s="231">
        <v>574.4</v>
      </c>
      <c r="I282" s="231">
        <v>614.20000000000005</v>
      </c>
      <c r="J282" s="231">
        <v>679.4</v>
      </c>
      <c r="K282" s="230">
        <v>549</v>
      </c>
      <c r="L282" s="230">
        <v>444</v>
      </c>
      <c r="M282" s="230">
        <v>8.4358599999999999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1960.6</v>
      </c>
      <c r="D283" s="231">
        <v>1957.4166666666667</v>
      </c>
      <c r="E283" s="231">
        <v>1946.8333333333335</v>
      </c>
      <c r="F283" s="231">
        <v>1933.0666666666668</v>
      </c>
      <c r="G283" s="231">
        <v>1922.4833333333336</v>
      </c>
      <c r="H283" s="231">
        <v>1971.1833333333334</v>
      </c>
      <c r="I283" s="231">
        <v>1981.7666666666669</v>
      </c>
      <c r="J283" s="231">
        <v>1995.5333333333333</v>
      </c>
      <c r="K283" s="230">
        <v>1968</v>
      </c>
      <c r="L283" s="230">
        <v>1943.65</v>
      </c>
      <c r="M283" s="230">
        <v>32.170810000000003</v>
      </c>
      <c r="N283" s="1"/>
      <c r="O283" s="1"/>
    </row>
    <row r="284" spans="1:15" ht="12.75" customHeight="1">
      <c r="A284" s="30">
        <v>274</v>
      </c>
      <c r="B284" s="216" t="s">
        <v>761</v>
      </c>
      <c r="C284" s="230">
        <v>1490.5</v>
      </c>
      <c r="D284" s="231">
        <v>1494.8666666666668</v>
      </c>
      <c r="E284" s="231">
        <v>1474.7333333333336</v>
      </c>
      <c r="F284" s="231">
        <v>1458.9666666666667</v>
      </c>
      <c r="G284" s="231">
        <v>1438.8333333333335</v>
      </c>
      <c r="H284" s="231">
        <v>1510.6333333333337</v>
      </c>
      <c r="I284" s="231">
        <v>1530.7666666666669</v>
      </c>
      <c r="J284" s="231">
        <v>1546.5333333333338</v>
      </c>
      <c r="K284" s="230">
        <v>1515</v>
      </c>
      <c r="L284" s="230">
        <v>1479.1</v>
      </c>
      <c r="M284" s="230">
        <v>0.47227999999999998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95.55</v>
      </c>
      <c r="D285" s="231">
        <v>95.5</v>
      </c>
      <c r="E285" s="231">
        <v>94.8</v>
      </c>
      <c r="F285" s="231">
        <v>94.05</v>
      </c>
      <c r="G285" s="231">
        <v>93.35</v>
      </c>
      <c r="H285" s="231">
        <v>96.25</v>
      </c>
      <c r="I285" s="231">
        <v>96.949999999999989</v>
      </c>
      <c r="J285" s="231">
        <v>97.7</v>
      </c>
      <c r="K285" s="230">
        <v>96.2</v>
      </c>
      <c r="L285" s="230">
        <v>94.75</v>
      </c>
      <c r="M285" s="230">
        <v>33.070920000000001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3812.6</v>
      </c>
      <c r="D286" s="231">
        <v>3834.1833333333329</v>
      </c>
      <c r="E286" s="231">
        <v>3781.4166666666661</v>
      </c>
      <c r="F286" s="231">
        <v>3750.2333333333331</v>
      </c>
      <c r="G286" s="231">
        <v>3697.4666666666662</v>
      </c>
      <c r="H286" s="231">
        <v>3865.3666666666659</v>
      </c>
      <c r="I286" s="231">
        <v>3918.1333333333332</v>
      </c>
      <c r="J286" s="231">
        <v>3949.3166666666657</v>
      </c>
      <c r="K286" s="230">
        <v>3886.95</v>
      </c>
      <c r="L286" s="230">
        <v>3803</v>
      </c>
      <c r="M286" s="230">
        <v>2.2291099999999999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374.95</v>
      </c>
      <c r="D287" s="231">
        <v>376.41666666666669</v>
      </c>
      <c r="E287" s="231">
        <v>372.53333333333336</v>
      </c>
      <c r="F287" s="231">
        <v>370.11666666666667</v>
      </c>
      <c r="G287" s="231">
        <v>366.23333333333335</v>
      </c>
      <c r="H287" s="231">
        <v>378.83333333333337</v>
      </c>
      <c r="I287" s="231">
        <v>382.7166666666667</v>
      </c>
      <c r="J287" s="231">
        <v>385.13333333333338</v>
      </c>
      <c r="K287" s="230">
        <v>380.3</v>
      </c>
      <c r="L287" s="230">
        <v>374</v>
      </c>
      <c r="M287" s="230">
        <v>12.208729999999999</v>
      </c>
      <c r="N287" s="1"/>
      <c r="O287" s="1"/>
    </row>
    <row r="288" spans="1:15" ht="12.75" customHeight="1">
      <c r="A288" s="30">
        <v>278</v>
      </c>
      <c r="B288" s="216" t="s">
        <v>863</v>
      </c>
      <c r="C288" s="230">
        <v>4687.2</v>
      </c>
      <c r="D288" s="231">
        <v>4674.4000000000005</v>
      </c>
      <c r="E288" s="231">
        <v>4626.8500000000013</v>
      </c>
      <c r="F288" s="231">
        <v>4566.5000000000009</v>
      </c>
      <c r="G288" s="231">
        <v>4518.9500000000016</v>
      </c>
      <c r="H288" s="231">
        <v>4734.7500000000009</v>
      </c>
      <c r="I288" s="231">
        <v>4782.3</v>
      </c>
      <c r="J288" s="231">
        <v>4842.6500000000005</v>
      </c>
      <c r="K288" s="230">
        <v>4721.95</v>
      </c>
      <c r="L288" s="230">
        <v>4614.05</v>
      </c>
      <c r="M288" s="230">
        <v>2.3205499999999999</v>
      </c>
      <c r="N288" s="1"/>
      <c r="O288" s="1"/>
    </row>
    <row r="289" spans="1:15" ht="12.75" customHeight="1">
      <c r="A289" s="30">
        <v>279</v>
      </c>
      <c r="B289" s="216" t="s">
        <v>409</v>
      </c>
      <c r="C289" s="230">
        <v>11392.8</v>
      </c>
      <c r="D289" s="231">
        <v>11408.699999999999</v>
      </c>
      <c r="E289" s="231">
        <v>11284.099999999999</v>
      </c>
      <c r="F289" s="231">
        <v>11175.4</v>
      </c>
      <c r="G289" s="231">
        <v>11050.8</v>
      </c>
      <c r="H289" s="231">
        <v>11517.399999999998</v>
      </c>
      <c r="I289" s="231">
        <v>11642</v>
      </c>
      <c r="J289" s="231">
        <v>11750.699999999997</v>
      </c>
      <c r="K289" s="230">
        <v>11533.3</v>
      </c>
      <c r="L289" s="230">
        <v>11300</v>
      </c>
      <c r="M289" s="230">
        <v>9.0899999999999995E-2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2221.1</v>
      </c>
      <c r="D290" s="231">
        <v>2217.8166666666671</v>
      </c>
      <c r="E290" s="231">
        <v>2200.6333333333341</v>
      </c>
      <c r="F290" s="231">
        <v>2180.166666666667</v>
      </c>
      <c r="G290" s="231">
        <v>2162.983333333334</v>
      </c>
      <c r="H290" s="231">
        <v>2238.2833333333342</v>
      </c>
      <c r="I290" s="231">
        <v>2255.4666666666676</v>
      </c>
      <c r="J290" s="231">
        <v>2275.9333333333343</v>
      </c>
      <c r="K290" s="230">
        <v>2235</v>
      </c>
      <c r="L290" s="230">
        <v>2197.35</v>
      </c>
      <c r="M290" s="230">
        <v>53.672919999999998</v>
      </c>
      <c r="N290" s="1"/>
      <c r="O290" s="1"/>
    </row>
    <row r="291" spans="1:15" ht="12.75" customHeight="1">
      <c r="A291" s="30">
        <v>281</v>
      </c>
      <c r="B291" s="216" t="s">
        <v>817</v>
      </c>
      <c r="C291" s="230">
        <v>333.1</v>
      </c>
      <c r="D291" s="231">
        <v>335.41666666666669</v>
      </c>
      <c r="E291" s="231">
        <v>329.98333333333335</v>
      </c>
      <c r="F291" s="231">
        <v>326.86666666666667</v>
      </c>
      <c r="G291" s="231">
        <v>321.43333333333334</v>
      </c>
      <c r="H291" s="231">
        <v>338.53333333333336</v>
      </c>
      <c r="I291" s="231">
        <v>343.96666666666664</v>
      </c>
      <c r="J291" s="231">
        <v>347.08333333333337</v>
      </c>
      <c r="K291" s="230">
        <v>340.85</v>
      </c>
      <c r="L291" s="230">
        <v>332.3</v>
      </c>
      <c r="M291" s="230">
        <v>3.1958099999999998</v>
      </c>
      <c r="N291" s="1"/>
      <c r="O291" s="1"/>
    </row>
    <row r="292" spans="1:15" ht="12.75" customHeight="1">
      <c r="A292" s="30">
        <v>282</v>
      </c>
      <c r="B292" s="216" t="s">
        <v>262</v>
      </c>
      <c r="C292" s="230">
        <v>310.64999999999998</v>
      </c>
      <c r="D292" s="231">
        <v>313.66666666666663</v>
      </c>
      <c r="E292" s="231">
        <v>305.13333333333327</v>
      </c>
      <c r="F292" s="231">
        <v>299.61666666666662</v>
      </c>
      <c r="G292" s="231">
        <v>291.08333333333326</v>
      </c>
      <c r="H292" s="231">
        <v>319.18333333333328</v>
      </c>
      <c r="I292" s="231">
        <v>327.71666666666658</v>
      </c>
      <c r="J292" s="231">
        <v>333.23333333333329</v>
      </c>
      <c r="K292" s="230">
        <v>322.2</v>
      </c>
      <c r="L292" s="230">
        <v>308.14999999999998</v>
      </c>
      <c r="M292" s="230">
        <v>43.347149999999999</v>
      </c>
      <c r="N292" s="1"/>
      <c r="O292" s="1"/>
    </row>
    <row r="293" spans="1:15" ht="12.75" customHeight="1">
      <c r="A293" s="30">
        <v>283</v>
      </c>
      <c r="B293" s="216" t="s">
        <v>778</v>
      </c>
      <c r="C293" s="230">
        <v>272.10000000000002</v>
      </c>
      <c r="D293" s="231">
        <v>273.86666666666667</v>
      </c>
      <c r="E293" s="231">
        <v>267.73333333333335</v>
      </c>
      <c r="F293" s="231">
        <v>263.36666666666667</v>
      </c>
      <c r="G293" s="231">
        <v>257.23333333333335</v>
      </c>
      <c r="H293" s="231">
        <v>278.23333333333335</v>
      </c>
      <c r="I293" s="231">
        <v>284.36666666666667</v>
      </c>
      <c r="J293" s="231">
        <v>288.73333333333335</v>
      </c>
      <c r="K293" s="230">
        <v>280</v>
      </c>
      <c r="L293" s="230">
        <v>269.5</v>
      </c>
      <c r="M293" s="230">
        <v>6.6957899999999997</v>
      </c>
      <c r="N293" s="1"/>
      <c r="O293" s="1"/>
    </row>
    <row r="294" spans="1:15" ht="12.75" customHeight="1">
      <c r="A294" s="30">
        <v>284</v>
      </c>
      <c r="B294" s="216" t="s">
        <v>870</v>
      </c>
      <c r="C294" s="230">
        <v>91.25</v>
      </c>
      <c r="D294" s="231">
        <v>90.833333333333329</v>
      </c>
      <c r="E294" s="231">
        <v>89.716666666666654</v>
      </c>
      <c r="F294" s="231">
        <v>88.183333333333323</v>
      </c>
      <c r="G294" s="231">
        <v>87.066666666666649</v>
      </c>
      <c r="H294" s="231">
        <v>92.36666666666666</v>
      </c>
      <c r="I294" s="231">
        <v>93.483333333333334</v>
      </c>
      <c r="J294" s="231">
        <v>95.016666666666666</v>
      </c>
      <c r="K294" s="230">
        <v>91.95</v>
      </c>
      <c r="L294" s="230">
        <v>89.3</v>
      </c>
      <c r="M294" s="230">
        <v>51.934539999999998</v>
      </c>
      <c r="N294" s="1"/>
      <c r="O294" s="1"/>
    </row>
    <row r="295" spans="1:15" ht="12.75" customHeight="1">
      <c r="A295" s="30">
        <v>285</v>
      </c>
      <c r="B295" s="216" t="s">
        <v>843</v>
      </c>
      <c r="C295" s="230">
        <v>562.1</v>
      </c>
      <c r="D295" s="231">
        <v>561.35</v>
      </c>
      <c r="E295" s="231">
        <v>558.25</v>
      </c>
      <c r="F295" s="231">
        <v>554.4</v>
      </c>
      <c r="G295" s="231">
        <v>551.29999999999995</v>
      </c>
      <c r="H295" s="231">
        <v>565.20000000000005</v>
      </c>
      <c r="I295" s="231">
        <v>568.30000000000018</v>
      </c>
      <c r="J295" s="231">
        <v>572.15000000000009</v>
      </c>
      <c r="K295" s="230">
        <v>564.45000000000005</v>
      </c>
      <c r="L295" s="230">
        <v>557.5</v>
      </c>
      <c r="M295" s="230">
        <v>8.9278099999999991</v>
      </c>
      <c r="N295" s="1"/>
      <c r="O295" s="1"/>
    </row>
    <row r="296" spans="1:15" ht="12.75" customHeight="1">
      <c r="A296" s="30">
        <v>286</v>
      </c>
      <c r="B296" s="216" t="s">
        <v>410</v>
      </c>
      <c r="C296" s="230">
        <v>3961.25</v>
      </c>
      <c r="D296" s="231">
        <v>3964.3666666666668</v>
      </c>
      <c r="E296" s="231">
        <v>3927.2833333333338</v>
      </c>
      <c r="F296" s="231">
        <v>3893.3166666666671</v>
      </c>
      <c r="G296" s="231">
        <v>3856.233333333334</v>
      </c>
      <c r="H296" s="231">
        <v>3998.3333333333335</v>
      </c>
      <c r="I296" s="231">
        <v>4035.4166666666665</v>
      </c>
      <c r="J296" s="231">
        <v>4069.3833333333332</v>
      </c>
      <c r="K296" s="230">
        <v>4001.45</v>
      </c>
      <c r="L296" s="230">
        <v>3930.4</v>
      </c>
      <c r="M296" s="230">
        <v>0.15359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773.6</v>
      </c>
      <c r="D297" s="231">
        <v>768.9</v>
      </c>
      <c r="E297" s="231">
        <v>761.75</v>
      </c>
      <c r="F297" s="231">
        <v>749.9</v>
      </c>
      <c r="G297" s="231">
        <v>742.75</v>
      </c>
      <c r="H297" s="231">
        <v>780.75</v>
      </c>
      <c r="I297" s="231">
        <v>787.89999999999986</v>
      </c>
      <c r="J297" s="231">
        <v>799.75</v>
      </c>
      <c r="K297" s="230">
        <v>776.05</v>
      </c>
      <c r="L297" s="230">
        <v>757.05</v>
      </c>
      <c r="M297" s="230">
        <v>14.53617</v>
      </c>
      <c r="N297" s="1"/>
      <c r="O297" s="1"/>
    </row>
    <row r="298" spans="1:15" ht="12.75" customHeight="1">
      <c r="A298" s="30">
        <v>288</v>
      </c>
      <c r="B298" s="216" t="s">
        <v>411</v>
      </c>
      <c r="C298" s="230">
        <v>1474.1</v>
      </c>
      <c r="D298" s="231">
        <v>1484.2333333333333</v>
      </c>
      <c r="E298" s="231">
        <v>1455.4666666666667</v>
      </c>
      <c r="F298" s="231">
        <v>1436.8333333333333</v>
      </c>
      <c r="G298" s="231">
        <v>1408.0666666666666</v>
      </c>
      <c r="H298" s="231">
        <v>1502.8666666666668</v>
      </c>
      <c r="I298" s="231">
        <v>1531.6333333333337</v>
      </c>
      <c r="J298" s="231">
        <v>1550.2666666666669</v>
      </c>
      <c r="K298" s="230">
        <v>1513</v>
      </c>
      <c r="L298" s="230">
        <v>1465.6</v>
      </c>
      <c r="M298" s="230">
        <v>0.32101000000000002</v>
      </c>
      <c r="N298" s="1"/>
      <c r="O298" s="1"/>
    </row>
    <row r="299" spans="1:15" ht="12.75" customHeight="1">
      <c r="A299" s="30">
        <v>289</v>
      </c>
      <c r="B299" s="216" t="s">
        <v>412</v>
      </c>
      <c r="C299" s="230">
        <v>30.35</v>
      </c>
      <c r="D299" s="231">
        <v>30.483333333333334</v>
      </c>
      <c r="E299" s="231">
        <v>30.06666666666667</v>
      </c>
      <c r="F299" s="231">
        <v>29.783333333333335</v>
      </c>
      <c r="G299" s="231">
        <v>29.366666666666671</v>
      </c>
      <c r="H299" s="231">
        <v>30.766666666666669</v>
      </c>
      <c r="I299" s="231">
        <v>31.183333333333334</v>
      </c>
      <c r="J299" s="231">
        <v>31.466666666666669</v>
      </c>
      <c r="K299" s="230">
        <v>30.9</v>
      </c>
      <c r="L299" s="230">
        <v>30.2</v>
      </c>
      <c r="M299" s="230">
        <v>6.5839800000000004</v>
      </c>
      <c r="N299" s="1"/>
      <c r="O299" s="1"/>
    </row>
    <row r="300" spans="1:15" ht="12.75" customHeight="1">
      <c r="A300" s="30">
        <v>290</v>
      </c>
      <c r="B300" s="216" t="s">
        <v>413</v>
      </c>
      <c r="C300" s="230">
        <v>157.69999999999999</v>
      </c>
      <c r="D300" s="231">
        <v>158.4</v>
      </c>
      <c r="E300" s="231">
        <v>156.35000000000002</v>
      </c>
      <c r="F300" s="231">
        <v>155.00000000000003</v>
      </c>
      <c r="G300" s="231">
        <v>152.95000000000005</v>
      </c>
      <c r="H300" s="231">
        <v>159.75</v>
      </c>
      <c r="I300" s="231">
        <v>161.80000000000001</v>
      </c>
      <c r="J300" s="231">
        <v>163.14999999999998</v>
      </c>
      <c r="K300" s="230">
        <v>160.44999999999999</v>
      </c>
      <c r="L300" s="230">
        <v>157.05000000000001</v>
      </c>
      <c r="M300" s="230">
        <v>0.76010999999999995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96689.15</v>
      </c>
      <c r="D301" s="231">
        <v>97029.733333333337</v>
      </c>
      <c r="E301" s="231">
        <v>96259.466666666674</v>
      </c>
      <c r="F301" s="231">
        <v>95829.78333333334</v>
      </c>
      <c r="G301" s="231">
        <v>95059.516666666677</v>
      </c>
      <c r="H301" s="231">
        <v>97459.416666666672</v>
      </c>
      <c r="I301" s="231">
        <v>98229.683333333334</v>
      </c>
      <c r="J301" s="231">
        <v>98659.366666666669</v>
      </c>
      <c r="K301" s="230">
        <v>97800</v>
      </c>
      <c r="L301" s="230">
        <v>96600.05</v>
      </c>
      <c r="M301" s="230">
        <v>6.3189999999999996E-2</v>
      </c>
      <c r="N301" s="1"/>
      <c r="O301" s="1"/>
    </row>
    <row r="302" spans="1:15" ht="12.75" customHeight="1">
      <c r="A302" s="30">
        <v>292</v>
      </c>
      <c r="B302" s="216" t="s">
        <v>818</v>
      </c>
      <c r="C302" s="230">
        <v>1865.05</v>
      </c>
      <c r="D302" s="231">
        <v>1873.3333333333333</v>
      </c>
      <c r="E302" s="231">
        <v>1836.7166666666665</v>
      </c>
      <c r="F302" s="231">
        <v>1808.3833333333332</v>
      </c>
      <c r="G302" s="231">
        <v>1771.7666666666664</v>
      </c>
      <c r="H302" s="231">
        <v>1901.6666666666665</v>
      </c>
      <c r="I302" s="231">
        <v>1938.2833333333333</v>
      </c>
      <c r="J302" s="231">
        <v>1966.6166666666666</v>
      </c>
      <c r="K302" s="230">
        <v>1909.95</v>
      </c>
      <c r="L302" s="230">
        <v>1845</v>
      </c>
      <c r="M302" s="230">
        <v>0.81298000000000004</v>
      </c>
      <c r="N302" s="1"/>
      <c r="O302" s="1"/>
    </row>
    <row r="303" spans="1:15" ht="12.75" customHeight="1">
      <c r="A303" s="30">
        <v>293</v>
      </c>
      <c r="B303" s="216" t="s">
        <v>777</v>
      </c>
      <c r="C303" s="230">
        <v>974.75</v>
      </c>
      <c r="D303" s="231">
        <v>970.86666666666667</v>
      </c>
      <c r="E303" s="231">
        <v>949.93333333333339</v>
      </c>
      <c r="F303" s="231">
        <v>925.11666666666667</v>
      </c>
      <c r="G303" s="231">
        <v>904.18333333333339</v>
      </c>
      <c r="H303" s="231">
        <v>995.68333333333339</v>
      </c>
      <c r="I303" s="231">
        <v>1016.6166666666666</v>
      </c>
      <c r="J303" s="231">
        <v>1041.4333333333334</v>
      </c>
      <c r="K303" s="230">
        <v>991.8</v>
      </c>
      <c r="L303" s="230">
        <v>946.05</v>
      </c>
      <c r="M303" s="230">
        <v>10.91738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1048.3499999999999</v>
      </c>
      <c r="D304" s="231">
        <v>1057.05</v>
      </c>
      <c r="E304" s="231">
        <v>1037.1499999999999</v>
      </c>
      <c r="F304" s="231">
        <v>1025.9499999999998</v>
      </c>
      <c r="G304" s="231">
        <v>1006.0499999999997</v>
      </c>
      <c r="H304" s="231">
        <v>1068.25</v>
      </c>
      <c r="I304" s="231">
        <v>1088.1500000000001</v>
      </c>
      <c r="J304" s="231">
        <v>1099.3500000000001</v>
      </c>
      <c r="K304" s="230">
        <v>1076.95</v>
      </c>
      <c r="L304" s="230">
        <v>1045.8499999999999</v>
      </c>
      <c r="M304" s="230">
        <v>12.38264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281.8</v>
      </c>
      <c r="D305" s="231">
        <v>282.93333333333334</v>
      </c>
      <c r="E305" s="231">
        <v>279.4666666666667</v>
      </c>
      <c r="F305" s="231">
        <v>277.13333333333338</v>
      </c>
      <c r="G305" s="231">
        <v>273.66666666666674</v>
      </c>
      <c r="H305" s="231">
        <v>285.26666666666665</v>
      </c>
      <c r="I305" s="231">
        <v>288.73333333333323</v>
      </c>
      <c r="J305" s="231">
        <v>291.06666666666661</v>
      </c>
      <c r="K305" s="230">
        <v>286.39999999999998</v>
      </c>
      <c r="L305" s="230">
        <v>280.60000000000002</v>
      </c>
      <c r="M305" s="230">
        <v>34.567019999999999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1275.95</v>
      </c>
      <c r="D306" s="231">
        <v>1268.6833333333334</v>
      </c>
      <c r="E306" s="231">
        <v>1258.5666666666668</v>
      </c>
      <c r="F306" s="231">
        <v>1241.1833333333334</v>
      </c>
      <c r="G306" s="231">
        <v>1231.0666666666668</v>
      </c>
      <c r="H306" s="231">
        <v>1286.0666666666668</v>
      </c>
      <c r="I306" s="231">
        <v>1296.1833333333336</v>
      </c>
      <c r="J306" s="231">
        <v>1313.5666666666668</v>
      </c>
      <c r="K306" s="230">
        <v>1278.8</v>
      </c>
      <c r="L306" s="230">
        <v>1251.3</v>
      </c>
      <c r="M306" s="230">
        <v>24.276240000000001</v>
      </c>
      <c r="N306" s="1"/>
      <c r="O306" s="1"/>
    </row>
    <row r="307" spans="1:15" ht="12.75" customHeight="1">
      <c r="A307" s="30">
        <v>297</v>
      </c>
      <c r="B307" s="216" t="s">
        <v>414</v>
      </c>
      <c r="C307" s="230">
        <v>437.4</v>
      </c>
      <c r="D307" s="231">
        <v>432.66666666666669</v>
      </c>
      <c r="E307" s="231">
        <v>425.43333333333339</v>
      </c>
      <c r="F307" s="231">
        <v>413.4666666666667</v>
      </c>
      <c r="G307" s="231">
        <v>406.23333333333341</v>
      </c>
      <c r="H307" s="231">
        <v>444.63333333333338</v>
      </c>
      <c r="I307" s="231">
        <v>451.86666666666662</v>
      </c>
      <c r="J307" s="231">
        <v>463.83333333333337</v>
      </c>
      <c r="K307" s="230">
        <v>439.9</v>
      </c>
      <c r="L307" s="230">
        <v>420.7</v>
      </c>
      <c r="M307" s="230">
        <v>11.140029999999999</v>
      </c>
      <c r="N307" s="1"/>
      <c r="O307" s="1"/>
    </row>
    <row r="308" spans="1:15" ht="12.75" customHeight="1">
      <c r="A308" s="30">
        <v>298</v>
      </c>
      <c r="B308" s="216" t="s">
        <v>415</v>
      </c>
      <c r="C308" s="230">
        <v>289.7</v>
      </c>
      <c r="D308" s="231">
        <v>291.73333333333335</v>
      </c>
      <c r="E308" s="231">
        <v>286.9666666666667</v>
      </c>
      <c r="F308" s="231">
        <v>284.23333333333335</v>
      </c>
      <c r="G308" s="231">
        <v>279.4666666666667</v>
      </c>
      <c r="H308" s="231">
        <v>294.4666666666667</v>
      </c>
      <c r="I308" s="231">
        <v>299.23333333333335</v>
      </c>
      <c r="J308" s="231">
        <v>301.9666666666667</v>
      </c>
      <c r="K308" s="230">
        <v>296.5</v>
      </c>
      <c r="L308" s="230">
        <v>289</v>
      </c>
      <c r="M308" s="230">
        <v>1.4018900000000001</v>
      </c>
      <c r="N308" s="1"/>
      <c r="O308" s="1"/>
    </row>
    <row r="309" spans="1:15" ht="12.75" customHeight="1">
      <c r="A309" s="30">
        <v>299</v>
      </c>
      <c r="B309" s="216" t="s">
        <v>852</v>
      </c>
      <c r="C309" s="230">
        <v>376.85</v>
      </c>
      <c r="D309" s="231">
        <v>376.23333333333335</v>
      </c>
      <c r="E309" s="231">
        <v>369.81666666666672</v>
      </c>
      <c r="F309" s="231">
        <v>362.78333333333336</v>
      </c>
      <c r="G309" s="231">
        <v>356.36666666666673</v>
      </c>
      <c r="H309" s="231">
        <v>383.26666666666671</v>
      </c>
      <c r="I309" s="231">
        <v>389.68333333333334</v>
      </c>
      <c r="J309" s="231">
        <v>396.7166666666667</v>
      </c>
      <c r="K309" s="230">
        <v>382.65</v>
      </c>
      <c r="L309" s="230">
        <v>369.2</v>
      </c>
      <c r="M309" s="230">
        <v>2.0106199999999999</v>
      </c>
      <c r="N309" s="1"/>
      <c r="O309" s="1"/>
    </row>
    <row r="310" spans="1:15" ht="12.75" customHeight="1">
      <c r="A310" s="30">
        <v>300</v>
      </c>
      <c r="B310" s="216" t="s">
        <v>416</v>
      </c>
      <c r="C310" s="230">
        <v>368.9</v>
      </c>
      <c r="D310" s="231">
        <v>368.11666666666662</v>
      </c>
      <c r="E310" s="231">
        <v>366.28333333333325</v>
      </c>
      <c r="F310" s="231">
        <v>363.66666666666663</v>
      </c>
      <c r="G310" s="231">
        <v>361.83333333333326</v>
      </c>
      <c r="H310" s="231">
        <v>370.73333333333323</v>
      </c>
      <c r="I310" s="231">
        <v>372.56666666666661</v>
      </c>
      <c r="J310" s="231">
        <v>375.18333333333322</v>
      </c>
      <c r="K310" s="230">
        <v>369.95</v>
      </c>
      <c r="L310" s="230">
        <v>365.5</v>
      </c>
      <c r="M310" s="230">
        <v>0.27705000000000002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109.95</v>
      </c>
      <c r="D311" s="231">
        <v>111.11666666666667</v>
      </c>
      <c r="E311" s="231">
        <v>106.83333333333334</v>
      </c>
      <c r="F311" s="231">
        <v>103.71666666666667</v>
      </c>
      <c r="G311" s="231">
        <v>99.433333333333337</v>
      </c>
      <c r="H311" s="231">
        <v>114.23333333333335</v>
      </c>
      <c r="I311" s="231">
        <v>118.51666666666668</v>
      </c>
      <c r="J311" s="231">
        <v>121.63333333333335</v>
      </c>
      <c r="K311" s="230">
        <v>115.4</v>
      </c>
      <c r="L311" s="230">
        <v>108</v>
      </c>
      <c r="M311" s="230">
        <v>197.34822</v>
      </c>
      <c r="N311" s="1"/>
      <c r="O311" s="1"/>
    </row>
    <row r="312" spans="1:15" ht="12.75" customHeight="1">
      <c r="A312" s="30">
        <v>302</v>
      </c>
      <c r="B312" s="216" t="s">
        <v>417</v>
      </c>
      <c r="C312" s="230">
        <v>62.6</v>
      </c>
      <c r="D312" s="231">
        <v>62.85</v>
      </c>
      <c r="E312" s="231">
        <v>61.95</v>
      </c>
      <c r="F312" s="231">
        <v>61.300000000000004</v>
      </c>
      <c r="G312" s="231">
        <v>60.400000000000006</v>
      </c>
      <c r="H312" s="231">
        <v>63.5</v>
      </c>
      <c r="I312" s="231">
        <v>64.399999999999991</v>
      </c>
      <c r="J312" s="231">
        <v>65.05</v>
      </c>
      <c r="K312" s="230">
        <v>63.75</v>
      </c>
      <c r="L312" s="230">
        <v>62.2</v>
      </c>
      <c r="M312" s="230">
        <v>33.025970000000001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541.5</v>
      </c>
      <c r="D313" s="231">
        <v>543.7166666666667</v>
      </c>
      <c r="E313" s="231">
        <v>537.93333333333339</v>
      </c>
      <c r="F313" s="231">
        <v>534.36666666666667</v>
      </c>
      <c r="G313" s="231">
        <v>528.58333333333337</v>
      </c>
      <c r="H313" s="231">
        <v>547.28333333333342</v>
      </c>
      <c r="I313" s="231">
        <v>553.06666666666672</v>
      </c>
      <c r="J313" s="231">
        <v>556.63333333333344</v>
      </c>
      <c r="K313" s="230">
        <v>549.5</v>
      </c>
      <c r="L313" s="230">
        <v>540.15</v>
      </c>
      <c r="M313" s="230">
        <v>14.23611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9295.4</v>
      </c>
      <c r="D314" s="231">
        <v>9285.9499999999989</v>
      </c>
      <c r="E314" s="231">
        <v>9242.0999999999985</v>
      </c>
      <c r="F314" s="231">
        <v>9188.7999999999993</v>
      </c>
      <c r="G314" s="231">
        <v>9144.9499999999989</v>
      </c>
      <c r="H314" s="231">
        <v>9339.2499999999982</v>
      </c>
      <c r="I314" s="231">
        <v>9383.1</v>
      </c>
      <c r="J314" s="231">
        <v>9436.3999999999978</v>
      </c>
      <c r="K314" s="230">
        <v>9329.7999999999993</v>
      </c>
      <c r="L314" s="230">
        <v>9232.65</v>
      </c>
      <c r="M314" s="230">
        <v>4.0302800000000003</v>
      </c>
      <c r="N314" s="1"/>
      <c r="O314" s="1"/>
    </row>
    <row r="315" spans="1:15" ht="12.75" customHeight="1">
      <c r="A315" s="30">
        <v>305</v>
      </c>
      <c r="B315" s="216" t="s">
        <v>779</v>
      </c>
      <c r="C315" s="230">
        <v>1727</v>
      </c>
      <c r="D315" s="231">
        <v>1730.0166666666667</v>
      </c>
      <c r="E315" s="231">
        <v>1718.0333333333333</v>
      </c>
      <c r="F315" s="231">
        <v>1709.0666666666666</v>
      </c>
      <c r="G315" s="231">
        <v>1697.0833333333333</v>
      </c>
      <c r="H315" s="231">
        <v>1738.9833333333333</v>
      </c>
      <c r="I315" s="231">
        <v>1750.9666666666665</v>
      </c>
      <c r="J315" s="231">
        <v>1759.9333333333334</v>
      </c>
      <c r="K315" s="230">
        <v>1742</v>
      </c>
      <c r="L315" s="230">
        <v>1721.05</v>
      </c>
      <c r="M315" s="230">
        <v>0.2334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657.25</v>
      </c>
      <c r="D316" s="231">
        <v>663.7166666666667</v>
      </c>
      <c r="E316" s="231">
        <v>647.63333333333344</v>
      </c>
      <c r="F316" s="231">
        <v>638.01666666666677</v>
      </c>
      <c r="G316" s="231">
        <v>621.93333333333351</v>
      </c>
      <c r="H316" s="231">
        <v>673.33333333333337</v>
      </c>
      <c r="I316" s="231">
        <v>689.41666666666663</v>
      </c>
      <c r="J316" s="231">
        <v>699.0333333333333</v>
      </c>
      <c r="K316" s="230">
        <v>679.8</v>
      </c>
      <c r="L316" s="230">
        <v>654.1</v>
      </c>
      <c r="M316" s="230">
        <v>4.72898</v>
      </c>
      <c r="N316" s="1"/>
      <c r="O316" s="1"/>
    </row>
    <row r="317" spans="1:15" ht="12.75" customHeight="1">
      <c r="A317" s="30">
        <v>307</v>
      </c>
      <c r="B317" s="216" t="s">
        <v>418</v>
      </c>
      <c r="C317" s="230">
        <v>499.85</v>
      </c>
      <c r="D317" s="231">
        <v>503.45</v>
      </c>
      <c r="E317" s="231">
        <v>493.65</v>
      </c>
      <c r="F317" s="231">
        <v>487.45</v>
      </c>
      <c r="G317" s="231">
        <v>477.65</v>
      </c>
      <c r="H317" s="231">
        <v>509.65</v>
      </c>
      <c r="I317" s="231">
        <v>519.45000000000005</v>
      </c>
      <c r="J317" s="231">
        <v>525.65</v>
      </c>
      <c r="K317" s="230">
        <v>513.25</v>
      </c>
      <c r="L317" s="230">
        <v>497.25</v>
      </c>
      <c r="M317" s="230">
        <v>134.31020000000001</v>
      </c>
      <c r="N317" s="1"/>
      <c r="O317" s="1"/>
    </row>
    <row r="318" spans="1:15" ht="12.75" customHeight="1">
      <c r="A318" s="30">
        <v>308</v>
      </c>
      <c r="B318" s="216" t="s">
        <v>419</v>
      </c>
      <c r="C318" s="230">
        <v>749.8</v>
      </c>
      <c r="D318" s="231">
        <v>753.83333333333337</v>
      </c>
      <c r="E318" s="231">
        <v>741.01666666666677</v>
      </c>
      <c r="F318" s="231">
        <v>732.23333333333335</v>
      </c>
      <c r="G318" s="231">
        <v>719.41666666666674</v>
      </c>
      <c r="H318" s="231">
        <v>762.61666666666679</v>
      </c>
      <c r="I318" s="231">
        <v>775.43333333333339</v>
      </c>
      <c r="J318" s="231">
        <v>784.21666666666681</v>
      </c>
      <c r="K318" s="230">
        <v>766.65</v>
      </c>
      <c r="L318" s="230">
        <v>745.05</v>
      </c>
      <c r="M318" s="230">
        <v>3.923</v>
      </c>
      <c r="N318" s="1"/>
      <c r="O318" s="1"/>
    </row>
    <row r="319" spans="1:15" ht="12.75" customHeight="1">
      <c r="A319" s="30">
        <v>309</v>
      </c>
      <c r="B319" s="216" t="s">
        <v>819</v>
      </c>
      <c r="C319" s="230">
        <v>721.65</v>
      </c>
      <c r="D319" s="231">
        <v>727.9</v>
      </c>
      <c r="E319" s="231">
        <v>713.75</v>
      </c>
      <c r="F319" s="231">
        <v>705.85</v>
      </c>
      <c r="G319" s="231">
        <v>691.7</v>
      </c>
      <c r="H319" s="231">
        <v>735.8</v>
      </c>
      <c r="I319" s="231">
        <v>749.94999999999982</v>
      </c>
      <c r="J319" s="231">
        <v>757.84999999999991</v>
      </c>
      <c r="K319" s="230">
        <v>742.05</v>
      </c>
      <c r="L319" s="230">
        <v>720</v>
      </c>
      <c r="M319" s="230">
        <v>0.54237000000000002</v>
      </c>
      <c r="N319" s="1"/>
      <c r="O319" s="1"/>
    </row>
    <row r="320" spans="1:15" ht="12.75" customHeight="1">
      <c r="A320" s="30">
        <v>310</v>
      </c>
      <c r="B320" s="216" t="s">
        <v>820</v>
      </c>
      <c r="C320" s="230">
        <v>911.5</v>
      </c>
      <c r="D320" s="231">
        <v>913.5</v>
      </c>
      <c r="E320" s="231">
        <v>900</v>
      </c>
      <c r="F320" s="231">
        <v>888.5</v>
      </c>
      <c r="G320" s="231">
        <v>875</v>
      </c>
      <c r="H320" s="231">
        <v>925</v>
      </c>
      <c r="I320" s="231">
        <v>938.5</v>
      </c>
      <c r="J320" s="231">
        <v>950</v>
      </c>
      <c r="K320" s="230">
        <v>927</v>
      </c>
      <c r="L320" s="230">
        <v>902</v>
      </c>
      <c r="M320" s="230">
        <v>0.54849999999999999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1351.25</v>
      </c>
      <c r="D321" s="231">
        <v>1338.05</v>
      </c>
      <c r="E321" s="231">
        <v>1318.6499999999999</v>
      </c>
      <c r="F321" s="231">
        <v>1286.05</v>
      </c>
      <c r="G321" s="231">
        <v>1266.6499999999999</v>
      </c>
      <c r="H321" s="231">
        <v>1370.6499999999999</v>
      </c>
      <c r="I321" s="231">
        <v>1390.05</v>
      </c>
      <c r="J321" s="231">
        <v>1422.6499999999999</v>
      </c>
      <c r="K321" s="230">
        <v>1357.45</v>
      </c>
      <c r="L321" s="230">
        <v>1305.45</v>
      </c>
      <c r="M321" s="230">
        <v>2.78159</v>
      </c>
      <c r="N321" s="1"/>
      <c r="O321" s="1"/>
    </row>
    <row r="322" spans="1:15" ht="12.75" customHeight="1">
      <c r="A322" s="30">
        <v>312</v>
      </c>
      <c r="B322" s="216" t="s">
        <v>844</v>
      </c>
      <c r="C322" s="230">
        <v>55.85</v>
      </c>
      <c r="D322" s="231">
        <v>56.016666666666673</v>
      </c>
      <c r="E322" s="231">
        <v>55.433333333333344</v>
      </c>
      <c r="F322" s="231">
        <v>55.016666666666673</v>
      </c>
      <c r="G322" s="231">
        <v>54.433333333333344</v>
      </c>
      <c r="H322" s="231">
        <v>56.433333333333344</v>
      </c>
      <c r="I322" s="231">
        <v>57.016666666666673</v>
      </c>
      <c r="J322" s="231">
        <v>57.433333333333344</v>
      </c>
      <c r="K322" s="230">
        <v>56.6</v>
      </c>
      <c r="L322" s="230">
        <v>55.6</v>
      </c>
      <c r="M322" s="230">
        <v>14.28115</v>
      </c>
      <c r="N322" s="1"/>
      <c r="O322" s="1"/>
    </row>
    <row r="323" spans="1:15" ht="12.75" customHeight="1">
      <c r="A323" s="30">
        <v>313</v>
      </c>
      <c r="B323" s="216" t="s">
        <v>421</v>
      </c>
      <c r="C323" s="230">
        <v>651.45000000000005</v>
      </c>
      <c r="D323" s="231">
        <v>655.51666666666677</v>
      </c>
      <c r="E323" s="231">
        <v>643.03333333333353</v>
      </c>
      <c r="F323" s="231">
        <v>634.61666666666679</v>
      </c>
      <c r="G323" s="231">
        <v>622.13333333333355</v>
      </c>
      <c r="H323" s="231">
        <v>663.93333333333351</v>
      </c>
      <c r="I323" s="231">
        <v>676.41666666666686</v>
      </c>
      <c r="J323" s="231">
        <v>684.83333333333348</v>
      </c>
      <c r="K323" s="230">
        <v>668</v>
      </c>
      <c r="L323" s="230">
        <v>647.1</v>
      </c>
      <c r="M323" s="230">
        <v>2.5421200000000002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1852.35</v>
      </c>
      <c r="D324" s="231">
        <v>1857.6000000000001</v>
      </c>
      <c r="E324" s="231">
        <v>1837.2500000000002</v>
      </c>
      <c r="F324" s="231">
        <v>1822.15</v>
      </c>
      <c r="G324" s="231">
        <v>1801.8000000000002</v>
      </c>
      <c r="H324" s="231">
        <v>1872.7000000000003</v>
      </c>
      <c r="I324" s="231">
        <v>1893.0500000000002</v>
      </c>
      <c r="J324" s="231">
        <v>1908.1500000000003</v>
      </c>
      <c r="K324" s="230">
        <v>1877.95</v>
      </c>
      <c r="L324" s="230">
        <v>1842.5</v>
      </c>
      <c r="M324" s="230">
        <v>2.7694999999999999</v>
      </c>
      <c r="N324" s="1"/>
      <c r="O324" s="1"/>
    </row>
    <row r="325" spans="1:15" ht="12.75" customHeight="1">
      <c r="A325" s="30">
        <v>315</v>
      </c>
      <c r="B325" s="216" t="s">
        <v>422</v>
      </c>
      <c r="C325" s="230">
        <v>1357.05</v>
      </c>
      <c r="D325" s="231">
        <v>1367.2833333333331</v>
      </c>
      <c r="E325" s="231">
        <v>1344.9666666666662</v>
      </c>
      <c r="F325" s="231">
        <v>1332.8833333333332</v>
      </c>
      <c r="G325" s="231">
        <v>1310.5666666666664</v>
      </c>
      <c r="H325" s="231">
        <v>1379.3666666666661</v>
      </c>
      <c r="I325" s="231">
        <v>1401.6833333333332</v>
      </c>
      <c r="J325" s="231">
        <v>1413.766666666666</v>
      </c>
      <c r="K325" s="230">
        <v>1389.6</v>
      </c>
      <c r="L325" s="230">
        <v>1355.2</v>
      </c>
      <c r="M325" s="230">
        <v>2.0036700000000001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1059.7</v>
      </c>
      <c r="D326" s="231">
        <v>1065.3333333333333</v>
      </c>
      <c r="E326" s="231">
        <v>1051.4666666666665</v>
      </c>
      <c r="F326" s="231">
        <v>1043.2333333333331</v>
      </c>
      <c r="G326" s="231">
        <v>1029.3666666666663</v>
      </c>
      <c r="H326" s="231">
        <v>1073.5666666666666</v>
      </c>
      <c r="I326" s="231">
        <v>1087.4333333333334</v>
      </c>
      <c r="J326" s="231">
        <v>1095.6666666666667</v>
      </c>
      <c r="K326" s="230">
        <v>1079.2</v>
      </c>
      <c r="L326" s="230">
        <v>1057.0999999999999</v>
      </c>
      <c r="M326" s="230">
        <v>5.7035299999999998</v>
      </c>
      <c r="N326" s="1"/>
      <c r="O326" s="1"/>
    </row>
    <row r="327" spans="1:15" ht="12.75" customHeight="1">
      <c r="A327" s="30">
        <v>317</v>
      </c>
      <c r="B327" s="216" t="s">
        <v>263</v>
      </c>
      <c r="C327" s="230">
        <v>623.29999999999995</v>
      </c>
      <c r="D327" s="231">
        <v>627.94999999999993</v>
      </c>
      <c r="E327" s="231">
        <v>615.39999999999986</v>
      </c>
      <c r="F327" s="231">
        <v>607.49999999999989</v>
      </c>
      <c r="G327" s="231">
        <v>594.94999999999982</v>
      </c>
      <c r="H327" s="231">
        <v>635.84999999999991</v>
      </c>
      <c r="I327" s="231">
        <v>648.39999999999986</v>
      </c>
      <c r="J327" s="231">
        <v>656.3</v>
      </c>
      <c r="K327" s="230">
        <v>640.5</v>
      </c>
      <c r="L327" s="230">
        <v>620.04999999999995</v>
      </c>
      <c r="M327" s="230">
        <v>1.96234</v>
      </c>
      <c r="N327" s="1"/>
      <c r="O327" s="1"/>
    </row>
    <row r="328" spans="1:15" ht="12.75" customHeight="1">
      <c r="A328" s="30">
        <v>318</v>
      </c>
      <c r="B328" s="216" t="s">
        <v>423</v>
      </c>
      <c r="C328" s="230">
        <v>41.3</v>
      </c>
      <c r="D328" s="231">
        <v>41.466666666666669</v>
      </c>
      <c r="E328" s="231">
        <v>40.933333333333337</v>
      </c>
      <c r="F328" s="231">
        <v>40.56666666666667</v>
      </c>
      <c r="G328" s="231">
        <v>40.033333333333339</v>
      </c>
      <c r="H328" s="231">
        <v>41.833333333333336</v>
      </c>
      <c r="I328" s="231">
        <v>42.366666666666667</v>
      </c>
      <c r="J328" s="231">
        <v>42.733333333333334</v>
      </c>
      <c r="K328" s="230">
        <v>42</v>
      </c>
      <c r="L328" s="230">
        <v>41.1</v>
      </c>
      <c r="M328" s="230">
        <v>62.991639999999997</v>
      </c>
      <c r="N328" s="1"/>
      <c r="O328" s="1"/>
    </row>
    <row r="329" spans="1:15" ht="12.75" customHeight="1">
      <c r="A329" s="30">
        <v>319</v>
      </c>
      <c r="B329" s="216" t="s">
        <v>424</v>
      </c>
      <c r="C329" s="230">
        <v>118.5</v>
      </c>
      <c r="D329" s="231">
        <v>118.01666666666667</v>
      </c>
      <c r="E329" s="231">
        <v>117.03333333333333</v>
      </c>
      <c r="F329" s="231">
        <v>115.56666666666666</v>
      </c>
      <c r="G329" s="231">
        <v>114.58333333333333</v>
      </c>
      <c r="H329" s="231">
        <v>119.48333333333333</v>
      </c>
      <c r="I329" s="231">
        <v>120.46666666666665</v>
      </c>
      <c r="J329" s="231">
        <v>121.93333333333334</v>
      </c>
      <c r="K329" s="230">
        <v>119</v>
      </c>
      <c r="L329" s="230">
        <v>116.55</v>
      </c>
      <c r="M329" s="230">
        <v>39.796939999999999</v>
      </c>
      <c r="N329" s="1"/>
      <c r="O329" s="1"/>
    </row>
    <row r="330" spans="1:15" ht="12.75" customHeight="1">
      <c r="A330" s="30">
        <v>320</v>
      </c>
      <c r="B330" s="216" t="s">
        <v>425</v>
      </c>
      <c r="C330" s="230">
        <v>44.55</v>
      </c>
      <c r="D330" s="231">
        <v>44.6</v>
      </c>
      <c r="E330" s="231">
        <v>44.25</v>
      </c>
      <c r="F330" s="231">
        <v>43.949999999999996</v>
      </c>
      <c r="G330" s="231">
        <v>43.599999999999994</v>
      </c>
      <c r="H330" s="231">
        <v>44.900000000000006</v>
      </c>
      <c r="I330" s="231">
        <v>45.250000000000014</v>
      </c>
      <c r="J330" s="231">
        <v>45.550000000000011</v>
      </c>
      <c r="K330" s="230">
        <v>44.95</v>
      </c>
      <c r="L330" s="230">
        <v>44.3</v>
      </c>
      <c r="M330" s="230">
        <v>55.25797</v>
      </c>
      <c r="N330" s="1"/>
      <c r="O330" s="1"/>
    </row>
    <row r="331" spans="1:15" ht="12.75" customHeight="1">
      <c r="A331" s="30">
        <v>321</v>
      </c>
      <c r="B331" s="216" t="s">
        <v>426</v>
      </c>
      <c r="C331" s="230">
        <v>86.25</v>
      </c>
      <c r="D331" s="231">
        <v>85.633333333333326</v>
      </c>
      <c r="E331" s="231">
        <v>84.616666666666646</v>
      </c>
      <c r="F331" s="231">
        <v>82.98333333333332</v>
      </c>
      <c r="G331" s="231">
        <v>81.96666666666664</v>
      </c>
      <c r="H331" s="231">
        <v>87.266666666666652</v>
      </c>
      <c r="I331" s="231">
        <v>88.283333333333331</v>
      </c>
      <c r="J331" s="231">
        <v>89.916666666666657</v>
      </c>
      <c r="K331" s="230">
        <v>86.65</v>
      </c>
      <c r="L331" s="230">
        <v>84</v>
      </c>
      <c r="M331" s="230">
        <v>21.627680000000002</v>
      </c>
      <c r="N331" s="1"/>
      <c r="O331" s="1"/>
    </row>
    <row r="332" spans="1:15" ht="12.75" customHeight="1">
      <c r="A332" s="30">
        <v>322</v>
      </c>
      <c r="B332" s="216" t="s">
        <v>427</v>
      </c>
      <c r="C332" s="230">
        <v>229.05</v>
      </c>
      <c r="D332" s="231">
        <v>229.31666666666669</v>
      </c>
      <c r="E332" s="231">
        <v>227.98333333333338</v>
      </c>
      <c r="F332" s="231">
        <v>226.91666666666669</v>
      </c>
      <c r="G332" s="231">
        <v>225.58333333333337</v>
      </c>
      <c r="H332" s="231">
        <v>230.38333333333338</v>
      </c>
      <c r="I332" s="231">
        <v>231.7166666666667</v>
      </c>
      <c r="J332" s="231">
        <v>232.78333333333339</v>
      </c>
      <c r="K332" s="230">
        <v>230.65</v>
      </c>
      <c r="L332" s="230">
        <v>228.25</v>
      </c>
      <c r="M332" s="230">
        <v>1.8006500000000001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174.95</v>
      </c>
      <c r="D333" s="231">
        <v>176.23333333333335</v>
      </c>
      <c r="E333" s="231">
        <v>173.2166666666667</v>
      </c>
      <c r="F333" s="231">
        <v>171.48333333333335</v>
      </c>
      <c r="G333" s="231">
        <v>168.4666666666667</v>
      </c>
      <c r="H333" s="231">
        <v>177.9666666666667</v>
      </c>
      <c r="I333" s="231">
        <v>180.98333333333335</v>
      </c>
      <c r="J333" s="231">
        <v>182.7166666666667</v>
      </c>
      <c r="K333" s="230">
        <v>179.25</v>
      </c>
      <c r="L333" s="230">
        <v>174.5</v>
      </c>
      <c r="M333" s="230">
        <v>89.202969999999993</v>
      </c>
      <c r="N333" s="1"/>
      <c r="O333" s="1"/>
    </row>
    <row r="334" spans="1:15" ht="12.75" customHeight="1">
      <c r="A334" s="30">
        <v>324</v>
      </c>
      <c r="B334" s="216" t="s">
        <v>428</v>
      </c>
      <c r="C334" s="230">
        <v>760.95</v>
      </c>
      <c r="D334" s="231">
        <v>761.73333333333323</v>
      </c>
      <c r="E334" s="231">
        <v>754.21666666666647</v>
      </c>
      <c r="F334" s="231">
        <v>747.48333333333323</v>
      </c>
      <c r="G334" s="231">
        <v>739.96666666666647</v>
      </c>
      <c r="H334" s="231">
        <v>768.46666666666647</v>
      </c>
      <c r="I334" s="231">
        <v>775.98333333333312</v>
      </c>
      <c r="J334" s="231">
        <v>782.71666666666647</v>
      </c>
      <c r="K334" s="230">
        <v>769.25</v>
      </c>
      <c r="L334" s="230">
        <v>755</v>
      </c>
      <c r="M334" s="230">
        <v>2.4960800000000001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81.849999999999994</v>
      </c>
      <c r="D335" s="231">
        <v>81.766666666666666</v>
      </c>
      <c r="E335" s="231">
        <v>81.133333333333326</v>
      </c>
      <c r="F335" s="231">
        <v>80.416666666666657</v>
      </c>
      <c r="G335" s="231">
        <v>79.783333333333317</v>
      </c>
      <c r="H335" s="231">
        <v>82.483333333333334</v>
      </c>
      <c r="I335" s="231">
        <v>83.116666666666688</v>
      </c>
      <c r="J335" s="231">
        <v>83.833333333333343</v>
      </c>
      <c r="K335" s="230">
        <v>82.4</v>
      </c>
      <c r="L335" s="230">
        <v>81.05</v>
      </c>
      <c r="M335" s="230">
        <v>75.908510000000007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4748</v>
      </c>
      <c r="D336" s="231">
        <v>4716.95</v>
      </c>
      <c r="E336" s="231">
        <v>4660.0499999999993</v>
      </c>
      <c r="F336" s="231">
        <v>4572.0999999999995</v>
      </c>
      <c r="G336" s="231">
        <v>4515.1999999999989</v>
      </c>
      <c r="H336" s="231">
        <v>4804.8999999999996</v>
      </c>
      <c r="I336" s="231">
        <v>4861.7999999999993</v>
      </c>
      <c r="J336" s="231">
        <v>4949.75</v>
      </c>
      <c r="K336" s="230">
        <v>4773.8500000000004</v>
      </c>
      <c r="L336" s="230">
        <v>4629</v>
      </c>
      <c r="M336" s="230">
        <v>5.9455299999999998</v>
      </c>
      <c r="N336" s="1"/>
      <c r="O336" s="1"/>
    </row>
    <row r="337" spans="1:15" ht="12.75" customHeight="1">
      <c r="A337" s="30">
        <v>327</v>
      </c>
      <c r="B337" s="216" t="s">
        <v>780</v>
      </c>
      <c r="C337" s="230">
        <v>562.35</v>
      </c>
      <c r="D337" s="231">
        <v>565.98333333333335</v>
      </c>
      <c r="E337" s="231">
        <v>556.36666666666667</v>
      </c>
      <c r="F337" s="231">
        <v>550.38333333333333</v>
      </c>
      <c r="G337" s="231">
        <v>540.76666666666665</v>
      </c>
      <c r="H337" s="231">
        <v>571.9666666666667</v>
      </c>
      <c r="I337" s="231">
        <v>581.58333333333348</v>
      </c>
      <c r="J337" s="231">
        <v>587.56666666666672</v>
      </c>
      <c r="K337" s="230">
        <v>575.6</v>
      </c>
      <c r="L337" s="230">
        <v>560</v>
      </c>
      <c r="M337" s="230">
        <v>2.71461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21794.15</v>
      </c>
      <c r="D338" s="231">
        <v>21867.850000000002</v>
      </c>
      <c r="E338" s="231">
        <v>21666.300000000003</v>
      </c>
      <c r="F338" s="231">
        <v>21538.45</v>
      </c>
      <c r="G338" s="231">
        <v>21336.9</v>
      </c>
      <c r="H338" s="231">
        <v>21995.700000000004</v>
      </c>
      <c r="I338" s="231">
        <v>22197.25</v>
      </c>
      <c r="J338" s="231">
        <v>22325.100000000006</v>
      </c>
      <c r="K338" s="230">
        <v>22069.4</v>
      </c>
      <c r="L338" s="230">
        <v>21740</v>
      </c>
      <c r="M338" s="230">
        <v>0.66961000000000004</v>
      </c>
      <c r="N338" s="1"/>
      <c r="O338" s="1"/>
    </row>
    <row r="339" spans="1:15" ht="12.75" customHeight="1">
      <c r="A339" s="30">
        <v>329</v>
      </c>
      <c r="B339" s="216" t="s">
        <v>429</v>
      </c>
      <c r="C339" s="230">
        <v>58.1</v>
      </c>
      <c r="D339" s="231">
        <v>58.5</v>
      </c>
      <c r="E339" s="231">
        <v>57</v>
      </c>
      <c r="F339" s="231">
        <v>55.9</v>
      </c>
      <c r="G339" s="231">
        <v>54.4</v>
      </c>
      <c r="H339" s="231">
        <v>59.6</v>
      </c>
      <c r="I339" s="231">
        <v>61.1</v>
      </c>
      <c r="J339" s="231">
        <v>62.2</v>
      </c>
      <c r="K339" s="230">
        <v>60</v>
      </c>
      <c r="L339" s="230">
        <v>57.4</v>
      </c>
      <c r="M339" s="230">
        <v>14.404450000000001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236.95</v>
      </c>
      <c r="D340" s="231">
        <v>237.26666666666665</v>
      </c>
      <c r="E340" s="231">
        <v>234.98333333333329</v>
      </c>
      <c r="F340" s="231">
        <v>233.01666666666665</v>
      </c>
      <c r="G340" s="231">
        <v>230.73333333333329</v>
      </c>
      <c r="H340" s="231">
        <v>239.23333333333329</v>
      </c>
      <c r="I340" s="231">
        <v>241.51666666666665</v>
      </c>
      <c r="J340" s="231">
        <v>243.48333333333329</v>
      </c>
      <c r="K340" s="230">
        <v>239.55</v>
      </c>
      <c r="L340" s="230">
        <v>235.3</v>
      </c>
      <c r="M340" s="230">
        <v>3.15069</v>
      </c>
      <c r="N340" s="1"/>
      <c r="O340" s="1"/>
    </row>
    <row r="341" spans="1:15" ht="12.75" customHeight="1">
      <c r="A341" s="30">
        <v>331</v>
      </c>
      <c r="B341" s="216" t="s">
        <v>821</v>
      </c>
      <c r="C341" s="230">
        <v>330.15</v>
      </c>
      <c r="D341" s="231">
        <v>331.36666666666662</v>
      </c>
      <c r="E341" s="231">
        <v>326.23333333333323</v>
      </c>
      <c r="F341" s="231">
        <v>322.31666666666661</v>
      </c>
      <c r="G341" s="231">
        <v>317.18333333333322</v>
      </c>
      <c r="H341" s="231">
        <v>335.28333333333325</v>
      </c>
      <c r="I341" s="231">
        <v>340.41666666666657</v>
      </c>
      <c r="J341" s="231">
        <v>344.33333333333326</v>
      </c>
      <c r="K341" s="230">
        <v>336.5</v>
      </c>
      <c r="L341" s="230">
        <v>327.45</v>
      </c>
      <c r="M341" s="230">
        <v>2.9307400000000001</v>
      </c>
      <c r="N341" s="1"/>
      <c r="O341" s="1"/>
    </row>
    <row r="342" spans="1:15" ht="12.75" customHeight="1">
      <c r="A342" s="30">
        <v>332</v>
      </c>
      <c r="B342" s="216" t="s">
        <v>264</v>
      </c>
      <c r="C342" s="230">
        <v>941.1</v>
      </c>
      <c r="D342" s="231">
        <v>944.26666666666677</v>
      </c>
      <c r="E342" s="231">
        <v>933.53333333333353</v>
      </c>
      <c r="F342" s="231">
        <v>925.96666666666681</v>
      </c>
      <c r="G342" s="231">
        <v>915.23333333333358</v>
      </c>
      <c r="H342" s="231">
        <v>951.83333333333348</v>
      </c>
      <c r="I342" s="231">
        <v>962.56666666666683</v>
      </c>
      <c r="J342" s="231">
        <v>970.13333333333344</v>
      </c>
      <c r="K342" s="230">
        <v>955</v>
      </c>
      <c r="L342" s="230">
        <v>936.7</v>
      </c>
      <c r="M342" s="230">
        <v>2.3167399999999998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165.5</v>
      </c>
      <c r="D343" s="231">
        <v>166.5</v>
      </c>
      <c r="E343" s="231">
        <v>164</v>
      </c>
      <c r="F343" s="231">
        <v>162.5</v>
      </c>
      <c r="G343" s="231">
        <v>160</v>
      </c>
      <c r="H343" s="231">
        <v>168</v>
      </c>
      <c r="I343" s="231">
        <v>170.5</v>
      </c>
      <c r="J343" s="231">
        <v>172</v>
      </c>
      <c r="K343" s="230">
        <v>169</v>
      </c>
      <c r="L343" s="230">
        <v>165</v>
      </c>
      <c r="M343" s="230">
        <v>163.73573999999999</v>
      </c>
      <c r="N343" s="1"/>
      <c r="O343" s="1"/>
    </row>
    <row r="344" spans="1:15" ht="12.75" customHeight="1">
      <c r="A344" s="30">
        <v>334</v>
      </c>
      <c r="B344" s="216" t="s">
        <v>265</v>
      </c>
      <c r="C344" s="230">
        <v>256.05</v>
      </c>
      <c r="D344" s="231">
        <v>256.91666666666669</v>
      </c>
      <c r="E344" s="231">
        <v>254.43333333333339</v>
      </c>
      <c r="F344" s="231">
        <v>252.81666666666672</v>
      </c>
      <c r="G344" s="231">
        <v>250.33333333333343</v>
      </c>
      <c r="H344" s="231">
        <v>258.53333333333336</v>
      </c>
      <c r="I344" s="231">
        <v>261.01666666666659</v>
      </c>
      <c r="J344" s="231">
        <v>262.63333333333333</v>
      </c>
      <c r="K344" s="230">
        <v>259.39999999999998</v>
      </c>
      <c r="L344" s="230">
        <v>255.3</v>
      </c>
      <c r="M344" s="230">
        <v>9.1552399999999992</v>
      </c>
      <c r="N344" s="1"/>
      <c r="O344" s="1"/>
    </row>
    <row r="345" spans="1:15" ht="12.75" customHeight="1">
      <c r="A345" s="30">
        <v>335</v>
      </c>
      <c r="B345" s="216" t="s">
        <v>853</v>
      </c>
      <c r="C345" s="230">
        <v>654.25</v>
      </c>
      <c r="D345" s="231">
        <v>654.43333333333339</v>
      </c>
      <c r="E345" s="231">
        <v>646.16666666666674</v>
      </c>
      <c r="F345" s="231">
        <v>638.08333333333337</v>
      </c>
      <c r="G345" s="231">
        <v>629.81666666666672</v>
      </c>
      <c r="H345" s="231">
        <v>662.51666666666677</v>
      </c>
      <c r="I345" s="231">
        <v>670.78333333333342</v>
      </c>
      <c r="J345" s="231">
        <v>678.86666666666679</v>
      </c>
      <c r="K345" s="230">
        <v>662.7</v>
      </c>
      <c r="L345" s="230">
        <v>646.35</v>
      </c>
      <c r="M345" s="230">
        <v>5.0923699999999998</v>
      </c>
      <c r="N345" s="1"/>
      <c r="O345" s="1"/>
    </row>
    <row r="346" spans="1:15" ht="12.75" customHeight="1">
      <c r="A346" s="30">
        <v>336</v>
      </c>
      <c r="B346" s="216" t="s">
        <v>803</v>
      </c>
      <c r="C346" s="230">
        <v>687.85</v>
      </c>
      <c r="D346" s="231">
        <v>692.43333333333339</v>
      </c>
      <c r="E346" s="231">
        <v>678.51666666666677</v>
      </c>
      <c r="F346" s="231">
        <v>669.18333333333339</v>
      </c>
      <c r="G346" s="231">
        <v>655.26666666666677</v>
      </c>
      <c r="H346" s="231">
        <v>701.76666666666677</v>
      </c>
      <c r="I346" s="231">
        <v>715.68333333333328</v>
      </c>
      <c r="J346" s="231">
        <v>725.01666666666677</v>
      </c>
      <c r="K346" s="230">
        <v>706.35</v>
      </c>
      <c r="L346" s="230">
        <v>683.1</v>
      </c>
      <c r="M346" s="230">
        <v>40.282200000000003</v>
      </c>
      <c r="N346" s="1"/>
      <c r="O346" s="1"/>
    </row>
    <row r="347" spans="1:15" ht="12.75" customHeight="1">
      <c r="A347" s="30">
        <v>337</v>
      </c>
      <c r="B347" s="216" t="s">
        <v>430</v>
      </c>
      <c r="C347" s="230">
        <v>3551.45</v>
      </c>
      <c r="D347" s="231">
        <v>3542.3666666666668</v>
      </c>
      <c r="E347" s="231">
        <v>3526.6833333333334</v>
      </c>
      <c r="F347" s="231">
        <v>3501.9166666666665</v>
      </c>
      <c r="G347" s="231">
        <v>3486.2333333333331</v>
      </c>
      <c r="H347" s="231">
        <v>3567.1333333333337</v>
      </c>
      <c r="I347" s="231">
        <v>3582.8166666666671</v>
      </c>
      <c r="J347" s="231">
        <v>3607.5833333333339</v>
      </c>
      <c r="K347" s="230">
        <v>3558.05</v>
      </c>
      <c r="L347" s="230">
        <v>3517.6</v>
      </c>
      <c r="M347" s="230">
        <v>0.61128000000000005</v>
      </c>
      <c r="N347" s="1"/>
      <c r="O347" s="1"/>
    </row>
    <row r="348" spans="1:15" ht="12.75" customHeight="1">
      <c r="A348" s="30">
        <v>338</v>
      </c>
      <c r="B348" s="216" t="s">
        <v>431</v>
      </c>
      <c r="C348" s="230">
        <v>218.75</v>
      </c>
      <c r="D348" s="231">
        <v>219.41666666666666</v>
      </c>
      <c r="E348" s="231">
        <v>215.33333333333331</v>
      </c>
      <c r="F348" s="231">
        <v>211.91666666666666</v>
      </c>
      <c r="G348" s="231">
        <v>207.83333333333331</v>
      </c>
      <c r="H348" s="231">
        <v>222.83333333333331</v>
      </c>
      <c r="I348" s="231">
        <v>226.91666666666663</v>
      </c>
      <c r="J348" s="231">
        <v>230.33333333333331</v>
      </c>
      <c r="K348" s="230">
        <v>223.5</v>
      </c>
      <c r="L348" s="230">
        <v>216</v>
      </c>
      <c r="M348" s="230">
        <v>2.95756</v>
      </c>
      <c r="N348" s="1"/>
      <c r="O348" s="1"/>
    </row>
    <row r="349" spans="1:15" ht="12.75" customHeight="1">
      <c r="A349" s="30">
        <v>339</v>
      </c>
      <c r="B349" s="216" t="s">
        <v>804</v>
      </c>
      <c r="C349" s="230">
        <v>606.45000000000005</v>
      </c>
      <c r="D349" s="231">
        <v>609.80000000000007</v>
      </c>
      <c r="E349" s="231">
        <v>598.65000000000009</v>
      </c>
      <c r="F349" s="231">
        <v>590.85</v>
      </c>
      <c r="G349" s="231">
        <v>579.70000000000005</v>
      </c>
      <c r="H349" s="231">
        <v>617.60000000000014</v>
      </c>
      <c r="I349" s="231">
        <v>628.75</v>
      </c>
      <c r="J349" s="231">
        <v>636.55000000000018</v>
      </c>
      <c r="K349" s="230">
        <v>620.95000000000005</v>
      </c>
      <c r="L349" s="230">
        <v>602</v>
      </c>
      <c r="M349" s="230">
        <v>3.23807</v>
      </c>
      <c r="N349" s="1"/>
      <c r="O349" s="1"/>
    </row>
    <row r="350" spans="1:15" ht="12.75" customHeight="1">
      <c r="A350" s="30">
        <v>340</v>
      </c>
      <c r="B350" s="216" t="s">
        <v>793</v>
      </c>
      <c r="C350" s="230">
        <v>127.35</v>
      </c>
      <c r="D350" s="231">
        <v>128.53333333333333</v>
      </c>
      <c r="E350" s="231">
        <v>125.61666666666667</v>
      </c>
      <c r="F350" s="231">
        <v>123.88333333333334</v>
      </c>
      <c r="G350" s="231">
        <v>120.96666666666668</v>
      </c>
      <c r="H350" s="231">
        <v>130.26666666666665</v>
      </c>
      <c r="I350" s="231">
        <v>133.18333333333334</v>
      </c>
      <c r="J350" s="231">
        <v>134.91666666666666</v>
      </c>
      <c r="K350" s="230">
        <v>131.44999999999999</v>
      </c>
      <c r="L350" s="230">
        <v>126.8</v>
      </c>
      <c r="M350" s="230">
        <v>10.932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3401.35</v>
      </c>
      <c r="D351" s="231">
        <v>3417.2833333333328</v>
      </c>
      <c r="E351" s="231">
        <v>3377.3666666666659</v>
      </c>
      <c r="F351" s="231">
        <v>3353.3833333333332</v>
      </c>
      <c r="G351" s="231">
        <v>3313.4666666666662</v>
      </c>
      <c r="H351" s="231">
        <v>3441.2666666666655</v>
      </c>
      <c r="I351" s="231">
        <v>3481.1833333333325</v>
      </c>
      <c r="J351" s="231">
        <v>3505.1666666666652</v>
      </c>
      <c r="K351" s="230">
        <v>3457.2</v>
      </c>
      <c r="L351" s="230">
        <v>3393.3</v>
      </c>
      <c r="M351" s="230">
        <v>2.0790299999999999</v>
      </c>
      <c r="N351" s="1"/>
      <c r="O351" s="1"/>
    </row>
    <row r="352" spans="1:15" ht="12.75" customHeight="1">
      <c r="A352" s="30">
        <v>342</v>
      </c>
      <c r="B352" s="216" t="s">
        <v>433</v>
      </c>
      <c r="C352" s="230">
        <v>469.25</v>
      </c>
      <c r="D352" s="231">
        <v>472.56666666666666</v>
      </c>
      <c r="E352" s="231">
        <v>464.23333333333335</v>
      </c>
      <c r="F352" s="231">
        <v>459.2166666666667</v>
      </c>
      <c r="G352" s="231">
        <v>450.88333333333338</v>
      </c>
      <c r="H352" s="231">
        <v>477.58333333333331</v>
      </c>
      <c r="I352" s="231">
        <v>485.91666666666669</v>
      </c>
      <c r="J352" s="231">
        <v>490.93333333333328</v>
      </c>
      <c r="K352" s="230">
        <v>480.9</v>
      </c>
      <c r="L352" s="230">
        <v>467.55</v>
      </c>
      <c r="M352" s="230">
        <v>3.0123199999999999</v>
      </c>
      <c r="N352" s="1"/>
      <c r="O352" s="1"/>
    </row>
    <row r="353" spans="1:15" ht="12.75" customHeight="1">
      <c r="A353" s="30">
        <v>343</v>
      </c>
      <c r="B353" s="216" t="s">
        <v>434</v>
      </c>
      <c r="C353" s="230">
        <v>307</v>
      </c>
      <c r="D353" s="231">
        <v>308.05</v>
      </c>
      <c r="E353" s="231">
        <v>304.60000000000002</v>
      </c>
      <c r="F353" s="231">
        <v>302.2</v>
      </c>
      <c r="G353" s="231">
        <v>298.75</v>
      </c>
      <c r="H353" s="231">
        <v>310.45000000000005</v>
      </c>
      <c r="I353" s="231">
        <v>313.89999999999998</v>
      </c>
      <c r="J353" s="231">
        <v>316.30000000000007</v>
      </c>
      <c r="K353" s="230">
        <v>311.5</v>
      </c>
      <c r="L353" s="230">
        <v>305.64999999999998</v>
      </c>
      <c r="M353" s="230">
        <v>1.2036199999999999</v>
      </c>
      <c r="N353" s="1"/>
      <c r="O353" s="1"/>
    </row>
    <row r="354" spans="1:15" ht="12.75" customHeight="1">
      <c r="A354" s="30">
        <v>344</v>
      </c>
      <c r="B354" s="216" t="s">
        <v>1022</v>
      </c>
      <c r="C354" s="230">
        <v>1447.1</v>
      </c>
      <c r="D354" s="231">
        <v>1448.6833333333334</v>
      </c>
      <c r="E354" s="231">
        <v>1439.4166666666667</v>
      </c>
      <c r="F354" s="231">
        <v>1431.7333333333333</v>
      </c>
      <c r="G354" s="231">
        <v>1422.4666666666667</v>
      </c>
      <c r="H354" s="231">
        <v>1456.3666666666668</v>
      </c>
      <c r="I354" s="231">
        <v>1465.6333333333332</v>
      </c>
      <c r="J354" s="231">
        <v>1473.3166666666668</v>
      </c>
      <c r="K354" s="230">
        <v>1457.95</v>
      </c>
      <c r="L354" s="230">
        <v>1441</v>
      </c>
      <c r="M354" s="230">
        <v>1.7857400000000001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42254.5</v>
      </c>
      <c r="D355" s="231">
        <v>42000.133333333331</v>
      </c>
      <c r="E355" s="231">
        <v>41694.366666666661</v>
      </c>
      <c r="F355" s="231">
        <v>41134.23333333333</v>
      </c>
      <c r="G355" s="231">
        <v>40828.46666666666</v>
      </c>
      <c r="H355" s="231">
        <v>42560.266666666663</v>
      </c>
      <c r="I355" s="231">
        <v>42866.033333333326</v>
      </c>
      <c r="J355" s="231">
        <v>43426.166666666664</v>
      </c>
      <c r="K355" s="230">
        <v>42305.9</v>
      </c>
      <c r="L355" s="230">
        <v>41440</v>
      </c>
      <c r="M355" s="230">
        <v>0.17268</v>
      </c>
      <c r="N355" s="1"/>
      <c r="O355" s="1"/>
    </row>
    <row r="356" spans="1:15" ht="12.75" customHeight="1">
      <c r="A356" s="30">
        <v>346</v>
      </c>
      <c r="B356" s="216" t="s">
        <v>845</v>
      </c>
      <c r="C356" s="230">
        <v>930.9</v>
      </c>
      <c r="D356" s="231">
        <v>930.9666666666667</v>
      </c>
      <c r="E356" s="231">
        <v>919.93333333333339</v>
      </c>
      <c r="F356" s="231">
        <v>908.9666666666667</v>
      </c>
      <c r="G356" s="231">
        <v>897.93333333333339</v>
      </c>
      <c r="H356" s="231">
        <v>941.93333333333339</v>
      </c>
      <c r="I356" s="231">
        <v>952.9666666666667</v>
      </c>
      <c r="J356" s="231">
        <v>963.93333333333339</v>
      </c>
      <c r="K356" s="230">
        <v>942</v>
      </c>
      <c r="L356" s="230">
        <v>920</v>
      </c>
      <c r="M356" s="230">
        <v>0.58701000000000003</v>
      </c>
      <c r="N356" s="1"/>
      <c r="O356" s="1"/>
    </row>
    <row r="357" spans="1:15" ht="12.75" customHeight="1">
      <c r="A357" s="30">
        <v>347</v>
      </c>
      <c r="B357" s="216" t="s">
        <v>435</v>
      </c>
      <c r="C357" s="230">
        <v>4651.8999999999996</v>
      </c>
      <c r="D357" s="231">
        <v>4665.6500000000005</v>
      </c>
      <c r="E357" s="231">
        <v>4613.0000000000009</v>
      </c>
      <c r="F357" s="231">
        <v>4574.1000000000004</v>
      </c>
      <c r="G357" s="231">
        <v>4521.4500000000007</v>
      </c>
      <c r="H357" s="231">
        <v>4704.5500000000011</v>
      </c>
      <c r="I357" s="231">
        <v>4757.2000000000007</v>
      </c>
      <c r="J357" s="231">
        <v>4796.1000000000013</v>
      </c>
      <c r="K357" s="230">
        <v>4718.3</v>
      </c>
      <c r="L357" s="230">
        <v>4626.75</v>
      </c>
      <c r="M357" s="230">
        <v>2.0960800000000002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229.25</v>
      </c>
      <c r="D358" s="231">
        <v>229.85</v>
      </c>
      <c r="E358" s="231">
        <v>226.85</v>
      </c>
      <c r="F358" s="231">
        <v>224.45</v>
      </c>
      <c r="G358" s="231">
        <v>221.45</v>
      </c>
      <c r="H358" s="231">
        <v>232.25</v>
      </c>
      <c r="I358" s="231">
        <v>235.25</v>
      </c>
      <c r="J358" s="231">
        <v>237.65</v>
      </c>
      <c r="K358" s="230">
        <v>232.85</v>
      </c>
      <c r="L358" s="230">
        <v>227.45</v>
      </c>
      <c r="M358" s="230">
        <v>18.44641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3772.2</v>
      </c>
      <c r="D359" s="231">
        <v>3757.0666666666671</v>
      </c>
      <c r="E359" s="231">
        <v>3705.1333333333341</v>
      </c>
      <c r="F359" s="231">
        <v>3638.0666666666671</v>
      </c>
      <c r="G359" s="231">
        <v>3586.1333333333341</v>
      </c>
      <c r="H359" s="231">
        <v>3824.1333333333341</v>
      </c>
      <c r="I359" s="231">
        <v>3876.0666666666675</v>
      </c>
      <c r="J359" s="231">
        <v>3943.1333333333341</v>
      </c>
      <c r="K359" s="230">
        <v>3809</v>
      </c>
      <c r="L359" s="230">
        <v>3690</v>
      </c>
      <c r="M359" s="230">
        <v>6.1019999999999998E-2</v>
      </c>
      <c r="N359" s="1"/>
      <c r="O359" s="1"/>
    </row>
    <row r="360" spans="1:15" ht="12.75" customHeight="1">
      <c r="A360" s="30">
        <v>350</v>
      </c>
      <c r="B360" s="216" t="s">
        <v>437</v>
      </c>
      <c r="C360" s="230">
        <v>1463.35</v>
      </c>
      <c r="D360" s="231">
        <v>1474</v>
      </c>
      <c r="E360" s="231">
        <v>1448.05</v>
      </c>
      <c r="F360" s="231">
        <v>1432.75</v>
      </c>
      <c r="G360" s="231">
        <v>1406.8</v>
      </c>
      <c r="H360" s="231">
        <v>1489.3</v>
      </c>
      <c r="I360" s="231">
        <v>1515.2499999999998</v>
      </c>
      <c r="J360" s="231">
        <v>1530.55</v>
      </c>
      <c r="K360" s="230">
        <v>1499.95</v>
      </c>
      <c r="L360" s="230">
        <v>1458.7</v>
      </c>
      <c r="M360" s="230">
        <v>0.76819000000000004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2587.25</v>
      </c>
      <c r="D361" s="231">
        <v>2585.3333333333335</v>
      </c>
      <c r="E361" s="231">
        <v>2556.916666666667</v>
      </c>
      <c r="F361" s="231">
        <v>2526.5833333333335</v>
      </c>
      <c r="G361" s="231">
        <v>2498.166666666667</v>
      </c>
      <c r="H361" s="231">
        <v>2615.666666666667</v>
      </c>
      <c r="I361" s="231">
        <v>2644.0833333333339</v>
      </c>
      <c r="J361" s="231">
        <v>2674.416666666667</v>
      </c>
      <c r="K361" s="230">
        <v>2613.75</v>
      </c>
      <c r="L361" s="230">
        <v>2555</v>
      </c>
      <c r="M361" s="230">
        <v>6.7169299999999996</v>
      </c>
      <c r="N361" s="1"/>
      <c r="O361" s="1"/>
    </row>
    <row r="362" spans="1:15" ht="12.75" customHeight="1">
      <c r="A362" s="30">
        <v>352</v>
      </c>
      <c r="B362" s="216" t="s">
        <v>871</v>
      </c>
      <c r="C362" s="230">
        <v>75.05</v>
      </c>
      <c r="D362" s="231">
        <v>75.816666666666663</v>
      </c>
      <c r="E362" s="231">
        <v>73.933333333333323</v>
      </c>
      <c r="F362" s="231">
        <v>72.816666666666663</v>
      </c>
      <c r="G362" s="231">
        <v>70.933333333333323</v>
      </c>
      <c r="H362" s="231">
        <v>76.933333333333323</v>
      </c>
      <c r="I362" s="231">
        <v>78.816666666666649</v>
      </c>
      <c r="J362" s="231">
        <v>79.933333333333323</v>
      </c>
      <c r="K362" s="230">
        <v>77.7</v>
      </c>
      <c r="L362" s="230">
        <v>74.7</v>
      </c>
      <c r="M362" s="230">
        <v>40.600670000000001</v>
      </c>
      <c r="N362" s="1"/>
      <c r="O362" s="1"/>
    </row>
    <row r="363" spans="1:15" ht="12.75" customHeight="1">
      <c r="A363" s="30">
        <v>353</v>
      </c>
      <c r="B363" s="216" t="s">
        <v>438</v>
      </c>
      <c r="C363" s="230">
        <v>977.65</v>
      </c>
      <c r="D363" s="231">
        <v>977.38333333333321</v>
      </c>
      <c r="E363" s="231">
        <v>968.71666666666647</v>
      </c>
      <c r="F363" s="231">
        <v>959.7833333333333</v>
      </c>
      <c r="G363" s="231">
        <v>951.11666666666656</v>
      </c>
      <c r="H363" s="231">
        <v>986.31666666666638</v>
      </c>
      <c r="I363" s="231">
        <v>994.98333333333312</v>
      </c>
      <c r="J363" s="231">
        <v>1003.9166666666663</v>
      </c>
      <c r="K363" s="230">
        <v>986.05</v>
      </c>
      <c r="L363" s="230">
        <v>968.45</v>
      </c>
      <c r="M363" s="230">
        <v>0.62129999999999996</v>
      </c>
      <c r="N363" s="1"/>
      <c r="O363" s="1"/>
    </row>
    <row r="364" spans="1:15" ht="12.75" customHeight="1">
      <c r="A364" s="30">
        <v>354</v>
      </c>
      <c r="B364" s="216" t="s">
        <v>266</v>
      </c>
      <c r="C364" s="230">
        <v>3388.95</v>
      </c>
      <c r="D364" s="231">
        <v>3341.4666666666667</v>
      </c>
      <c r="E364" s="231">
        <v>3282.9333333333334</v>
      </c>
      <c r="F364" s="231">
        <v>3176.9166666666665</v>
      </c>
      <c r="G364" s="231">
        <v>3118.3833333333332</v>
      </c>
      <c r="H364" s="231">
        <v>3447.4833333333336</v>
      </c>
      <c r="I364" s="231">
        <v>3506.0166666666673</v>
      </c>
      <c r="J364" s="231">
        <v>3612.0333333333338</v>
      </c>
      <c r="K364" s="230">
        <v>3400</v>
      </c>
      <c r="L364" s="230">
        <v>3235.45</v>
      </c>
      <c r="M364" s="230">
        <v>15.49977</v>
      </c>
      <c r="N364" s="1"/>
      <c r="O364" s="1"/>
    </row>
    <row r="365" spans="1:15" ht="12.75" customHeight="1">
      <c r="A365" s="30">
        <v>355</v>
      </c>
      <c r="B365" s="216" t="s">
        <v>439</v>
      </c>
      <c r="C365" s="230">
        <v>1404.5</v>
      </c>
      <c r="D365" s="231">
        <v>1410.8166666666666</v>
      </c>
      <c r="E365" s="231">
        <v>1393.6833333333332</v>
      </c>
      <c r="F365" s="231">
        <v>1382.8666666666666</v>
      </c>
      <c r="G365" s="231">
        <v>1365.7333333333331</v>
      </c>
      <c r="H365" s="231">
        <v>1421.6333333333332</v>
      </c>
      <c r="I365" s="231">
        <v>1438.7666666666664</v>
      </c>
      <c r="J365" s="231">
        <v>1449.5833333333333</v>
      </c>
      <c r="K365" s="230">
        <v>1427.95</v>
      </c>
      <c r="L365" s="230">
        <v>1400</v>
      </c>
      <c r="M365" s="230">
        <v>0.58348</v>
      </c>
      <c r="N365" s="1"/>
      <c r="O365" s="1"/>
    </row>
    <row r="366" spans="1:15" ht="12.75" customHeight="1">
      <c r="A366" s="30">
        <v>356</v>
      </c>
      <c r="B366" s="216" t="s">
        <v>781</v>
      </c>
      <c r="C366" s="230">
        <v>325.05</v>
      </c>
      <c r="D366" s="231">
        <v>324.4666666666667</v>
      </c>
      <c r="E366" s="231">
        <v>322.28333333333342</v>
      </c>
      <c r="F366" s="231">
        <v>319.51666666666671</v>
      </c>
      <c r="G366" s="231">
        <v>317.33333333333343</v>
      </c>
      <c r="H366" s="231">
        <v>327.23333333333341</v>
      </c>
      <c r="I366" s="231">
        <v>329.41666666666669</v>
      </c>
      <c r="J366" s="231">
        <v>332.18333333333339</v>
      </c>
      <c r="K366" s="230">
        <v>326.64999999999998</v>
      </c>
      <c r="L366" s="230">
        <v>321.7</v>
      </c>
      <c r="M366" s="230">
        <v>10.213179999999999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164.65</v>
      </c>
      <c r="D367" s="231">
        <v>162.83333333333334</v>
      </c>
      <c r="E367" s="231">
        <v>160.4666666666667</v>
      </c>
      <c r="F367" s="231">
        <v>156.28333333333336</v>
      </c>
      <c r="G367" s="231">
        <v>153.91666666666671</v>
      </c>
      <c r="H367" s="231">
        <v>167.01666666666668</v>
      </c>
      <c r="I367" s="231">
        <v>169.3833333333333</v>
      </c>
      <c r="J367" s="231">
        <v>173.56666666666666</v>
      </c>
      <c r="K367" s="230">
        <v>165.2</v>
      </c>
      <c r="L367" s="230">
        <v>158.65</v>
      </c>
      <c r="M367" s="230">
        <v>224.50063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241.75</v>
      </c>
      <c r="D368" s="231">
        <v>244.16666666666666</v>
      </c>
      <c r="E368" s="231">
        <v>238.73333333333332</v>
      </c>
      <c r="F368" s="231">
        <v>235.71666666666667</v>
      </c>
      <c r="G368" s="231">
        <v>230.28333333333333</v>
      </c>
      <c r="H368" s="231">
        <v>247.18333333333331</v>
      </c>
      <c r="I368" s="231">
        <v>252.61666666666665</v>
      </c>
      <c r="J368" s="231">
        <v>255.6333333333333</v>
      </c>
      <c r="K368" s="230">
        <v>249.6</v>
      </c>
      <c r="L368" s="230">
        <v>241.15</v>
      </c>
      <c r="M368" s="230">
        <v>103.90356</v>
      </c>
      <c r="N368" s="1"/>
      <c r="O368" s="1"/>
    </row>
    <row r="369" spans="1:15" ht="12.75" customHeight="1">
      <c r="A369" s="30">
        <v>359</v>
      </c>
      <c r="B369" s="216" t="s">
        <v>782</v>
      </c>
      <c r="C369" s="230">
        <v>355.7</v>
      </c>
      <c r="D369" s="231">
        <v>356.48333333333335</v>
      </c>
      <c r="E369" s="231">
        <v>352.2166666666667</v>
      </c>
      <c r="F369" s="231">
        <v>348.73333333333335</v>
      </c>
      <c r="G369" s="231">
        <v>344.4666666666667</v>
      </c>
      <c r="H369" s="231">
        <v>359.9666666666667</v>
      </c>
      <c r="I369" s="231">
        <v>364.23333333333335</v>
      </c>
      <c r="J369" s="231">
        <v>367.7166666666667</v>
      </c>
      <c r="K369" s="230">
        <v>360.75</v>
      </c>
      <c r="L369" s="230">
        <v>353</v>
      </c>
      <c r="M369" s="230">
        <v>2.64791</v>
      </c>
      <c r="N369" s="1"/>
      <c r="O369" s="1"/>
    </row>
    <row r="370" spans="1:15" ht="12.75" customHeight="1">
      <c r="A370" s="30">
        <v>360</v>
      </c>
      <c r="B370" s="216" t="s">
        <v>267</v>
      </c>
      <c r="C370" s="230">
        <v>485.4</v>
      </c>
      <c r="D370" s="231">
        <v>487.4666666666667</v>
      </c>
      <c r="E370" s="231">
        <v>480.63333333333338</v>
      </c>
      <c r="F370" s="231">
        <v>475.86666666666667</v>
      </c>
      <c r="G370" s="231">
        <v>469.03333333333336</v>
      </c>
      <c r="H370" s="231">
        <v>492.23333333333341</v>
      </c>
      <c r="I370" s="231">
        <v>499.06666666666666</v>
      </c>
      <c r="J370" s="231">
        <v>503.83333333333343</v>
      </c>
      <c r="K370" s="230">
        <v>494.3</v>
      </c>
      <c r="L370" s="230">
        <v>482.7</v>
      </c>
      <c r="M370" s="230">
        <v>3.2934100000000002</v>
      </c>
      <c r="N370" s="1"/>
      <c r="O370" s="1"/>
    </row>
    <row r="371" spans="1:15" ht="12.75" customHeight="1">
      <c r="A371" s="30">
        <v>361</v>
      </c>
      <c r="B371" s="216" t="s">
        <v>440</v>
      </c>
      <c r="C371" s="230">
        <v>599.95000000000005</v>
      </c>
      <c r="D371" s="231">
        <v>601.6</v>
      </c>
      <c r="E371" s="231">
        <v>595.25</v>
      </c>
      <c r="F371" s="231">
        <v>590.54999999999995</v>
      </c>
      <c r="G371" s="231">
        <v>584.19999999999993</v>
      </c>
      <c r="H371" s="231">
        <v>606.30000000000007</v>
      </c>
      <c r="I371" s="231">
        <v>612.6500000000002</v>
      </c>
      <c r="J371" s="231">
        <v>617.35000000000014</v>
      </c>
      <c r="K371" s="230">
        <v>607.95000000000005</v>
      </c>
      <c r="L371" s="230">
        <v>596.9</v>
      </c>
      <c r="M371" s="230">
        <v>1.01074</v>
      </c>
      <c r="N371" s="1"/>
      <c r="O371" s="1"/>
    </row>
    <row r="372" spans="1:15" ht="12.75" customHeight="1">
      <c r="A372" s="30">
        <v>362</v>
      </c>
      <c r="B372" s="216" t="s">
        <v>441</v>
      </c>
      <c r="C372" s="230">
        <v>116.5</v>
      </c>
      <c r="D372" s="231">
        <v>117.43333333333334</v>
      </c>
      <c r="E372" s="231">
        <v>114.76666666666668</v>
      </c>
      <c r="F372" s="231">
        <v>113.03333333333335</v>
      </c>
      <c r="G372" s="231">
        <v>110.36666666666669</v>
      </c>
      <c r="H372" s="231">
        <v>119.16666666666667</v>
      </c>
      <c r="I372" s="231">
        <v>121.83333333333333</v>
      </c>
      <c r="J372" s="231">
        <v>123.56666666666666</v>
      </c>
      <c r="K372" s="230">
        <v>120.1</v>
      </c>
      <c r="L372" s="230">
        <v>115.7</v>
      </c>
      <c r="M372" s="230">
        <v>1.5745</v>
      </c>
      <c r="N372" s="1"/>
      <c r="O372" s="1"/>
    </row>
    <row r="373" spans="1:15" ht="12.75" customHeight="1">
      <c r="A373" s="30">
        <v>363</v>
      </c>
      <c r="B373" s="216" t="s">
        <v>822</v>
      </c>
      <c r="C373" s="230">
        <v>1114.8</v>
      </c>
      <c r="D373" s="231">
        <v>1117.0666666666668</v>
      </c>
      <c r="E373" s="231">
        <v>1092.8833333333337</v>
      </c>
      <c r="F373" s="231">
        <v>1070.9666666666669</v>
      </c>
      <c r="G373" s="231">
        <v>1046.7833333333338</v>
      </c>
      <c r="H373" s="231">
        <v>1138.9833333333336</v>
      </c>
      <c r="I373" s="231">
        <v>1163.1666666666665</v>
      </c>
      <c r="J373" s="231">
        <v>1185.0833333333335</v>
      </c>
      <c r="K373" s="230">
        <v>1141.25</v>
      </c>
      <c r="L373" s="230">
        <v>1095.1500000000001</v>
      </c>
      <c r="M373" s="230">
        <v>0.17379</v>
      </c>
      <c r="N373" s="1"/>
      <c r="O373" s="1"/>
    </row>
    <row r="374" spans="1:15" ht="12.75" customHeight="1">
      <c r="A374" s="30">
        <v>364</v>
      </c>
      <c r="B374" s="216" t="s">
        <v>442</v>
      </c>
      <c r="C374" s="230">
        <v>4736.95</v>
      </c>
      <c r="D374" s="231">
        <v>4730.5166666666664</v>
      </c>
      <c r="E374" s="231">
        <v>4696.4833333333327</v>
      </c>
      <c r="F374" s="231">
        <v>4656.0166666666664</v>
      </c>
      <c r="G374" s="231">
        <v>4621.9833333333327</v>
      </c>
      <c r="H374" s="231">
        <v>4770.9833333333327</v>
      </c>
      <c r="I374" s="231">
        <v>4805.0166666666655</v>
      </c>
      <c r="J374" s="231">
        <v>4845.4833333333327</v>
      </c>
      <c r="K374" s="230">
        <v>4764.55</v>
      </c>
      <c r="L374" s="230">
        <v>4690.05</v>
      </c>
      <c r="M374" s="230">
        <v>9.3590000000000007E-2</v>
      </c>
      <c r="N374" s="1"/>
      <c r="O374" s="1"/>
    </row>
    <row r="375" spans="1:15" ht="12.75" customHeight="1">
      <c r="A375" s="30">
        <v>365</v>
      </c>
      <c r="B375" s="216" t="s">
        <v>268</v>
      </c>
      <c r="C375" s="230">
        <v>13940.7</v>
      </c>
      <c r="D375" s="231">
        <v>13950.533333333333</v>
      </c>
      <c r="E375" s="231">
        <v>13805.316666666666</v>
      </c>
      <c r="F375" s="231">
        <v>13669.933333333332</v>
      </c>
      <c r="G375" s="231">
        <v>13524.716666666665</v>
      </c>
      <c r="H375" s="231">
        <v>14085.916666666666</v>
      </c>
      <c r="I375" s="231">
        <v>14231.133333333333</v>
      </c>
      <c r="J375" s="231">
        <v>14366.516666666666</v>
      </c>
      <c r="K375" s="230">
        <v>14095.75</v>
      </c>
      <c r="L375" s="230">
        <v>13815.15</v>
      </c>
      <c r="M375" s="230">
        <v>0.19319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48.55</v>
      </c>
      <c r="D376" s="231">
        <v>48.466666666666661</v>
      </c>
      <c r="E376" s="231">
        <v>48.133333333333326</v>
      </c>
      <c r="F376" s="231">
        <v>47.716666666666661</v>
      </c>
      <c r="G376" s="231">
        <v>47.383333333333326</v>
      </c>
      <c r="H376" s="231">
        <v>48.883333333333326</v>
      </c>
      <c r="I376" s="231">
        <v>49.216666666666654</v>
      </c>
      <c r="J376" s="231">
        <v>49.633333333333326</v>
      </c>
      <c r="K376" s="230">
        <v>48.8</v>
      </c>
      <c r="L376" s="230">
        <v>48.05</v>
      </c>
      <c r="M376" s="230">
        <v>201.65978999999999</v>
      </c>
      <c r="N376" s="1"/>
      <c r="O376" s="1"/>
    </row>
    <row r="377" spans="1:15" ht="12.75" customHeight="1">
      <c r="A377" s="30">
        <v>367</v>
      </c>
      <c r="B377" s="216" t="s">
        <v>443</v>
      </c>
      <c r="C377" s="230">
        <v>375.6</v>
      </c>
      <c r="D377" s="231">
        <v>381.5333333333333</v>
      </c>
      <c r="E377" s="231">
        <v>366.06666666666661</v>
      </c>
      <c r="F377" s="231">
        <v>356.5333333333333</v>
      </c>
      <c r="G377" s="231">
        <v>341.06666666666661</v>
      </c>
      <c r="H377" s="231">
        <v>391.06666666666661</v>
      </c>
      <c r="I377" s="231">
        <v>406.5333333333333</v>
      </c>
      <c r="J377" s="231">
        <v>416.06666666666661</v>
      </c>
      <c r="K377" s="230">
        <v>397</v>
      </c>
      <c r="L377" s="230">
        <v>372</v>
      </c>
      <c r="M377" s="230">
        <v>6.5772899999999996</v>
      </c>
      <c r="N377" s="1"/>
      <c r="O377" s="1"/>
    </row>
    <row r="378" spans="1:15" ht="12.75" customHeight="1">
      <c r="A378" s="30">
        <v>368</v>
      </c>
      <c r="B378" s="216" t="s">
        <v>180</v>
      </c>
      <c r="C378" s="230">
        <v>147.30000000000001</v>
      </c>
      <c r="D378" s="231">
        <v>148.30000000000001</v>
      </c>
      <c r="E378" s="231">
        <v>145.70000000000002</v>
      </c>
      <c r="F378" s="231">
        <v>144.1</v>
      </c>
      <c r="G378" s="231">
        <v>141.5</v>
      </c>
      <c r="H378" s="231">
        <v>149.90000000000003</v>
      </c>
      <c r="I378" s="231">
        <v>152.50000000000006</v>
      </c>
      <c r="J378" s="231">
        <v>154.10000000000005</v>
      </c>
      <c r="K378" s="230">
        <v>150.9</v>
      </c>
      <c r="L378" s="230">
        <v>146.69999999999999</v>
      </c>
      <c r="M378" s="230">
        <v>83.683120000000002</v>
      </c>
      <c r="N378" s="1"/>
      <c r="O378" s="1"/>
    </row>
    <row r="379" spans="1:15" ht="12.75" customHeight="1">
      <c r="A379" s="30">
        <v>369</v>
      </c>
      <c r="B379" s="216" t="s">
        <v>181</v>
      </c>
      <c r="C379" s="230">
        <v>132.85</v>
      </c>
      <c r="D379" s="231">
        <v>132.18333333333331</v>
      </c>
      <c r="E379" s="231">
        <v>131.01666666666662</v>
      </c>
      <c r="F379" s="231">
        <v>129.18333333333331</v>
      </c>
      <c r="G379" s="231">
        <v>128.01666666666662</v>
      </c>
      <c r="H379" s="231">
        <v>134.01666666666662</v>
      </c>
      <c r="I379" s="231">
        <v>135.18333333333331</v>
      </c>
      <c r="J379" s="231">
        <v>137.01666666666662</v>
      </c>
      <c r="K379" s="230">
        <v>133.35</v>
      </c>
      <c r="L379" s="230">
        <v>130.35</v>
      </c>
      <c r="M379" s="230">
        <v>66.976759999999999</v>
      </c>
      <c r="N379" s="1"/>
      <c r="O379" s="1"/>
    </row>
    <row r="380" spans="1:15" ht="12.75" customHeight="1">
      <c r="A380" s="30">
        <v>370</v>
      </c>
      <c r="B380" s="216" t="s">
        <v>783</v>
      </c>
      <c r="C380" s="230">
        <v>666.9</v>
      </c>
      <c r="D380" s="231">
        <v>669.30000000000007</v>
      </c>
      <c r="E380" s="231">
        <v>660.95000000000016</v>
      </c>
      <c r="F380" s="231">
        <v>655.00000000000011</v>
      </c>
      <c r="G380" s="231">
        <v>646.6500000000002</v>
      </c>
      <c r="H380" s="231">
        <v>675.25000000000011</v>
      </c>
      <c r="I380" s="231">
        <v>683.6</v>
      </c>
      <c r="J380" s="231">
        <v>689.55000000000007</v>
      </c>
      <c r="K380" s="230">
        <v>677.65</v>
      </c>
      <c r="L380" s="230">
        <v>663.35</v>
      </c>
      <c r="M380" s="230">
        <v>1.05176</v>
      </c>
      <c r="N380" s="1"/>
      <c r="O380" s="1"/>
    </row>
    <row r="381" spans="1:15" ht="12.75" customHeight="1">
      <c r="A381" s="30">
        <v>371</v>
      </c>
      <c r="B381" s="216" t="s">
        <v>444</v>
      </c>
      <c r="C381" s="230">
        <v>402.8</v>
      </c>
      <c r="D381" s="231">
        <v>404.84999999999997</v>
      </c>
      <c r="E381" s="231">
        <v>398.94999999999993</v>
      </c>
      <c r="F381" s="231">
        <v>395.09999999999997</v>
      </c>
      <c r="G381" s="231">
        <v>389.19999999999993</v>
      </c>
      <c r="H381" s="231">
        <v>408.69999999999993</v>
      </c>
      <c r="I381" s="231">
        <v>414.59999999999991</v>
      </c>
      <c r="J381" s="231">
        <v>418.44999999999993</v>
      </c>
      <c r="K381" s="230">
        <v>410.75</v>
      </c>
      <c r="L381" s="230">
        <v>401</v>
      </c>
      <c r="M381" s="230">
        <v>5.7035099999999996</v>
      </c>
      <c r="N381" s="1"/>
      <c r="O381" s="1"/>
    </row>
    <row r="382" spans="1:15" ht="12.75" customHeight="1">
      <c r="A382" s="30">
        <v>372</v>
      </c>
      <c r="B382" s="216" t="s">
        <v>445</v>
      </c>
      <c r="C382" s="230">
        <v>1109.45</v>
      </c>
      <c r="D382" s="231">
        <v>1108.5166666666667</v>
      </c>
      <c r="E382" s="231">
        <v>1100.9333333333334</v>
      </c>
      <c r="F382" s="231">
        <v>1092.4166666666667</v>
      </c>
      <c r="G382" s="231">
        <v>1084.8333333333335</v>
      </c>
      <c r="H382" s="231">
        <v>1117.0333333333333</v>
      </c>
      <c r="I382" s="231">
        <v>1124.6166666666668</v>
      </c>
      <c r="J382" s="231">
        <v>1133.1333333333332</v>
      </c>
      <c r="K382" s="230">
        <v>1116.0999999999999</v>
      </c>
      <c r="L382" s="230">
        <v>1100</v>
      </c>
      <c r="M382" s="230">
        <v>0.76137999999999995</v>
      </c>
      <c r="N382" s="1"/>
      <c r="O382" s="1"/>
    </row>
    <row r="383" spans="1:15" ht="12.75" customHeight="1">
      <c r="A383" s="30">
        <v>373</v>
      </c>
      <c r="B383" s="216" t="s">
        <v>446</v>
      </c>
      <c r="C383" s="230">
        <v>120.4</v>
      </c>
      <c r="D383" s="231">
        <v>123.15000000000002</v>
      </c>
      <c r="E383" s="231">
        <v>117.65000000000003</v>
      </c>
      <c r="F383" s="231">
        <v>114.90000000000002</v>
      </c>
      <c r="G383" s="231">
        <v>109.40000000000003</v>
      </c>
      <c r="H383" s="231">
        <v>125.90000000000003</v>
      </c>
      <c r="I383" s="231">
        <v>131.4</v>
      </c>
      <c r="J383" s="231">
        <v>134.15000000000003</v>
      </c>
      <c r="K383" s="230">
        <v>128.65</v>
      </c>
      <c r="L383" s="230">
        <v>120.4</v>
      </c>
      <c r="M383" s="230">
        <v>218.12742</v>
      </c>
      <c r="N383" s="1"/>
      <c r="O383" s="1"/>
    </row>
    <row r="384" spans="1:15" ht="12.75" customHeight="1">
      <c r="A384" s="30">
        <v>374</v>
      </c>
      <c r="B384" s="216" t="s">
        <v>447</v>
      </c>
      <c r="C384" s="230">
        <v>149.85</v>
      </c>
      <c r="D384" s="231">
        <v>151.16666666666666</v>
      </c>
      <c r="E384" s="231">
        <v>148.0333333333333</v>
      </c>
      <c r="F384" s="231">
        <v>146.21666666666664</v>
      </c>
      <c r="G384" s="231">
        <v>143.08333333333329</v>
      </c>
      <c r="H384" s="231">
        <v>152.98333333333332</v>
      </c>
      <c r="I384" s="231">
        <v>156.1166666666667</v>
      </c>
      <c r="J384" s="231">
        <v>157.93333333333334</v>
      </c>
      <c r="K384" s="230">
        <v>154.30000000000001</v>
      </c>
      <c r="L384" s="230">
        <v>149.35</v>
      </c>
      <c r="M384" s="230">
        <v>17.32283</v>
      </c>
      <c r="N384" s="1"/>
      <c r="O384" s="1"/>
    </row>
    <row r="385" spans="1:15" ht="12.75" customHeight="1">
      <c r="A385" s="30">
        <v>375</v>
      </c>
      <c r="B385" s="216" t="s">
        <v>872</v>
      </c>
      <c r="C385" s="230">
        <v>849.65</v>
      </c>
      <c r="D385" s="231">
        <v>839.06666666666661</v>
      </c>
      <c r="E385" s="231">
        <v>826.13333333333321</v>
      </c>
      <c r="F385" s="231">
        <v>802.61666666666656</v>
      </c>
      <c r="G385" s="231">
        <v>789.68333333333317</v>
      </c>
      <c r="H385" s="231">
        <v>862.58333333333326</v>
      </c>
      <c r="I385" s="231">
        <v>875.51666666666665</v>
      </c>
      <c r="J385" s="231">
        <v>899.0333333333333</v>
      </c>
      <c r="K385" s="230">
        <v>852</v>
      </c>
      <c r="L385" s="230">
        <v>815.55</v>
      </c>
      <c r="M385" s="230">
        <v>2.3904200000000002</v>
      </c>
      <c r="N385" s="1"/>
      <c r="O385" s="1"/>
    </row>
    <row r="386" spans="1:15" ht="12.75" customHeight="1">
      <c r="A386" s="30">
        <v>376</v>
      </c>
      <c r="B386" s="216" t="s">
        <v>448</v>
      </c>
      <c r="C386" s="230">
        <v>606.79999999999995</v>
      </c>
      <c r="D386" s="231">
        <v>608.65</v>
      </c>
      <c r="E386" s="231">
        <v>599.79999999999995</v>
      </c>
      <c r="F386" s="231">
        <v>592.79999999999995</v>
      </c>
      <c r="G386" s="231">
        <v>583.94999999999993</v>
      </c>
      <c r="H386" s="231">
        <v>615.65</v>
      </c>
      <c r="I386" s="231">
        <v>624.50000000000011</v>
      </c>
      <c r="J386" s="231">
        <v>631.5</v>
      </c>
      <c r="K386" s="230">
        <v>617.5</v>
      </c>
      <c r="L386" s="230">
        <v>601.65</v>
      </c>
      <c r="M386" s="230">
        <v>3.5493399999999999</v>
      </c>
      <c r="N386" s="1"/>
      <c r="O386" s="1"/>
    </row>
    <row r="387" spans="1:15" ht="12.75" customHeight="1">
      <c r="A387" s="30">
        <v>377</v>
      </c>
      <c r="B387" s="216" t="s">
        <v>449</v>
      </c>
      <c r="C387" s="230">
        <v>187.95</v>
      </c>
      <c r="D387" s="231">
        <v>188.54999999999998</v>
      </c>
      <c r="E387" s="231">
        <v>187.09999999999997</v>
      </c>
      <c r="F387" s="231">
        <v>186.24999999999997</v>
      </c>
      <c r="G387" s="231">
        <v>184.79999999999995</v>
      </c>
      <c r="H387" s="231">
        <v>189.39999999999998</v>
      </c>
      <c r="I387" s="231">
        <v>190.84999999999997</v>
      </c>
      <c r="J387" s="231">
        <v>191.7</v>
      </c>
      <c r="K387" s="230">
        <v>190</v>
      </c>
      <c r="L387" s="230">
        <v>187.7</v>
      </c>
      <c r="M387" s="230">
        <v>2.3003999999999998</v>
      </c>
      <c r="N387" s="1"/>
      <c r="O387" s="1"/>
    </row>
    <row r="388" spans="1:15" ht="12.75" customHeight="1">
      <c r="A388" s="30">
        <v>378</v>
      </c>
      <c r="B388" s="216" t="s">
        <v>450</v>
      </c>
      <c r="C388" s="230">
        <v>106.85</v>
      </c>
      <c r="D388" s="231">
        <v>107.11666666666667</v>
      </c>
      <c r="E388" s="231">
        <v>105.98333333333335</v>
      </c>
      <c r="F388" s="231">
        <v>105.11666666666667</v>
      </c>
      <c r="G388" s="231">
        <v>103.98333333333335</v>
      </c>
      <c r="H388" s="231">
        <v>107.98333333333335</v>
      </c>
      <c r="I388" s="231">
        <v>109.11666666666667</v>
      </c>
      <c r="J388" s="231">
        <v>109.98333333333335</v>
      </c>
      <c r="K388" s="230">
        <v>108.25</v>
      </c>
      <c r="L388" s="230">
        <v>106.25</v>
      </c>
      <c r="M388" s="230">
        <v>16.15034</v>
      </c>
      <c r="N388" s="1"/>
      <c r="O388" s="1"/>
    </row>
    <row r="389" spans="1:15" ht="12.75" customHeight="1">
      <c r="A389" s="30">
        <v>379</v>
      </c>
      <c r="B389" s="216" t="s">
        <v>451</v>
      </c>
      <c r="C389" s="230">
        <v>2355.8000000000002</v>
      </c>
      <c r="D389" s="231">
        <v>2369.1166666666668</v>
      </c>
      <c r="E389" s="231">
        <v>2328.2333333333336</v>
      </c>
      <c r="F389" s="231">
        <v>2300.666666666667</v>
      </c>
      <c r="G389" s="231">
        <v>2259.7833333333338</v>
      </c>
      <c r="H389" s="231">
        <v>2396.6833333333334</v>
      </c>
      <c r="I389" s="231">
        <v>2437.5666666666666</v>
      </c>
      <c r="J389" s="231">
        <v>2465.1333333333332</v>
      </c>
      <c r="K389" s="230">
        <v>2410</v>
      </c>
      <c r="L389" s="230">
        <v>2341.5500000000002</v>
      </c>
      <c r="M389" s="230">
        <v>0.75143000000000004</v>
      </c>
      <c r="N389" s="1"/>
      <c r="O389" s="1"/>
    </row>
    <row r="390" spans="1:15" ht="12.75" customHeight="1">
      <c r="A390" s="30">
        <v>380</v>
      </c>
      <c r="B390" s="216" t="s">
        <v>823</v>
      </c>
      <c r="C390" s="230">
        <v>38.549999999999997</v>
      </c>
      <c r="D390" s="231">
        <v>38.75</v>
      </c>
      <c r="E390" s="231">
        <v>38.15</v>
      </c>
      <c r="F390" s="231">
        <v>37.75</v>
      </c>
      <c r="G390" s="231">
        <v>37.15</v>
      </c>
      <c r="H390" s="231">
        <v>39.15</v>
      </c>
      <c r="I390" s="231">
        <v>39.749999999999993</v>
      </c>
      <c r="J390" s="231">
        <v>40.15</v>
      </c>
      <c r="K390" s="230">
        <v>39.35</v>
      </c>
      <c r="L390" s="230">
        <v>38.35</v>
      </c>
      <c r="M390" s="230">
        <v>6.4514300000000002</v>
      </c>
      <c r="N390" s="1"/>
      <c r="O390" s="1"/>
    </row>
    <row r="391" spans="1:15" ht="12.75" customHeight="1">
      <c r="A391" s="30">
        <v>381</v>
      </c>
      <c r="B391" s="216" t="s">
        <v>854</v>
      </c>
      <c r="C391" s="230">
        <v>1614.5</v>
      </c>
      <c r="D391" s="231">
        <v>1601.6166666666668</v>
      </c>
      <c r="E391" s="231">
        <v>1581.2333333333336</v>
      </c>
      <c r="F391" s="231">
        <v>1547.9666666666667</v>
      </c>
      <c r="G391" s="231">
        <v>1527.5833333333335</v>
      </c>
      <c r="H391" s="231">
        <v>1634.8833333333337</v>
      </c>
      <c r="I391" s="231">
        <v>1655.2666666666669</v>
      </c>
      <c r="J391" s="231">
        <v>1688.5333333333338</v>
      </c>
      <c r="K391" s="230">
        <v>1622</v>
      </c>
      <c r="L391" s="230">
        <v>1568.35</v>
      </c>
      <c r="M391" s="230">
        <v>1.95679</v>
      </c>
      <c r="N391" s="1"/>
      <c r="O391" s="1"/>
    </row>
    <row r="392" spans="1:15" ht="12.75" customHeight="1">
      <c r="A392" s="30">
        <v>382</v>
      </c>
      <c r="B392" s="216" t="s">
        <v>452</v>
      </c>
      <c r="C392" s="230">
        <v>175.3</v>
      </c>
      <c r="D392" s="231">
        <v>176.05000000000004</v>
      </c>
      <c r="E392" s="231">
        <v>173.30000000000007</v>
      </c>
      <c r="F392" s="231">
        <v>171.30000000000004</v>
      </c>
      <c r="G392" s="231">
        <v>168.55000000000007</v>
      </c>
      <c r="H392" s="231">
        <v>178.05000000000007</v>
      </c>
      <c r="I392" s="231">
        <v>180.8</v>
      </c>
      <c r="J392" s="231">
        <v>182.80000000000007</v>
      </c>
      <c r="K392" s="230">
        <v>178.8</v>
      </c>
      <c r="L392" s="230">
        <v>174.05</v>
      </c>
      <c r="M392" s="230">
        <v>15.80335</v>
      </c>
      <c r="N392" s="1"/>
      <c r="O392" s="1"/>
    </row>
    <row r="393" spans="1:15" ht="12.75" customHeight="1">
      <c r="A393" s="30">
        <v>383</v>
      </c>
      <c r="B393" s="216" t="s">
        <v>453</v>
      </c>
      <c r="C393" s="230">
        <v>891.6</v>
      </c>
      <c r="D393" s="231">
        <v>895.70000000000016</v>
      </c>
      <c r="E393" s="231">
        <v>881.60000000000036</v>
      </c>
      <c r="F393" s="231">
        <v>871.60000000000025</v>
      </c>
      <c r="G393" s="231">
        <v>857.50000000000045</v>
      </c>
      <c r="H393" s="231">
        <v>905.70000000000027</v>
      </c>
      <c r="I393" s="231">
        <v>919.8</v>
      </c>
      <c r="J393" s="231">
        <v>929.80000000000018</v>
      </c>
      <c r="K393" s="230">
        <v>909.8</v>
      </c>
      <c r="L393" s="230">
        <v>885.7</v>
      </c>
      <c r="M393" s="230">
        <v>1.41072</v>
      </c>
      <c r="N393" s="1"/>
      <c r="O393" s="1"/>
    </row>
    <row r="394" spans="1:15" ht="12.75" customHeight="1">
      <c r="A394" s="30">
        <v>384</v>
      </c>
      <c r="B394" s="216" t="s">
        <v>182</v>
      </c>
      <c r="C394" s="230">
        <v>2484.35</v>
      </c>
      <c r="D394" s="231">
        <v>2476.0833333333335</v>
      </c>
      <c r="E394" s="231">
        <v>2464.7666666666669</v>
      </c>
      <c r="F394" s="231">
        <v>2445.1833333333334</v>
      </c>
      <c r="G394" s="231">
        <v>2433.8666666666668</v>
      </c>
      <c r="H394" s="231">
        <v>2495.666666666667</v>
      </c>
      <c r="I394" s="231">
        <v>2506.9833333333336</v>
      </c>
      <c r="J394" s="231">
        <v>2526.5666666666671</v>
      </c>
      <c r="K394" s="230">
        <v>2487.4</v>
      </c>
      <c r="L394" s="230">
        <v>2456.5</v>
      </c>
      <c r="M394" s="230">
        <v>32.098889999999997</v>
      </c>
      <c r="N394" s="1"/>
      <c r="O394" s="1"/>
    </row>
    <row r="395" spans="1:15" ht="12.75" customHeight="1">
      <c r="A395" s="30">
        <v>385</v>
      </c>
      <c r="B395" s="216" t="s">
        <v>794</v>
      </c>
      <c r="C395" s="230">
        <v>104.85</v>
      </c>
      <c r="D395" s="231">
        <v>105.48333333333333</v>
      </c>
      <c r="E395" s="231">
        <v>103.46666666666667</v>
      </c>
      <c r="F395" s="231">
        <v>102.08333333333333</v>
      </c>
      <c r="G395" s="231">
        <v>100.06666666666666</v>
      </c>
      <c r="H395" s="231">
        <v>106.86666666666667</v>
      </c>
      <c r="I395" s="231">
        <v>108.88333333333335</v>
      </c>
      <c r="J395" s="231">
        <v>110.26666666666668</v>
      </c>
      <c r="K395" s="230">
        <v>107.5</v>
      </c>
      <c r="L395" s="230">
        <v>104.1</v>
      </c>
      <c r="M395" s="230">
        <v>7.5505500000000003</v>
      </c>
      <c r="N395" s="1"/>
      <c r="O395" s="1"/>
    </row>
    <row r="396" spans="1:15" ht="12.75" customHeight="1">
      <c r="A396" s="30">
        <v>386</v>
      </c>
      <c r="B396" s="216" t="s">
        <v>454</v>
      </c>
      <c r="C396" s="230">
        <v>709.85</v>
      </c>
      <c r="D396" s="231">
        <v>709.63333333333321</v>
      </c>
      <c r="E396" s="231">
        <v>696.26666666666642</v>
      </c>
      <c r="F396" s="231">
        <v>682.68333333333317</v>
      </c>
      <c r="G396" s="231">
        <v>669.31666666666638</v>
      </c>
      <c r="H396" s="231">
        <v>723.21666666666647</v>
      </c>
      <c r="I396" s="231">
        <v>736.58333333333326</v>
      </c>
      <c r="J396" s="231">
        <v>750.16666666666652</v>
      </c>
      <c r="K396" s="230">
        <v>723</v>
      </c>
      <c r="L396" s="230">
        <v>696.05</v>
      </c>
      <c r="M396" s="230">
        <v>1.6030800000000001</v>
      </c>
      <c r="N396" s="1"/>
      <c r="O396" s="1"/>
    </row>
    <row r="397" spans="1:15" ht="12.75" customHeight="1">
      <c r="A397" s="30">
        <v>387</v>
      </c>
      <c r="B397" s="216" t="s">
        <v>455</v>
      </c>
      <c r="C397" s="230">
        <v>1301.05</v>
      </c>
      <c r="D397" s="231">
        <v>1295.6666666666667</v>
      </c>
      <c r="E397" s="231">
        <v>1285.6333333333334</v>
      </c>
      <c r="F397" s="231">
        <v>1270.2166666666667</v>
      </c>
      <c r="G397" s="231">
        <v>1260.1833333333334</v>
      </c>
      <c r="H397" s="231">
        <v>1311.0833333333335</v>
      </c>
      <c r="I397" s="231">
        <v>1321.1166666666668</v>
      </c>
      <c r="J397" s="231">
        <v>1336.5333333333335</v>
      </c>
      <c r="K397" s="230">
        <v>1305.7</v>
      </c>
      <c r="L397" s="230">
        <v>1280.25</v>
      </c>
      <c r="M397" s="230">
        <v>1.0380400000000001</v>
      </c>
      <c r="N397" s="1"/>
      <c r="O397" s="1"/>
    </row>
    <row r="398" spans="1:15" ht="12.75" customHeight="1">
      <c r="A398" s="30">
        <v>388</v>
      </c>
      <c r="B398" s="216" t="s">
        <v>269</v>
      </c>
      <c r="C398" s="230">
        <v>866.85</v>
      </c>
      <c r="D398" s="231">
        <v>867.46666666666658</v>
      </c>
      <c r="E398" s="231">
        <v>856.93333333333317</v>
      </c>
      <c r="F398" s="231">
        <v>847.01666666666654</v>
      </c>
      <c r="G398" s="231">
        <v>836.48333333333312</v>
      </c>
      <c r="H398" s="231">
        <v>877.38333333333321</v>
      </c>
      <c r="I398" s="231">
        <v>887.91666666666674</v>
      </c>
      <c r="J398" s="231">
        <v>897.83333333333326</v>
      </c>
      <c r="K398" s="230">
        <v>878</v>
      </c>
      <c r="L398" s="230">
        <v>857.55</v>
      </c>
      <c r="M398" s="230">
        <v>25.73526</v>
      </c>
      <c r="N398" s="1"/>
      <c r="O398" s="1"/>
    </row>
    <row r="399" spans="1:15" ht="12.75" customHeight="1">
      <c r="A399" s="30">
        <v>389</v>
      </c>
      <c r="B399" s="216" t="s">
        <v>184</v>
      </c>
      <c r="C399" s="230">
        <v>1187.05</v>
      </c>
      <c r="D399" s="231">
        <v>1185</v>
      </c>
      <c r="E399" s="231">
        <v>1176.05</v>
      </c>
      <c r="F399" s="231">
        <v>1165.05</v>
      </c>
      <c r="G399" s="231">
        <v>1156.0999999999999</v>
      </c>
      <c r="H399" s="231">
        <v>1196</v>
      </c>
      <c r="I399" s="231">
        <v>1204.9499999999998</v>
      </c>
      <c r="J399" s="231">
        <v>1215.95</v>
      </c>
      <c r="K399" s="230">
        <v>1193.95</v>
      </c>
      <c r="L399" s="230">
        <v>1174</v>
      </c>
      <c r="M399" s="230">
        <v>11.58276</v>
      </c>
      <c r="N399" s="1"/>
      <c r="O399" s="1"/>
    </row>
    <row r="400" spans="1:15" ht="12.75" customHeight="1">
      <c r="A400" s="30">
        <v>390</v>
      </c>
      <c r="B400" s="216" t="s">
        <v>456</v>
      </c>
      <c r="C400" s="230">
        <v>387.45</v>
      </c>
      <c r="D400" s="231">
        <v>387.45</v>
      </c>
      <c r="E400" s="231">
        <v>385</v>
      </c>
      <c r="F400" s="231">
        <v>382.55</v>
      </c>
      <c r="G400" s="231">
        <v>380.1</v>
      </c>
      <c r="H400" s="231">
        <v>389.9</v>
      </c>
      <c r="I400" s="231">
        <v>392.34999999999991</v>
      </c>
      <c r="J400" s="231">
        <v>394.79999999999995</v>
      </c>
      <c r="K400" s="230">
        <v>389.9</v>
      </c>
      <c r="L400" s="230">
        <v>385</v>
      </c>
      <c r="M400" s="230">
        <v>0.38635999999999998</v>
      </c>
      <c r="N400" s="1"/>
      <c r="O400" s="1"/>
    </row>
    <row r="401" spans="1:15" ht="12.75" customHeight="1">
      <c r="A401" s="30">
        <v>391</v>
      </c>
      <c r="B401" s="216" t="s">
        <v>457</v>
      </c>
      <c r="C401" s="230">
        <v>36.65</v>
      </c>
      <c r="D401" s="231">
        <v>36.783333333333339</v>
      </c>
      <c r="E401" s="231">
        <v>36.316666666666677</v>
      </c>
      <c r="F401" s="231">
        <v>35.983333333333341</v>
      </c>
      <c r="G401" s="231">
        <v>35.51666666666668</v>
      </c>
      <c r="H401" s="231">
        <v>37.116666666666674</v>
      </c>
      <c r="I401" s="231">
        <v>37.583333333333329</v>
      </c>
      <c r="J401" s="231">
        <v>37.916666666666671</v>
      </c>
      <c r="K401" s="230">
        <v>37.25</v>
      </c>
      <c r="L401" s="230">
        <v>36.450000000000003</v>
      </c>
      <c r="M401" s="230">
        <v>32.802140000000001</v>
      </c>
      <c r="N401" s="1"/>
      <c r="O401" s="1"/>
    </row>
    <row r="402" spans="1:15" ht="12.75" customHeight="1">
      <c r="A402" s="30">
        <v>392</v>
      </c>
      <c r="B402" s="216" t="s">
        <v>458</v>
      </c>
      <c r="C402" s="230">
        <v>4330.6000000000004</v>
      </c>
      <c r="D402" s="231">
        <v>4327.75</v>
      </c>
      <c r="E402" s="231">
        <v>4295.5</v>
      </c>
      <c r="F402" s="231">
        <v>4260.3999999999996</v>
      </c>
      <c r="G402" s="231">
        <v>4228.1499999999996</v>
      </c>
      <c r="H402" s="231">
        <v>4362.8500000000004</v>
      </c>
      <c r="I402" s="231">
        <v>4395.1000000000004</v>
      </c>
      <c r="J402" s="231">
        <v>4430.2000000000007</v>
      </c>
      <c r="K402" s="230">
        <v>4360</v>
      </c>
      <c r="L402" s="230">
        <v>4292.6499999999996</v>
      </c>
      <c r="M402" s="230">
        <v>0.14471000000000001</v>
      </c>
      <c r="N402" s="1"/>
      <c r="O402" s="1"/>
    </row>
    <row r="403" spans="1:15" ht="12.75" customHeight="1">
      <c r="A403" s="30">
        <v>393</v>
      </c>
      <c r="B403" s="216" t="s">
        <v>188</v>
      </c>
      <c r="C403" s="230">
        <v>2552.75</v>
      </c>
      <c r="D403" s="231">
        <v>2555.0499999999997</v>
      </c>
      <c r="E403" s="231">
        <v>2528.6999999999994</v>
      </c>
      <c r="F403" s="231">
        <v>2504.6499999999996</v>
      </c>
      <c r="G403" s="231">
        <v>2478.2999999999993</v>
      </c>
      <c r="H403" s="231">
        <v>2579.0999999999995</v>
      </c>
      <c r="I403" s="231">
        <v>2605.4499999999998</v>
      </c>
      <c r="J403" s="231">
        <v>2629.4999999999995</v>
      </c>
      <c r="K403" s="230">
        <v>2581.4</v>
      </c>
      <c r="L403" s="230">
        <v>2531</v>
      </c>
      <c r="M403" s="230">
        <v>2.2925499999999999</v>
      </c>
      <c r="N403" s="1"/>
      <c r="O403" s="1"/>
    </row>
    <row r="404" spans="1:15" ht="12.75" customHeight="1">
      <c r="A404" s="30">
        <v>394</v>
      </c>
      <c r="B404" s="216" t="s">
        <v>800</v>
      </c>
      <c r="C404" s="230">
        <v>78.349999999999994</v>
      </c>
      <c r="D404" s="231">
        <v>78.38333333333334</v>
      </c>
      <c r="E404" s="231">
        <v>77.566666666666677</v>
      </c>
      <c r="F404" s="231">
        <v>76.783333333333331</v>
      </c>
      <c r="G404" s="231">
        <v>75.966666666666669</v>
      </c>
      <c r="H404" s="231">
        <v>79.166666666666686</v>
      </c>
      <c r="I404" s="231">
        <v>79.983333333333348</v>
      </c>
      <c r="J404" s="231">
        <v>80.766666666666694</v>
      </c>
      <c r="K404" s="230">
        <v>79.2</v>
      </c>
      <c r="L404" s="230">
        <v>77.599999999999994</v>
      </c>
      <c r="M404" s="230">
        <v>170.75505999999999</v>
      </c>
      <c r="N404" s="1"/>
      <c r="O404" s="1"/>
    </row>
    <row r="405" spans="1:15" ht="12.75" customHeight="1">
      <c r="A405" s="30">
        <v>395</v>
      </c>
      <c r="B405" s="216" t="s">
        <v>270</v>
      </c>
      <c r="C405" s="230">
        <v>6443.8</v>
      </c>
      <c r="D405" s="231">
        <v>6345.6166666666659</v>
      </c>
      <c r="E405" s="231">
        <v>6236.2333333333318</v>
      </c>
      <c r="F405" s="231">
        <v>6028.6666666666661</v>
      </c>
      <c r="G405" s="231">
        <v>5919.2833333333319</v>
      </c>
      <c r="H405" s="231">
        <v>6553.1833333333316</v>
      </c>
      <c r="I405" s="231">
        <v>6662.5666666666648</v>
      </c>
      <c r="J405" s="231">
        <v>6870.1333333333314</v>
      </c>
      <c r="K405" s="230">
        <v>6455</v>
      </c>
      <c r="L405" s="230">
        <v>6138.05</v>
      </c>
      <c r="M405" s="230">
        <v>2.7543799999999998</v>
      </c>
      <c r="N405" s="1"/>
      <c r="O405" s="1"/>
    </row>
    <row r="406" spans="1:15" ht="12.75" customHeight="1">
      <c r="A406" s="30">
        <v>396</v>
      </c>
      <c r="B406" s="216" t="s">
        <v>824</v>
      </c>
      <c r="C406" s="230">
        <v>1277.2</v>
      </c>
      <c r="D406" s="231">
        <v>1290.2</v>
      </c>
      <c r="E406" s="231">
        <v>1249.2</v>
      </c>
      <c r="F406" s="231">
        <v>1221.2</v>
      </c>
      <c r="G406" s="231">
        <v>1180.2</v>
      </c>
      <c r="H406" s="231">
        <v>1318.2</v>
      </c>
      <c r="I406" s="231">
        <v>1359.2</v>
      </c>
      <c r="J406" s="231">
        <v>1387.2</v>
      </c>
      <c r="K406" s="230">
        <v>1331.2</v>
      </c>
      <c r="L406" s="230">
        <v>1262.2</v>
      </c>
      <c r="M406" s="230">
        <v>3.7946200000000001</v>
      </c>
      <c r="N406" s="1"/>
      <c r="O406" s="1"/>
    </row>
    <row r="407" spans="1:15" ht="12.75" customHeight="1">
      <c r="A407" s="30">
        <v>397</v>
      </c>
      <c r="B407" s="216" t="s">
        <v>459</v>
      </c>
      <c r="C407" s="230">
        <v>2839.8</v>
      </c>
      <c r="D407" s="231">
        <v>2833.2333333333336</v>
      </c>
      <c r="E407" s="231">
        <v>2812.0166666666673</v>
      </c>
      <c r="F407" s="231">
        <v>2784.2333333333336</v>
      </c>
      <c r="G407" s="231">
        <v>2763.0166666666673</v>
      </c>
      <c r="H407" s="231">
        <v>2861.0166666666673</v>
      </c>
      <c r="I407" s="231">
        <v>2882.2333333333336</v>
      </c>
      <c r="J407" s="231">
        <v>2910.0166666666673</v>
      </c>
      <c r="K407" s="230">
        <v>2854.45</v>
      </c>
      <c r="L407" s="230">
        <v>2805.45</v>
      </c>
      <c r="M407" s="230">
        <v>1.25735</v>
      </c>
      <c r="N407" s="1"/>
      <c r="O407" s="1"/>
    </row>
    <row r="408" spans="1:15" ht="12.75" customHeight="1">
      <c r="A408" s="30">
        <v>398</v>
      </c>
      <c r="B408" s="216" t="s">
        <v>855</v>
      </c>
      <c r="C408" s="230">
        <v>497.15</v>
      </c>
      <c r="D408" s="231">
        <v>498.61666666666662</v>
      </c>
      <c r="E408" s="231">
        <v>485.23333333333323</v>
      </c>
      <c r="F408" s="231">
        <v>473.31666666666661</v>
      </c>
      <c r="G408" s="231">
        <v>459.93333333333322</v>
      </c>
      <c r="H408" s="231">
        <v>510.53333333333325</v>
      </c>
      <c r="I408" s="231">
        <v>523.91666666666652</v>
      </c>
      <c r="J408" s="231">
        <v>535.83333333333326</v>
      </c>
      <c r="K408" s="230">
        <v>512</v>
      </c>
      <c r="L408" s="230">
        <v>486.7</v>
      </c>
      <c r="M408" s="230">
        <v>6.0299199999999997</v>
      </c>
      <c r="N408" s="1"/>
      <c r="O408" s="1"/>
    </row>
    <row r="409" spans="1:15" ht="12.75" customHeight="1">
      <c r="A409" s="30">
        <v>399</v>
      </c>
      <c r="B409" s="216" t="s">
        <v>460</v>
      </c>
      <c r="C409" s="230">
        <v>1045.4000000000001</v>
      </c>
      <c r="D409" s="231">
        <v>1050.55</v>
      </c>
      <c r="E409" s="231">
        <v>1035.8499999999999</v>
      </c>
      <c r="F409" s="231">
        <v>1026.3</v>
      </c>
      <c r="G409" s="231">
        <v>1011.5999999999999</v>
      </c>
      <c r="H409" s="231">
        <v>1060.0999999999999</v>
      </c>
      <c r="I409" s="231">
        <v>1074.8000000000002</v>
      </c>
      <c r="J409" s="231">
        <v>1084.3499999999999</v>
      </c>
      <c r="K409" s="230">
        <v>1065.25</v>
      </c>
      <c r="L409" s="230">
        <v>1041</v>
      </c>
      <c r="M409" s="230">
        <v>9.2990000000000003E-2</v>
      </c>
      <c r="N409" s="1"/>
      <c r="O409" s="1"/>
    </row>
    <row r="410" spans="1:15" ht="12.75" customHeight="1">
      <c r="A410" s="30">
        <v>400</v>
      </c>
      <c r="B410" s="216" t="s">
        <v>461</v>
      </c>
      <c r="C410" s="230">
        <v>258.85000000000002</v>
      </c>
      <c r="D410" s="231">
        <v>260.45</v>
      </c>
      <c r="E410" s="231">
        <v>255.39999999999998</v>
      </c>
      <c r="F410" s="231">
        <v>251.95</v>
      </c>
      <c r="G410" s="231">
        <v>246.89999999999998</v>
      </c>
      <c r="H410" s="231">
        <v>263.89999999999998</v>
      </c>
      <c r="I410" s="231">
        <v>268.95000000000005</v>
      </c>
      <c r="J410" s="231">
        <v>272.39999999999998</v>
      </c>
      <c r="K410" s="230">
        <v>265.5</v>
      </c>
      <c r="L410" s="230">
        <v>257</v>
      </c>
      <c r="M410" s="230">
        <v>2.0083000000000002</v>
      </c>
      <c r="N410" s="1"/>
      <c r="O410" s="1"/>
    </row>
    <row r="411" spans="1:15" ht="12.75" customHeight="1">
      <c r="A411" s="30">
        <v>401</v>
      </c>
      <c r="B411" s="216" t="s">
        <v>856</v>
      </c>
      <c r="C411" s="230">
        <v>693.45</v>
      </c>
      <c r="D411" s="231">
        <v>690.86666666666679</v>
      </c>
      <c r="E411" s="231">
        <v>683.13333333333355</v>
      </c>
      <c r="F411" s="231">
        <v>672.81666666666672</v>
      </c>
      <c r="G411" s="231">
        <v>665.08333333333348</v>
      </c>
      <c r="H411" s="231">
        <v>701.18333333333362</v>
      </c>
      <c r="I411" s="231">
        <v>708.91666666666674</v>
      </c>
      <c r="J411" s="231">
        <v>719.23333333333369</v>
      </c>
      <c r="K411" s="230">
        <v>698.6</v>
      </c>
      <c r="L411" s="230">
        <v>680.55</v>
      </c>
      <c r="M411" s="230">
        <v>1.1087400000000001</v>
      </c>
      <c r="N411" s="1"/>
      <c r="O411" s="1"/>
    </row>
    <row r="412" spans="1:15" ht="12.75" customHeight="1">
      <c r="A412" s="30">
        <v>402</v>
      </c>
      <c r="B412" s="216" t="s">
        <v>186</v>
      </c>
      <c r="C412" s="230">
        <v>24750.85</v>
      </c>
      <c r="D412" s="231">
        <v>24628.3</v>
      </c>
      <c r="E412" s="231">
        <v>24332.6</v>
      </c>
      <c r="F412" s="231">
        <v>23914.35</v>
      </c>
      <c r="G412" s="231">
        <v>23618.649999999998</v>
      </c>
      <c r="H412" s="231">
        <v>25046.55</v>
      </c>
      <c r="I412" s="231">
        <v>25342.250000000004</v>
      </c>
      <c r="J412" s="231">
        <v>25760.5</v>
      </c>
      <c r="K412" s="230">
        <v>24924</v>
      </c>
      <c r="L412" s="230">
        <v>24210.05</v>
      </c>
      <c r="M412" s="230">
        <v>0.41410000000000002</v>
      </c>
      <c r="N412" s="1"/>
      <c r="O412" s="1"/>
    </row>
    <row r="413" spans="1:15" ht="12.75" customHeight="1">
      <c r="A413" s="30">
        <v>403</v>
      </c>
      <c r="B413" s="216" t="s">
        <v>825</v>
      </c>
      <c r="C413" s="230">
        <v>43.7</v>
      </c>
      <c r="D413" s="231">
        <v>43.916666666666664</v>
      </c>
      <c r="E413" s="231">
        <v>42.93333333333333</v>
      </c>
      <c r="F413" s="231">
        <v>42.166666666666664</v>
      </c>
      <c r="G413" s="231">
        <v>41.18333333333333</v>
      </c>
      <c r="H413" s="231">
        <v>44.68333333333333</v>
      </c>
      <c r="I413" s="231">
        <v>45.666666666666664</v>
      </c>
      <c r="J413" s="231">
        <v>46.43333333333333</v>
      </c>
      <c r="K413" s="230">
        <v>44.9</v>
      </c>
      <c r="L413" s="230">
        <v>43.15</v>
      </c>
      <c r="M413" s="230">
        <v>58.180140000000002</v>
      </c>
      <c r="N413" s="1"/>
      <c r="O413" s="1"/>
    </row>
    <row r="414" spans="1:15" ht="12.75" customHeight="1">
      <c r="A414" s="30">
        <v>404</v>
      </c>
      <c r="B414" s="216" t="s">
        <v>864</v>
      </c>
      <c r="C414" s="230">
        <v>1349.75</v>
      </c>
      <c r="D414" s="231">
        <v>1355.1333333333334</v>
      </c>
      <c r="E414" s="231">
        <v>1335.6166666666668</v>
      </c>
      <c r="F414" s="231">
        <v>1321.4833333333333</v>
      </c>
      <c r="G414" s="231">
        <v>1301.9666666666667</v>
      </c>
      <c r="H414" s="231">
        <v>1369.2666666666669</v>
      </c>
      <c r="I414" s="231">
        <v>1388.7833333333338</v>
      </c>
      <c r="J414" s="231">
        <v>1402.916666666667</v>
      </c>
      <c r="K414" s="230">
        <v>1374.65</v>
      </c>
      <c r="L414" s="230">
        <v>1341</v>
      </c>
      <c r="M414" s="230">
        <v>3.7370000000000001</v>
      </c>
      <c r="N414" s="1"/>
      <c r="O414" s="1"/>
    </row>
    <row r="415" spans="1:15" ht="12.75" customHeight="1">
      <c r="A415" s="30">
        <v>405</v>
      </c>
      <c r="B415" t="s">
        <v>826</v>
      </c>
      <c r="C415" s="275">
        <v>303.05</v>
      </c>
      <c r="D415" s="276">
        <v>302.75</v>
      </c>
      <c r="E415" s="276">
        <v>298.85000000000002</v>
      </c>
      <c r="F415" s="276">
        <v>294.65000000000003</v>
      </c>
      <c r="G415" s="276">
        <v>290.75000000000006</v>
      </c>
      <c r="H415" s="276">
        <v>306.95</v>
      </c>
      <c r="I415" s="276">
        <v>310.84999999999997</v>
      </c>
      <c r="J415" s="276">
        <v>315.04999999999995</v>
      </c>
      <c r="K415" s="275">
        <v>306.64999999999998</v>
      </c>
      <c r="L415" s="275">
        <v>298.55</v>
      </c>
      <c r="M415" s="275">
        <v>0.91530999999999996</v>
      </c>
      <c r="N415" s="1"/>
      <c r="O415" s="1"/>
    </row>
    <row r="416" spans="1:15" ht="12.75" customHeight="1">
      <c r="A416" s="30">
        <v>406</v>
      </c>
      <c r="B416" s="216" t="s">
        <v>187</v>
      </c>
      <c r="C416" s="230">
        <v>3891.05</v>
      </c>
      <c r="D416" s="231">
        <v>3873.75</v>
      </c>
      <c r="E416" s="231">
        <v>3809.1</v>
      </c>
      <c r="F416" s="231">
        <v>3727.15</v>
      </c>
      <c r="G416" s="231">
        <v>3662.5</v>
      </c>
      <c r="H416" s="231">
        <v>3955.7</v>
      </c>
      <c r="I416" s="231">
        <v>4020.3499999999995</v>
      </c>
      <c r="J416" s="231">
        <v>4102.2999999999993</v>
      </c>
      <c r="K416" s="230">
        <v>3938.4</v>
      </c>
      <c r="L416" s="230">
        <v>3791.8</v>
      </c>
      <c r="M416" s="230">
        <v>12.299429999999999</v>
      </c>
      <c r="N416" s="1"/>
      <c r="O416" s="1"/>
    </row>
    <row r="417" spans="1:15" ht="12.75" customHeight="1">
      <c r="A417" s="30">
        <v>407</v>
      </c>
      <c r="B417" s="216" t="s">
        <v>462</v>
      </c>
      <c r="C417" s="230">
        <v>495.65</v>
      </c>
      <c r="D417" s="231">
        <v>495.84999999999997</v>
      </c>
      <c r="E417" s="231">
        <v>484.79999999999995</v>
      </c>
      <c r="F417" s="231">
        <v>473.95</v>
      </c>
      <c r="G417" s="231">
        <v>462.9</v>
      </c>
      <c r="H417" s="231">
        <v>506.69999999999993</v>
      </c>
      <c r="I417" s="231">
        <v>517.75</v>
      </c>
      <c r="J417" s="231">
        <v>528.59999999999991</v>
      </c>
      <c r="K417" s="230">
        <v>506.9</v>
      </c>
      <c r="L417" s="230">
        <v>485</v>
      </c>
      <c r="M417" s="230">
        <v>2.5310100000000002</v>
      </c>
      <c r="N417" s="1"/>
      <c r="O417" s="1"/>
    </row>
    <row r="418" spans="1:15" ht="12.75" customHeight="1">
      <c r="A418" s="30">
        <v>408</v>
      </c>
      <c r="B418" s="216" t="s">
        <v>463</v>
      </c>
      <c r="C418" s="230">
        <v>3726.75</v>
      </c>
      <c r="D418" s="231">
        <v>3722.4500000000003</v>
      </c>
      <c r="E418" s="231">
        <v>3670.0500000000006</v>
      </c>
      <c r="F418" s="231">
        <v>3613.3500000000004</v>
      </c>
      <c r="G418" s="231">
        <v>3560.9500000000007</v>
      </c>
      <c r="H418" s="231">
        <v>3779.1500000000005</v>
      </c>
      <c r="I418" s="231">
        <v>3831.55</v>
      </c>
      <c r="J418" s="231">
        <v>3888.2500000000005</v>
      </c>
      <c r="K418" s="230">
        <v>3774.85</v>
      </c>
      <c r="L418" s="230">
        <v>3665.75</v>
      </c>
      <c r="M418" s="230">
        <v>0.51524999999999999</v>
      </c>
      <c r="N418" s="1"/>
      <c r="O418" s="1"/>
    </row>
    <row r="419" spans="1:15" ht="12.75" customHeight="1">
      <c r="A419" s="30">
        <v>409</v>
      </c>
      <c r="B419" s="216" t="s">
        <v>795</v>
      </c>
      <c r="C419" s="230">
        <v>534</v>
      </c>
      <c r="D419" s="231">
        <v>546</v>
      </c>
      <c r="E419" s="231">
        <v>518</v>
      </c>
      <c r="F419" s="231">
        <v>502</v>
      </c>
      <c r="G419" s="231">
        <v>474</v>
      </c>
      <c r="H419" s="231">
        <v>562</v>
      </c>
      <c r="I419" s="231">
        <v>590</v>
      </c>
      <c r="J419" s="231">
        <v>606</v>
      </c>
      <c r="K419" s="230">
        <v>574</v>
      </c>
      <c r="L419" s="230">
        <v>530</v>
      </c>
      <c r="M419" s="230">
        <v>95.542959999999994</v>
      </c>
      <c r="N419" s="1"/>
      <c r="O419" s="1"/>
    </row>
    <row r="420" spans="1:15" ht="12.75" customHeight="1">
      <c r="A420" s="30">
        <v>410</v>
      </c>
      <c r="B420" s="216" t="s">
        <v>464</v>
      </c>
      <c r="C420" s="230">
        <v>874.9</v>
      </c>
      <c r="D420" s="231">
        <v>871.4666666666667</v>
      </c>
      <c r="E420" s="231">
        <v>860.93333333333339</v>
      </c>
      <c r="F420" s="231">
        <v>846.9666666666667</v>
      </c>
      <c r="G420" s="231">
        <v>836.43333333333339</v>
      </c>
      <c r="H420" s="231">
        <v>885.43333333333339</v>
      </c>
      <c r="I420" s="231">
        <v>895.9666666666667</v>
      </c>
      <c r="J420" s="231">
        <v>909.93333333333339</v>
      </c>
      <c r="K420" s="230">
        <v>882</v>
      </c>
      <c r="L420" s="230">
        <v>857.5</v>
      </c>
      <c r="M420" s="230">
        <v>3.41601</v>
      </c>
      <c r="N420" s="1"/>
      <c r="O420" s="1"/>
    </row>
    <row r="421" spans="1:15" ht="12.75" customHeight="1">
      <c r="A421" s="30">
        <v>411</v>
      </c>
      <c r="B421" s="216" t="s">
        <v>827</v>
      </c>
      <c r="C421" s="230">
        <v>583.5</v>
      </c>
      <c r="D421" s="231">
        <v>585.83333333333337</v>
      </c>
      <c r="E421" s="231">
        <v>578.66666666666674</v>
      </c>
      <c r="F421" s="231">
        <v>573.83333333333337</v>
      </c>
      <c r="G421" s="231">
        <v>566.66666666666674</v>
      </c>
      <c r="H421" s="231">
        <v>590.66666666666674</v>
      </c>
      <c r="I421" s="231">
        <v>597.83333333333348</v>
      </c>
      <c r="J421" s="231">
        <v>602.66666666666674</v>
      </c>
      <c r="K421" s="230">
        <v>593</v>
      </c>
      <c r="L421" s="230">
        <v>581</v>
      </c>
      <c r="M421" s="230">
        <v>5.3117200000000002</v>
      </c>
      <c r="N421" s="1"/>
      <c r="O421" s="1"/>
    </row>
    <row r="422" spans="1:15" ht="12.75" customHeight="1">
      <c r="A422" s="30">
        <v>412</v>
      </c>
      <c r="B422" s="216" t="s">
        <v>185</v>
      </c>
      <c r="C422" s="230">
        <v>578.15</v>
      </c>
      <c r="D422" s="231">
        <v>576.81666666666672</v>
      </c>
      <c r="E422" s="231">
        <v>572.88333333333344</v>
      </c>
      <c r="F422" s="231">
        <v>567.61666666666667</v>
      </c>
      <c r="G422" s="231">
        <v>563.68333333333339</v>
      </c>
      <c r="H422" s="231">
        <v>582.08333333333348</v>
      </c>
      <c r="I422" s="231">
        <v>586.01666666666665</v>
      </c>
      <c r="J422" s="231">
        <v>591.28333333333353</v>
      </c>
      <c r="K422" s="230">
        <v>580.75</v>
      </c>
      <c r="L422" s="230">
        <v>571.54999999999995</v>
      </c>
      <c r="M422" s="230">
        <v>113.19335</v>
      </c>
      <c r="N422" s="1"/>
      <c r="O422" s="1"/>
    </row>
    <row r="423" spans="1:15" ht="12.75" customHeight="1">
      <c r="A423" s="30">
        <v>413</v>
      </c>
      <c r="B423" s="216" t="s">
        <v>183</v>
      </c>
      <c r="C423" s="230">
        <v>83.05</v>
      </c>
      <c r="D423" s="231">
        <v>83.083333333333329</v>
      </c>
      <c r="E423" s="231">
        <v>82.416666666666657</v>
      </c>
      <c r="F423" s="231">
        <v>81.783333333333331</v>
      </c>
      <c r="G423" s="231">
        <v>81.11666666666666</v>
      </c>
      <c r="H423" s="231">
        <v>83.716666666666654</v>
      </c>
      <c r="I423" s="231">
        <v>84.383333333333312</v>
      </c>
      <c r="J423" s="231">
        <v>85.016666666666652</v>
      </c>
      <c r="K423" s="230">
        <v>83.75</v>
      </c>
      <c r="L423" s="230">
        <v>82.45</v>
      </c>
      <c r="M423" s="230">
        <v>123.58463999999999</v>
      </c>
      <c r="N423" s="1"/>
      <c r="O423" s="1"/>
    </row>
    <row r="424" spans="1:15" ht="12.75" customHeight="1">
      <c r="A424" s="30">
        <v>414</v>
      </c>
      <c r="B424" s="216" t="s">
        <v>465</v>
      </c>
      <c r="C424" s="230">
        <v>293.7</v>
      </c>
      <c r="D424" s="231">
        <v>294.41666666666669</v>
      </c>
      <c r="E424" s="231">
        <v>291.78333333333336</v>
      </c>
      <c r="F424" s="231">
        <v>289.86666666666667</v>
      </c>
      <c r="G424" s="231">
        <v>287.23333333333335</v>
      </c>
      <c r="H424" s="231">
        <v>296.33333333333337</v>
      </c>
      <c r="I424" s="231">
        <v>298.9666666666667</v>
      </c>
      <c r="J424" s="231">
        <v>300.88333333333338</v>
      </c>
      <c r="K424" s="230">
        <v>297.05</v>
      </c>
      <c r="L424" s="230">
        <v>292.5</v>
      </c>
      <c r="M424" s="230">
        <v>1.3199399999999999</v>
      </c>
      <c r="N424" s="1"/>
      <c r="O424" s="1"/>
    </row>
    <row r="425" spans="1:15" ht="12.75" customHeight="1">
      <c r="A425" s="30">
        <v>415</v>
      </c>
      <c r="B425" s="216" t="s">
        <v>466</v>
      </c>
      <c r="C425" s="230">
        <v>162.5</v>
      </c>
      <c r="D425" s="231">
        <v>163.33333333333334</v>
      </c>
      <c r="E425" s="231">
        <v>161.26666666666668</v>
      </c>
      <c r="F425" s="231">
        <v>160.03333333333333</v>
      </c>
      <c r="G425" s="231">
        <v>157.96666666666667</v>
      </c>
      <c r="H425" s="231">
        <v>164.56666666666669</v>
      </c>
      <c r="I425" s="231">
        <v>166.63333333333335</v>
      </c>
      <c r="J425" s="231">
        <v>167.8666666666667</v>
      </c>
      <c r="K425" s="230">
        <v>165.4</v>
      </c>
      <c r="L425" s="230">
        <v>162.1</v>
      </c>
      <c r="M425" s="230">
        <v>2.7526899999999999</v>
      </c>
      <c r="N425" s="1"/>
      <c r="O425" s="1"/>
    </row>
    <row r="426" spans="1:15" ht="12.75" customHeight="1">
      <c r="A426" s="30">
        <v>416</v>
      </c>
      <c r="B426" s="216" t="s">
        <v>467</v>
      </c>
      <c r="C426" s="230">
        <v>405.95</v>
      </c>
      <c r="D426" s="231">
        <v>408.55</v>
      </c>
      <c r="E426" s="231">
        <v>401.25</v>
      </c>
      <c r="F426" s="231">
        <v>396.55</v>
      </c>
      <c r="G426" s="231">
        <v>389.25</v>
      </c>
      <c r="H426" s="231">
        <v>413.25</v>
      </c>
      <c r="I426" s="231">
        <v>420.55000000000007</v>
      </c>
      <c r="J426" s="231">
        <v>425.25</v>
      </c>
      <c r="K426" s="230">
        <v>415.85</v>
      </c>
      <c r="L426" s="230">
        <v>403.85</v>
      </c>
      <c r="M426" s="230">
        <v>1.23248</v>
      </c>
      <c r="N426" s="1"/>
      <c r="O426" s="1"/>
    </row>
    <row r="427" spans="1:15" ht="12.75" customHeight="1">
      <c r="A427" s="30">
        <v>417</v>
      </c>
      <c r="B427" s="216" t="s">
        <v>468</v>
      </c>
      <c r="C427" s="230">
        <v>394.75</v>
      </c>
      <c r="D427" s="231">
        <v>396.64999999999992</v>
      </c>
      <c r="E427" s="231">
        <v>390.99999999999983</v>
      </c>
      <c r="F427" s="231">
        <v>387.24999999999989</v>
      </c>
      <c r="G427" s="231">
        <v>381.5999999999998</v>
      </c>
      <c r="H427" s="231">
        <v>400.39999999999986</v>
      </c>
      <c r="I427" s="231">
        <v>406.04999999999995</v>
      </c>
      <c r="J427" s="231">
        <v>409.7999999999999</v>
      </c>
      <c r="K427" s="230">
        <v>402.3</v>
      </c>
      <c r="L427" s="230">
        <v>392.9</v>
      </c>
      <c r="M427" s="230">
        <v>3.1280399999999999</v>
      </c>
      <c r="N427" s="1"/>
      <c r="O427" s="1"/>
    </row>
    <row r="428" spans="1:15" ht="12.75" customHeight="1">
      <c r="A428" s="30">
        <v>418</v>
      </c>
      <c r="B428" s="216" t="s">
        <v>469</v>
      </c>
      <c r="C428" s="230">
        <v>195.1</v>
      </c>
      <c r="D428" s="231">
        <v>195.46666666666667</v>
      </c>
      <c r="E428" s="231">
        <v>193.83333333333334</v>
      </c>
      <c r="F428" s="231">
        <v>192.56666666666666</v>
      </c>
      <c r="G428" s="231">
        <v>190.93333333333334</v>
      </c>
      <c r="H428" s="231">
        <v>196.73333333333335</v>
      </c>
      <c r="I428" s="231">
        <v>198.36666666666667</v>
      </c>
      <c r="J428" s="231">
        <v>199.63333333333335</v>
      </c>
      <c r="K428" s="230">
        <v>197.1</v>
      </c>
      <c r="L428" s="230">
        <v>194.2</v>
      </c>
      <c r="M428" s="230">
        <v>2.0410300000000001</v>
      </c>
      <c r="N428" s="1"/>
      <c r="O428" s="1"/>
    </row>
    <row r="429" spans="1:15" ht="12.75" customHeight="1">
      <c r="A429" s="30">
        <v>419</v>
      </c>
      <c r="B429" s="216" t="s">
        <v>189</v>
      </c>
      <c r="C429" s="230">
        <v>956</v>
      </c>
      <c r="D429" s="231">
        <v>957.0333333333333</v>
      </c>
      <c r="E429" s="231">
        <v>950.96666666666658</v>
      </c>
      <c r="F429" s="231">
        <v>945.93333333333328</v>
      </c>
      <c r="G429" s="231">
        <v>939.86666666666656</v>
      </c>
      <c r="H429" s="231">
        <v>962.06666666666661</v>
      </c>
      <c r="I429" s="231">
        <v>968.13333333333321</v>
      </c>
      <c r="J429" s="231">
        <v>973.16666666666663</v>
      </c>
      <c r="K429" s="230">
        <v>963.1</v>
      </c>
      <c r="L429" s="230">
        <v>952</v>
      </c>
      <c r="M429" s="230">
        <v>20.149270000000001</v>
      </c>
      <c r="N429" s="1"/>
      <c r="O429" s="1"/>
    </row>
    <row r="430" spans="1:15" ht="12.75" customHeight="1">
      <c r="A430" s="30">
        <v>420</v>
      </c>
      <c r="B430" s="216" t="s">
        <v>190</v>
      </c>
      <c r="C430" s="230">
        <v>435</v>
      </c>
      <c r="D430" s="231">
        <v>435.16666666666669</v>
      </c>
      <c r="E430" s="231">
        <v>432.33333333333337</v>
      </c>
      <c r="F430" s="231">
        <v>429.66666666666669</v>
      </c>
      <c r="G430" s="231">
        <v>426.83333333333337</v>
      </c>
      <c r="H430" s="231">
        <v>437.83333333333337</v>
      </c>
      <c r="I430" s="231">
        <v>440.66666666666674</v>
      </c>
      <c r="J430" s="231">
        <v>443.33333333333337</v>
      </c>
      <c r="K430" s="230">
        <v>438</v>
      </c>
      <c r="L430" s="230">
        <v>432.5</v>
      </c>
      <c r="M430" s="230">
        <v>3.5766800000000001</v>
      </c>
      <c r="N430" s="1"/>
      <c r="O430" s="1"/>
    </row>
    <row r="431" spans="1:15" ht="12.75" customHeight="1">
      <c r="A431" s="30">
        <v>421</v>
      </c>
      <c r="B431" s="216" t="s">
        <v>470</v>
      </c>
      <c r="C431" s="230">
        <v>2377.9499999999998</v>
      </c>
      <c r="D431" s="231">
        <v>2392.9500000000003</v>
      </c>
      <c r="E431" s="231">
        <v>2350.0000000000005</v>
      </c>
      <c r="F431" s="231">
        <v>2322.0500000000002</v>
      </c>
      <c r="G431" s="231">
        <v>2279.1000000000004</v>
      </c>
      <c r="H431" s="231">
        <v>2420.9000000000005</v>
      </c>
      <c r="I431" s="231">
        <v>2463.8500000000004</v>
      </c>
      <c r="J431" s="231">
        <v>2491.8000000000006</v>
      </c>
      <c r="K431" s="230">
        <v>2435.9</v>
      </c>
      <c r="L431" s="230">
        <v>2365</v>
      </c>
      <c r="M431" s="230">
        <v>0.60616000000000003</v>
      </c>
      <c r="N431" s="1"/>
      <c r="O431" s="1"/>
    </row>
    <row r="432" spans="1:15" ht="12.75" customHeight="1">
      <c r="A432" s="30">
        <v>422</v>
      </c>
      <c r="B432" s="216" t="s">
        <v>471</v>
      </c>
      <c r="C432" s="230">
        <v>1078.8499999999999</v>
      </c>
      <c r="D432" s="231">
        <v>1076.6000000000001</v>
      </c>
      <c r="E432" s="231">
        <v>1066.2000000000003</v>
      </c>
      <c r="F432" s="231">
        <v>1053.5500000000002</v>
      </c>
      <c r="G432" s="231">
        <v>1043.1500000000003</v>
      </c>
      <c r="H432" s="231">
        <v>1089.2500000000002</v>
      </c>
      <c r="I432" s="231">
        <v>1099.6500000000003</v>
      </c>
      <c r="J432" s="231">
        <v>1112.3000000000002</v>
      </c>
      <c r="K432" s="230">
        <v>1087</v>
      </c>
      <c r="L432" s="230">
        <v>1063.95</v>
      </c>
      <c r="M432" s="230">
        <v>2.27766</v>
      </c>
      <c r="N432" s="1"/>
      <c r="O432" s="1"/>
    </row>
    <row r="433" spans="1:15" ht="12.75" customHeight="1">
      <c r="A433" s="30">
        <v>423</v>
      </c>
      <c r="B433" s="216" t="s">
        <v>472</v>
      </c>
      <c r="C433" s="230">
        <v>309.89999999999998</v>
      </c>
      <c r="D433" s="231">
        <v>310.71666666666664</v>
      </c>
      <c r="E433" s="231">
        <v>308.2833333333333</v>
      </c>
      <c r="F433" s="231">
        <v>306.66666666666669</v>
      </c>
      <c r="G433" s="231">
        <v>304.23333333333335</v>
      </c>
      <c r="H433" s="231">
        <v>312.33333333333326</v>
      </c>
      <c r="I433" s="231">
        <v>314.76666666666654</v>
      </c>
      <c r="J433" s="231">
        <v>316.38333333333321</v>
      </c>
      <c r="K433" s="230">
        <v>313.14999999999998</v>
      </c>
      <c r="L433" s="230">
        <v>309.10000000000002</v>
      </c>
      <c r="M433" s="230">
        <v>0.77061000000000002</v>
      </c>
      <c r="N433" s="1"/>
      <c r="O433" s="1"/>
    </row>
    <row r="434" spans="1:15" ht="12.75" customHeight="1">
      <c r="A434" s="30">
        <v>424</v>
      </c>
      <c r="B434" s="216" t="s">
        <v>473</v>
      </c>
      <c r="C434" s="230">
        <v>395</v>
      </c>
      <c r="D434" s="231">
        <v>398.4666666666667</v>
      </c>
      <c r="E434" s="231">
        <v>387.63333333333338</v>
      </c>
      <c r="F434" s="231">
        <v>380.26666666666671</v>
      </c>
      <c r="G434" s="231">
        <v>369.43333333333339</v>
      </c>
      <c r="H434" s="231">
        <v>405.83333333333337</v>
      </c>
      <c r="I434" s="231">
        <v>416.66666666666663</v>
      </c>
      <c r="J434" s="231">
        <v>424.03333333333336</v>
      </c>
      <c r="K434" s="230">
        <v>409.3</v>
      </c>
      <c r="L434" s="230">
        <v>391.1</v>
      </c>
      <c r="M434" s="230">
        <v>4.5729499999999996</v>
      </c>
      <c r="N434" s="1"/>
      <c r="O434" s="1"/>
    </row>
    <row r="435" spans="1:15" ht="12.75" customHeight="1">
      <c r="A435" s="30">
        <v>425</v>
      </c>
      <c r="B435" s="216" t="s">
        <v>474</v>
      </c>
      <c r="C435" s="230">
        <v>2783.75</v>
      </c>
      <c r="D435" s="231">
        <v>2780.3666666666668</v>
      </c>
      <c r="E435" s="231">
        <v>2760.4833333333336</v>
      </c>
      <c r="F435" s="231">
        <v>2737.2166666666667</v>
      </c>
      <c r="G435" s="231">
        <v>2717.3333333333335</v>
      </c>
      <c r="H435" s="231">
        <v>2803.6333333333337</v>
      </c>
      <c r="I435" s="231">
        <v>2823.5166666666669</v>
      </c>
      <c r="J435" s="231">
        <v>2846.7833333333338</v>
      </c>
      <c r="K435" s="230">
        <v>2800.25</v>
      </c>
      <c r="L435" s="230">
        <v>2757.1</v>
      </c>
      <c r="M435" s="230">
        <v>0.34192</v>
      </c>
      <c r="N435" s="1"/>
      <c r="O435" s="1"/>
    </row>
    <row r="436" spans="1:15" ht="12.75" customHeight="1">
      <c r="A436" s="30">
        <v>426</v>
      </c>
      <c r="B436" s="216" t="s">
        <v>475</v>
      </c>
      <c r="C436" s="230">
        <v>473.05</v>
      </c>
      <c r="D436" s="231">
        <v>472.51666666666665</v>
      </c>
      <c r="E436" s="231">
        <v>470.5333333333333</v>
      </c>
      <c r="F436" s="231">
        <v>468.01666666666665</v>
      </c>
      <c r="G436" s="231">
        <v>466.0333333333333</v>
      </c>
      <c r="H436" s="231">
        <v>475.0333333333333</v>
      </c>
      <c r="I436" s="231">
        <v>477.01666666666665</v>
      </c>
      <c r="J436" s="231">
        <v>479.5333333333333</v>
      </c>
      <c r="K436" s="230">
        <v>474.5</v>
      </c>
      <c r="L436" s="230">
        <v>470</v>
      </c>
      <c r="M436" s="230">
        <v>1.42743</v>
      </c>
      <c r="N436" s="1"/>
      <c r="O436" s="1"/>
    </row>
    <row r="437" spans="1:15" ht="12.75" customHeight="1">
      <c r="A437" s="30">
        <v>427</v>
      </c>
      <c r="B437" s="216" t="s">
        <v>476</v>
      </c>
      <c r="C437" s="230">
        <v>8.25</v>
      </c>
      <c r="D437" s="231">
        <v>8.2833333333333332</v>
      </c>
      <c r="E437" s="231">
        <v>8.1666666666666661</v>
      </c>
      <c r="F437" s="231">
        <v>8.0833333333333321</v>
      </c>
      <c r="G437" s="231">
        <v>7.966666666666665</v>
      </c>
      <c r="H437" s="231">
        <v>8.3666666666666671</v>
      </c>
      <c r="I437" s="231">
        <v>8.4833333333333343</v>
      </c>
      <c r="J437" s="231">
        <v>8.5666666666666682</v>
      </c>
      <c r="K437" s="230">
        <v>8.4</v>
      </c>
      <c r="L437" s="230">
        <v>8.1999999999999993</v>
      </c>
      <c r="M437" s="230">
        <v>329.86631999999997</v>
      </c>
      <c r="N437" s="1"/>
      <c r="O437" s="1"/>
    </row>
    <row r="438" spans="1:15" ht="12.75" customHeight="1">
      <c r="A438" s="30">
        <v>428</v>
      </c>
      <c r="B438" s="216" t="s">
        <v>857</v>
      </c>
      <c r="C438" s="230">
        <v>236.2</v>
      </c>
      <c r="D438" s="231">
        <v>237.1</v>
      </c>
      <c r="E438" s="231">
        <v>233.75</v>
      </c>
      <c r="F438" s="231">
        <v>231.3</v>
      </c>
      <c r="G438" s="231">
        <v>227.95000000000002</v>
      </c>
      <c r="H438" s="231">
        <v>239.54999999999998</v>
      </c>
      <c r="I438" s="231">
        <v>242.89999999999995</v>
      </c>
      <c r="J438" s="231">
        <v>245.34999999999997</v>
      </c>
      <c r="K438" s="230">
        <v>240.45</v>
      </c>
      <c r="L438" s="230">
        <v>234.65</v>
      </c>
      <c r="M438" s="230">
        <v>1.0686100000000001</v>
      </c>
      <c r="N438" s="1"/>
      <c r="O438" s="1"/>
    </row>
    <row r="439" spans="1:15" ht="12.75" customHeight="1">
      <c r="A439" s="30">
        <v>429</v>
      </c>
      <c r="B439" s="216" t="s">
        <v>477</v>
      </c>
      <c r="C439" s="230">
        <v>883.85</v>
      </c>
      <c r="D439" s="231">
        <v>887.80000000000007</v>
      </c>
      <c r="E439" s="231">
        <v>877.70000000000016</v>
      </c>
      <c r="F439" s="231">
        <v>871.55000000000007</v>
      </c>
      <c r="G439" s="231">
        <v>861.45000000000016</v>
      </c>
      <c r="H439" s="231">
        <v>893.95000000000016</v>
      </c>
      <c r="I439" s="231">
        <v>904.05000000000007</v>
      </c>
      <c r="J439" s="231">
        <v>910.20000000000016</v>
      </c>
      <c r="K439" s="230">
        <v>897.9</v>
      </c>
      <c r="L439" s="230">
        <v>881.65</v>
      </c>
      <c r="M439" s="230">
        <v>0.37837999999999999</v>
      </c>
      <c r="N439" s="1"/>
      <c r="O439" s="1"/>
    </row>
    <row r="440" spans="1:15" ht="12.75" customHeight="1">
      <c r="A440" s="30">
        <v>430</v>
      </c>
      <c r="B440" s="216" t="s">
        <v>271</v>
      </c>
      <c r="C440" s="230">
        <v>699.6</v>
      </c>
      <c r="D440" s="231">
        <v>705.44999999999993</v>
      </c>
      <c r="E440" s="231">
        <v>691.99999999999989</v>
      </c>
      <c r="F440" s="231">
        <v>684.4</v>
      </c>
      <c r="G440" s="231">
        <v>670.94999999999993</v>
      </c>
      <c r="H440" s="231">
        <v>713.04999999999984</v>
      </c>
      <c r="I440" s="231">
        <v>726.49999999999989</v>
      </c>
      <c r="J440" s="231">
        <v>734.0999999999998</v>
      </c>
      <c r="K440" s="230">
        <v>718.9</v>
      </c>
      <c r="L440" s="230">
        <v>697.85</v>
      </c>
      <c r="M440" s="230">
        <v>7.0356899999999998</v>
      </c>
      <c r="N440" s="1"/>
      <c r="O440" s="1"/>
    </row>
    <row r="441" spans="1:15" ht="12.75" customHeight="1">
      <c r="A441" s="30">
        <v>431</v>
      </c>
      <c r="B441" s="216" t="s">
        <v>478</v>
      </c>
      <c r="C441" s="230">
        <v>1511.85</v>
      </c>
      <c r="D441" s="231">
        <v>1507.3</v>
      </c>
      <c r="E441" s="231">
        <v>1489.6</v>
      </c>
      <c r="F441" s="231">
        <v>1467.35</v>
      </c>
      <c r="G441" s="231">
        <v>1449.6499999999999</v>
      </c>
      <c r="H441" s="231">
        <v>1529.55</v>
      </c>
      <c r="I441" s="231">
        <v>1547.2500000000002</v>
      </c>
      <c r="J441" s="231">
        <v>1569.5</v>
      </c>
      <c r="K441" s="230">
        <v>1525</v>
      </c>
      <c r="L441" s="230">
        <v>1485.05</v>
      </c>
      <c r="M441" s="230">
        <v>0.31057000000000001</v>
      </c>
      <c r="N441" s="1"/>
      <c r="O441" s="1"/>
    </row>
    <row r="442" spans="1:15" ht="12.75" customHeight="1">
      <c r="A442" s="30">
        <v>432</v>
      </c>
      <c r="B442" s="216" t="s">
        <v>479</v>
      </c>
      <c r="C442" s="230">
        <v>400.15</v>
      </c>
      <c r="D442" s="231">
        <v>399.75</v>
      </c>
      <c r="E442" s="231">
        <v>396.35</v>
      </c>
      <c r="F442" s="231">
        <v>392.55</v>
      </c>
      <c r="G442" s="231">
        <v>389.15000000000003</v>
      </c>
      <c r="H442" s="231">
        <v>403.55</v>
      </c>
      <c r="I442" s="231">
        <v>406.95</v>
      </c>
      <c r="J442" s="231">
        <v>410.75</v>
      </c>
      <c r="K442" s="230">
        <v>403.15</v>
      </c>
      <c r="L442" s="230">
        <v>395.95</v>
      </c>
      <c r="M442" s="230">
        <v>2.1863700000000001</v>
      </c>
      <c r="N442" s="1"/>
      <c r="O442" s="1"/>
    </row>
    <row r="443" spans="1:15" ht="12.75" customHeight="1">
      <c r="A443" s="30">
        <v>433</v>
      </c>
      <c r="B443" s="216" t="s">
        <v>480</v>
      </c>
      <c r="C443" s="230">
        <v>714.95</v>
      </c>
      <c r="D443" s="231">
        <v>717.0333333333333</v>
      </c>
      <c r="E443" s="231">
        <v>711.06666666666661</v>
      </c>
      <c r="F443" s="231">
        <v>707.18333333333328</v>
      </c>
      <c r="G443" s="231">
        <v>701.21666666666658</v>
      </c>
      <c r="H443" s="231">
        <v>720.91666666666663</v>
      </c>
      <c r="I443" s="231">
        <v>726.88333333333333</v>
      </c>
      <c r="J443" s="231">
        <v>730.76666666666665</v>
      </c>
      <c r="K443" s="230">
        <v>723</v>
      </c>
      <c r="L443" s="230">
        <v>713.15</v>
      </c>
      <c r="M443" s="230">
        <v>0.38461000000000001</v>
      </c>
      <c r="N443" s="1"/>
      <c r="O443" s="1"/>
    </row>
    <row r="444" spans="1:15" ht="12.75" customHeight="1">
      <c r="A444" s="30">
        <v>434</v>
      </c>
      <c r="B444" s="216" t="s">
        <v>481</v>
      </c>
      <c r="C444" s="230">
        <v>32.35</v>
      </c>
      <c r="D444" s="231">
        <v>32.366666666666667</v>
      </c>
      <c r="E444" s="231">
        <v>31.833333333333336</v>
      </c>
      <c r="F444" s="231">
        <v>31.31666666666667</v>
      </c>
      <c r="G444" s="231">
        <v>30.783333333333339</v>
      </c>
      <c r="H444" s="231">
        <v>32.883333333333333</v>
      </c>
      <c r="I444" s="231">
        <v>33.416666666666664</v>
      </c>
      <c r="J444" s="231">
        <v>33.93333333333333</v>
      </c>
      <c r="K444" s="230">
        <v>32.9</v>
      </c>
      <c r="L444" s="230">
        <v>31.85</v>
      </c>
      <c r="M444" s="230">
        <v>73.907200000000003</v>
      </c>
      <c r="N444" s="1"/>
      <c r="O444" s="1"/>
    </row>
    <row r="445" spans="1:15" ht="12.75" customHeight="1">
      <c r="A445" s="30">
        <v>435</v>
      </c>
      <c r="B445" s="216" t="s">
        <v>202</v>
      </c>
      <c r="C445" s="230">
        <v>1237.45</v>
      </c>
      <c r="D445" s="231">
        <v>1239.55</v>
      </c>
      <c r="E445" s="231">
        <v>1229.1499999999999</v>
      </c>
      <c r="F445" s="231">
        <v>1220.8499999999999</v>
      </c>
      <c r="G445" s="231">
        <v>1210.4499999999998</v>
      </c>
      <c r="H445" s="231">
        <v>1247.8499999999999</v>
      </c>
      <c r="I445" s="231">
        <v>1258.25</v>
      </c>
      <c r="J445" s="231">
        <v>1266.55</v>
      </c>
      <c r="K445" s="230">
        <v>1249.95</v>
      </c>
      <c r="L445" s="230">
        <v>1231.25</v>
      </c>
      <c r="M445" s="230">
        <v>4.8250400000000004</v>
      </c>
      <c r="N445" s="1"/>
      <c r="O445" s="1"/>
    </row>
    <row r="446" spans="1:15" ht="12.75" customHeight="1">
      <c r="A446" s="30">
        <v>436</v>
      </c>
      <c r="B446" s="216" t="s">
        <v>482</v>
      </c>
      <c r="C446" s="230">
        <v>666.85</v>
      </c>
      <c r="D446" s="231">
        <v>668.03333333333342</v>
      </c>
      <c r="E446" s="231">
        <v>660.11666666666679</v>
      </c>
      <c r="F446" s="231">
        <v>653.38333333333333</v>
      </c>
      <c r="G446" s="231">
        <v>645.4666666666667</v>
      </c>
      <c r="H446" s="231">
        <v>674.76666666666688</v>
      </c>
      <c r="I446" s="231">
        <v>682.68333333333362</v>
      </c>
      <c r="J446" s="231">
        <v>689.41666666666697</v>
      </c>
      <c r="K446" s="230">
        <v>675.95</v>
      </c>
      <c r="L446" s="230">
        <v>661.3</v>
      </c>
      <c r="M446" s="230">
        <v>1.46957</v>
      </c>
      <c r="N446" s="1"/>
      <c r="O446" s="1"/>
    </row>
    <row r="447" spans="1:15" ht="12.75" customHeight="1">
      <c r="A447" s="30">
        <v>437</v>
      </c>
      <c r="B447" s="216" t="s">
        <v>191</v>
      </c>
      <c r="C447" s="230">
        <v>985.2</v>
      </c>
      <c r="D447" s="231">
        <v>987.75</v>
      </c>
      <c r="E447" s="231">
        <v>979.6</v>
      </c>
      <c r="F447" s="231">
        <v>974</v>
      </c>
      <c r="G447" s="231">
        <v>965.85</v>
      </c>
      <c r="H447" s="231">
        <v>993.35</v>
      </c>
      <c r="I447" s="231">
        <v>1001.5000000000001</v>
      </c>
      <c r="J447" s="231">
        <v>1007.1</v>
      </c>
      <c r="K447" s="230">
        <v>995.9</v>
      </c>
      <c r="L447" s="230">
        <v>982.15</v>
      </c>
      <c r="M447" s="230">
        <v>7.1932600000000004</v>
      </c>
      <c r="N447" s="1"/>
      <c r="O447" s="1"/>
    </row>
    <row r="448" spans="1:15" ht="12.75" customHeight="1">
      <c r="A448" s="30">
        <v>438</v>
      </c>
      <c r="B448" s="216" t="s">
        <v>483</v>
      </c>
      <c r="C448" s="230">
        <v>229.2</v>
      </c>
      <c r="D448" s="231">
        <v>229.43333333333331</v>
      </c>
      <c r="E448" s="231">
        <v>227.36666666666662</v>
      </c>
      <c r="F448" s="231">
        <v>225.5333333333333</v>
      </c>
      <c r="G448" s="231">
        <v>223.46666666666661</v>
      </c>
      <c r="H448" s="231">
        <v>231.26666666666662</v>
      </c>
      <c r="I448" s="231">
        <v>233.33333333333329</v>
      </c>
      <c r="J448" s="231">
        <v>235.16666666666663</v>
      </c>
      <c r="K448" s="230">
        <v>231.5</v>
      </c>
      <c r="L448" s="230">
        <v>227.6</v>
      </c>
      <c r="M448" s="230">
        <v>3.5545800000000001</v>
      </c>
      <c r="N448" s="1"/>
      <c r="O448" s="1"/>
    </row>
    <row r="449" spans="1:15" ht="12.75" customHeight="1">
      <c r="A449" s="30">
        <v>439</v>
      </c>
      <c r="B449" s="216" t="s">
        <v>484</v>
      </c>
      <c r="C449" s="230">
        <v>1254.05</v>
      </c>
      <c r="D449" s="231">
        <v>1263.5999999999999</v>
      </c>
      <c r="E449" s="231">
        <v>1240.7999999999997</v>
      </c>
      <c r="F449" s="231">
        <v>1227.5499999999997</v>
      </c>
      <c r="G449" s="231">
        <v>1204.7499999999995</v>
      </c>
      <c r="H449" s="231">
        <v>1276.8499999999999</v>
      </c>
      <c r="I449" s="231">
        <v>1299.6500000000001</v>
      </c>
      <c r="J449" s="231">
        <v>1312.9</v>
      </c>
      <c r="K449" s="230">
        <v>1286.4000000000001</v>
      </c>
      <c r="L449" s="230">
        <v>1250.3499999999999</v>
      </c>
      <c r="M449" s="230">
        <v>2.0054099999999999</v>
      </c>
      <c r="N449" s="1"/>
      <c r="O449" s="1"/>
    </row>
    <row r="450" spans="1:15" ht="12.75" customHeight="1">
      <c r="A450" s="30">
        <v>440</v>
      </c>
      <c r="B450" s="216" t="s">
        <v>196</v>
      </c>
      <c r="C450" s="230">
        <v>3274.3</v>
      </c>
      <c r="D450" s="231">
        <v>3274.7666666666664</v>
      </c>
      <c r="E450" s="231">
        <v>3259.5333333333328</v>
      </c>
      <c r="F450" s="231">
        <v>3244.7666666666664</v>
      </c>
      <c r="G450" s="231">
        <v>3229.5333333333328</v>
      </c>
      <c r="H450" s="231">
        <v>3289.5333333333328</v>
      </c>
      <c r="I450" s="231">
        <v>3304.7666666666664</v>
      </c>
      <c r="J450" s="231">
        <v>3319.5333333333328</v>
      </c>
      <c r="K450" s="230">
        <v>3290</v>
      </c>
      <c r="L450" s="230">
        <v>3260</v>
      </c>
      <c r="M450" s="230">
        <v>10.274789999999999</v>
      </c>
      <c r="N450" s="1"/>
      <c r="O450" s="1"/>
    </row>
    <row r="451" spans="1:15" ht="12.75" customHeight="1">
      <c r="A451" s="30">
        <v>441</v>
      </c>
      <c r="B451" s="216" t="s">
        <v>192</v>
      </c>
      <c r="C451" s="230">
        <v>789.05</v>
      </c>
      <c r="D451" s="231">
        <v>789.69999999999993</v>
      </c>
      <c r="E451" s="231">
        <v>784.14999999999986</v>
      </c>
      <c r="F451" s="231">
        <v>779.24999999999989</v>
      </c>
      <c r="G451" s="231">
        <v>773.69999999999982</v>
      </c>
      <c r="H451" s="231">
        <v>794.59999999999991</v>
      </c>
      <c r="I451" s="231">
        <v>800.14999999999986</v>
      </c>
      <c r="J451" s="231">
        <v>805.05</v>
      </c>
      <c r="K451" s="230">
        <v>795.25</v>
      </c>
      <c r="L451" s="230">
        <v>784.8</v>
      </c>
      <c r="M451" s="230">
        <v>7.4765499999999996</v>
      </c>
      <c r="N451" s="1"/>
      <c r="O451" s="1"/>
    </row>
    <row r="452" spans="1:15" ht="12.75" customHeight="1">
      <c r="A452" s="30">
        <v>442</v>
      </c>
      <c r="B452" s="216" t="s">
        <v>272</v>
      </c>
      <c r="C452" s="230">
        <v>7078.6</v>
      </c>
      <c r="D452" s="231">
        <v>7111.8666666666659</v>
      </c>
      <c r="E452" s="231">
        <v>7023.7333333333318</v>
      </c>
      <c r="F452" s="231">
        <v>6968.8666666666659</v>
      </c>
      <c r="G452" s="231">
        <v>6880.7333333333318</v>
      </c>
      <c r="H452" s="231">
        <v>7166.7333333333318</v>
      </c>
      <c r="I452" s="231">
        <v>7254.866666666665</v>
      </c>
      <c r="J452" s="231">
        <v>7309.7333333333318</v>
      </c>
      <c r="K452" s="230">
        <v>7200</v>
      </c>
      <c r="L452" s="230">
        <v>7057</v>
      </c>
      <c r="M452" s="230">
        <v>1.4226700000000001</v>
      </c>
      <c r="N452" s="1"/>
      <c r="O452" s="1"/>
    </row>
    <row r="453" spans="1:15" ht="12.75" customHeight="1">
      <c r="A453" s="30">
        <v>443</v>
      </c>
      <c r="B453" s="216" t="s">
        <v>828</v>
      </c>
      <c r="C453" s="230">
        <v>2163.1999999999998</v>
      </c>
      <c r="D453" s="231">
        <v>2168.2000000000003</v>
      </c>
      <c r="E453" s="231">
        <v>2140.0000000000005</v>
      </c>
      <c r="F453" s="231">
        <v>2116.8000000000002</v>
      </c>
      <c r="G453" s="231">
        <v>2088.6000000000004</v>
      </c>
      <c r="H453" s="231">
        <v>2191.4000000000005</v>
      </c>
      <c r="I453" s="231">
        <v>2219.6000000000004</v>
      </c>
      <c r="J453" s="231">
        <v>2242.8000000000006</v>
      </c>
      <c r="K453" s="230">
        <v>2196.4</v>
      </c>
      <c r="L453" s="230">
        <v>2145</v>
      </c>
      <c r="M453" s="230">
        <v>0.31692999999999999</v>
      </c>
      <c r="N453" s="1"/>
      <c r="O453" s="1"/>
    </row>
    <row r="454" spans="1:15" ht="12.75" customHeight="1">
      <c r="A454" s="30">
        <v>444</v>
      </c>
      <c r="B454" s="216" t="s">
        <v>485</v>
      </c>
      <c r="C454" s="230">
        <v>262.45</v>
      </c>
      <c r="D454" s="231">
        <v>265.03333333333336</v>
      </c>
      <c r="E454" s="231">
        <v>257.56666666666672</v>
      </c>
      <c r="F454" s="231">
        <v>252.68333333333334</v>
      </c>
      <c r="G454" s="231">
        <v>245.2166666666667</v>
      </c>
      <c r="H454" s="231">
        <v>269.91666666666674</v>
      </c>
      <c r="I454" s="231">
        <v>277.38333333333333</v>
      </c>
      <c r="J454" s="231">
        <v>282.26666666666677</v>
      </c>
      <c r="K454" s="230">
        <v>272.5</v>
      </c>
      <c r="L454" s="230">
        <v>260.14999999999998</v>
      </c>
      <c r="M454" s="230">
        <v>68.314490000000006</v>
      </c>
      <c r="N454" s="1"/>
      <c r="O454" s="1"/>
    </row>
    <row r="455" spans="1:15" ht="12.75" customHeight="1">
      <c r="A455" s="30">
        <v>445</v>
      </c>
      <c r="B455" s="216" t="s">
        <v>193</v>
      </c>
      <c r="C455" s="230">
        <v>515.95000000000005</v>
      </c>
      <c r="D455" s="231">
        <v>515.58333333333337</v>
      </c>
      <c r="E455" s="231">
        <v>510.66666666666674</v>
      </c>
      <c r="F455" s="231">
        <v>505.38333333333338</v>
      </c>
      <c r="G455" s="231">
        <v>500.46666666666675</v>
      </c>
      <c r="H455" s="231">
        <v>520.86666666666679</v>
      </c>
      <c r="I455" s="231">
        <v>525.78333333333353</v>
      </c>
      <c r="J455" s="231">
        <v>531.06666666666672</v>
      </c>
      <c r="K455" s="230">
        <v>520.5</v>
      </c>
      <c r="L455" s="230">
        <v>510.3</v>
      </c>
      <c r="M455" s="230">
        <v>197.66717</v>
      </c>
      <c r="N455" s="1"/>
      <c r="O455" s="1"/>
    </row>
    <row r="456" spans="1:15" ht="12.75" customHeight="1">
      <c r="A456" s="30">
        <v>446</v>
      </c>
      <c r="B456" s="216" t="s">
        <v>194</v>
      </c>
      <c r="C456" s="230">
        <v>207.05</v>
      </c>
      <c r="D456" s="231">
        <v>207</v>
      </c>
      <c r="E456" s="231">
        <v>206.2</v>
      </c>
      <c r="F456" s="231">
        <v>205.35</v>
      </c>
      <c r="G456" s="231">
        <v>204.54999999999998</v>
      </c>
      <c r="H456" s="231">
        <v>207.85</v>
      </c>
      <c r="I456" s="231">
        <v>208.65</v>
      </c>
      <c r="J456" s="231">
        <v>209.5</v>
      </c>
      <c r="K456" s="230">
        <v>207.8</v>
      </c>
      <c r="L456" s="230">
        <v>206.15</v>
      </c>
      <c r="M456" s="230">
        <v>73.045240000000007</v>
      </c>
      <c r="N456" s="1"/>
      <c r="O456" s="1"/>
    </row>
    <row r="457" spans="1:15" ht="12.75" customHeight="1">
      <c r="A457" s="30">
        <v>447</v>
      </c>
      <c r="B457" s="216" t="s">
        <v>195</v>
      </c>
      <c r="C457" s="230">
        <v>106.75</v>
      </c>
      <c r="D457" s="231">
        <v>107.23333333333333</v>
      </c>
      <c r="E457" s="231">
        <v>106.06666666666666</v>
      </c>
      <c r="F457" s="231">
        <v>105.38333333333333</v>
      </c>
      <c r="G457" s="231">
        <v>104.21666666666665</v>
      </c>
      <c r="H457" s="231">
        <v>107.91666666666667</v>
      </c>
      <c r="I457" s="231">
        <v>109.08333333333333</v>
      </c>
      <c r="J457" s="231">
        <v>109.76666666666668</v>
      </c>
      <c r="K457" s="230">
        <v>108.4</v>
      </c>
      <c r="L457" s="230">
        <v>106.55</v>
      </c>
      <c r="M457" s="230">
        <v>367.94837999999999</v>
      </c>
      <c r="N457" s="1"/>
      <c r="O457" s="1"/>
    </row>
    <row r="458" spans="1:15" ht="12.75" customHeight="1">
      <c r="A458" s="30">
        <v>448</v>
      </c>
      <c r="B458" s="216" t="s">
        <v>784</v>
      </c>
      <c r="C458" s="230">
        <v>61.9</v>
      </c>
      <c r="D458" s="231">
        <v>62.266666666666673</v>
      </c>
      <c r="E458" s="231">
        <v>61.283333333333346</v>
      </c>
      <c r="F458" s="231">
        <v>60.666666666666671</v>
      </c>
      <c r="G458" s="231">
        <v>59.683333333333344</v>
      </c>
      <c r="H458" s="231">
        <v>62.883333333333347</v>
      </c>
      <c r="I458" s="231">
        <v>63.866666666666681</v>
      </c>
      <c r="J458" s="231">
        <v>64.483333333333348</v>
      </c>
      <c r="K458" s="230">
        <v>63.25</v>
      </c>
      <c r="L458" s="230">
        <v>61.65</v>
      </c>
      <c r="M458" s="230">
        <v>13.43361</v>
      </c>
      <c r="N458" s="1"/>
      <c r="O458" s="1"/>
    </row>
    <row r="459" spans="1:15" ht="12.75" customHeight="1">
      <c r="A459" s="30">
        <v>449</v>
      </c>
      <c r="B459" s="216" t="s">
        <v>486</v>
      </c>
      <c r="C459" s="230">
        <v>2215.4</v>
      </c>
      <c r="D459" s="231">
        <v>2232.5833333333335</v>
      </c>
      <c r="E459" s="231">
        <v>2135.166666666667</v>
      </c>
      <c r="F459" s="231">
        <v>2054.9333333333334</v>
      </c>
      <c r="G459" s="231">
        <v>1957.5166666666669</v>
      </c>
      <c r="H459" s="231">
        <v>2312.8166666666671</v>
      </c>
      <c r="I459" s="231">
        <v>2410.233333333334</v>
      </c>
      <c r="J459" s="231">
        <v>2490.4666666666672</v>
      </c>
      <c r="K459" s="230">
        <v>2330</v>
      </c>
      <c r="L459" s="230">
        <v>2152.35</v>
      </c>
      <c r="M459" s="230">
        <v>0.57894000000000001</v>
      </c>
      <c r="N459" s="1"/>
      <c r="O459" s="1"/>
    </row>
    <row r="460" spans="1:15" ht="12.75" customHeight="1">
      <c r="A460" s="30">
        <v>450</v>
      </c>
      <c r="B460" s="216" t="s">
        <v>197</v>
      </c>
      <c r="C460" s="230">
        <v>1046.3499999999999</v>
      </c>
      <c r="D460" s="231">
        <v>1044.6333333333332</v>
      </c>
      <c r="E460" s="231">
        <v>1035.7666666666664</v>
      </c>
      <c r="F460" s="231">
        <v>1025.1833333333332</v>
      </c>
      <c r="G460" s="231">
        <v>1016.3166666666664</v>
      </c>
      <c r="H460" s="231">
        <v>1055.2166666666665</v>
      </c>
      <c r="I460" s="231">
        <v>1064.0833333333333</v>
      </c>
      <c r="J460" s="231">
        <v>1074.6666666666665</v>
      </c>
      <c r="K460" s="230">
        <v>1053.5</v>
      </c>
      <c r="L460" s="230">
        <v>1034.05</v>
      </c>
      <c r="M460" s="230">
        <v>11.40016</v>
      </c>
      <c r="N460" s="1"/>
      <c r="O460" s="1"/>
    </row>
    <row r="461" spans="1:15" ht="12.75" customHeight="1">
      <c r="A461" s="30">
        <v>451</v>
      </c>
      <c r="B461" s="216" t="s">
        <v>858</v>
      </c>
      <c r="C461" s="230">
        <v>669.65</v>
      </c>
      <c r="D461" s="231">
        <v>672.86666666666667</v>
      </c>
      <c r="E461" s="231">
        <v>659.13333333333333</v>
      </c>
      <c r="F461" s="231">
        <v>648.61666666666667</v>
      </c>
      <c r="G461" s="231">
        <v>634.88333333333333</v>
      </c>
      <c r="H461" s="231">
        <v>683.38333333333333</v>
      </c>
      <c r="I461" s="231">
        <v>697.11666666666667</v>
      </c>
      <c r="J461" s="231">
        <v>707.63333333333333</v>
      </c>
      <c r="K461" s="230">
        <v>686.6</v>
      </c>
      <c r="L461" s="230">
        <v>662.35</v>
      </c>
      <c r="M461" s="230">
        <v>6.8664399999999999</v>
      </c>
      <c r="N461" s="1"/>
      <c r="O461" s="1"/>
    </row>
    <row r="462" spans="1:15" ht="12.75" customHeight="1">
      <c r="A462" s="30">
        <v>452</v>
      </c>
      <c r="B462" s="216" t="s">
        <v>487</v>
      </c>
      <c r="C462" s="230">
        <v>115.05</v>
      </c>
      <c r="D462" s="231">
        <v>115.51666666666667</v>
      </c>
      <c r="E462" s="231">
        <v>113.78333333333333</v>
      </c>
      <c r="F462" s="231">
        <v>112.51666666666667</v>
      </c>
      <c r="G462" s="231">
        <v>110.78333333333333</v>
      </c>
      <c r="H462" s="231">
        <v>116.78333333333333</v>
      </c>
      <c r="I462" s="231">
        <v>118.51666666666665</v>
      </c>
      <c r="J462" s="231">
        <v>119.78333333333333</v>
      </c>
      <c r="K462" s="230">
        <v>117.25</v>
      </c>
      <c r="L462" s="230">
        <v>114.25</v>
      </c>
      <c r="M462" s="230">
        <v>4.7288100000000002</v>
      </c>
      <c r="N462" s="1"/>
      <c r="O462" s="1"/>
    </row>
    <row r="463" spans="1:15" ht="12.75" customHeight="1">
      <c r="A463" s="30">
        <v>453</v>
      </c>
      <c r="B463" s="216" t="s">
        <v>179</v>
      </c>
      <c r="C463" s="230">
        <v>768.8</v>
      </c>
      <c r="D463" s="231">
        <v>772.35</v>
      </c>
      <c r="E463" s="231">
        <v>762.40000000000009</v>
      </c>
      <c r="F463" s="231">
        <v>756.00000000000011</v>
      </c>
      <c r="G463" s="231">
        <v>746.05000000000018</v>
      </c>
      <c r="H463" s="231">
        <v>778.75</v>
      </c>
      <c r="I463" s="231">
        <v>788.7</v>
      </c>
      <c r="J463" s="231">
        <v>795.09999999999991</v>
      </c>
      <c r="K463" s="230">
        <v>782.3</v>
      </c>
      <c r="L463" s="230">
        <v>765.95</v>
      </c>
      <c r="M463" s="230">
        <v>2.6363699999999999</v>
      </c>
      <c r="N463" s="1"/>
      <c r="O463" s="1"/>
    </row>
    <row r="464" spans="1:15" ht="12.75" customHeight="1">
      <c r="A464" s="30">
        <v>454</v>
      </c>
      <c r="B464" s="216" t="s">
        <v>488</v>
      </c>
      <c r="C464" s="230">
        <v>2365.5500000000002</v>
      </c>
      <c r="D464" s="231">
        <v>2354.0333333333333</v>
      </c>
      <c r="E464" s="231">
        <v>2338.0666666666666</v>
      </c>
      <c r="F464" s="231">
        <v>2310.5833333333335</v>
      </c>
      <c r="G464" s="231">
        <v>2294.6166666666668</v>
      </c>
      <c r="H464" s="231">
        <v>2381.5166666666664</v>
      </c>
      <c r="I464" s="231">
        <v>2397.4833333333327</v>
      </c>
      <c r="J464" s="231">
        <v>2424.9666666666662</v>
      </c>
      <c r="K464" s="230">
        <v>2370</v>
      </c>
      <c r="L464" s="230">
        <v>2326.5500000000002</v>
      </c>
      <c r="M464" s="230">
        <v>0.17469999999999999</v>
      </c>
      <c r="N464" s="1"/>
      <c r="O464" s="1"/>
    </row>
    <row r="465" spans="1:15" ht="12.75" customHeight="1">
      <c r="A465" s="30">
        <v>455</v>
      </c>
      <c r="B465" s="216" t="s">
        <v>489</v>
      </c>
      <c r="C465" s="230">
        <v>465.95</v>
      </c>
      <c r="D465" s="231">
        <v>463.7166666666667</v>
      </c>
      <c r="E465" s="231">
        <v>458.43333333333339</v>
      </c>
      <c r="F465" s="231">
        <v>450.91666666666669</v>
      </c>
      <c r="G465" s="231">
        <v>445.63333333333338</v>
      </c>
      <c r="H465" s="231">
        <v>471.23333333333341</v>
      </c>
      <c r="I465" s="231">
        <v>476.51666666666671</v>
      </c>
      <c r="J465" s="231">
        <v>484.03333333333342</v>
      </c>
      <c r="K465" s="230">
        <v>469</v>
      </c>
      <c r="L465" s="230">
        <v>456.2</v>
      </c>
      <c r="M465" s="230">
        <v>0.67007000000000005</v>
      </c>
      <c r="N465" s="1"/>
      <c r="O465" s="1"/>
    </row>
    <row r="466" spans="1:15" ht="12.75" customHeight="1">
      <c r="A466" s="30">
        <v>456</v>
      </c>
      <c r="B466" s="216" t="s">
        <v>490</v>
      </c>
      <c r="C466" s="230">
        <v>3158.05</v>
      </c>
      <c r="D466" s="231">
        <v>3156.0333333333333</v>
      </c>
      <c r="E466" s="231">
        <v>3138.0666666666666</v>
      </c>
      <c r="F466" s="231">
        <v>3118.0833333333335</v>
      </c>
      <c r="G466" s="231">
        <v>3100.1166666666668</v>
      </c>
      <c r="H466" s="231">
        <v>3176.0166666666664</v>
      </c>
      <c r="I466" s="231">
        <v>3193.9833333333327</v>
      </c>
      <c r="J466" s="231">
        <v>3213.9666666666662</v>
      </c>
      <c r="K466" s="230">
        <v>3174</v>
      </c>
      <c r="L466" s="230">
        <v>3136.05</v>
      </c>
      <c r="M466" s="230">
        <v>0.183</v>
      </c>
      <c r="N466" s="1"/>
      <c r="O466" s="1"/>
    </row>
    <row r="467" spans="1:15" ht="12.75" customHeight="1">
      <c r="A467" s="30">
        <v>457</v>
      </c>
      <c r="B467" s="216" t="s">
        <v>198</v>
      </c>
      <c r="C467" s="230">
        <v>2773.2</v>
      </c>
      <c r="D467" s="231">
        <v>2771.5166666666664</v>
      </c>
      <c r="E467" s="231">
        <v>2758.5333333333328</v>
      </c>
      <c r="F467" s="231">
        <v>2743.8666666666663</v>
      </c>
      <c r="G467" s="231">
        <v>2730.8833333333328</v>
      </c>
      <c r="H467" s="231">
        <v>2786.1833333333329</v>
      </c>
      <c r="I467" s="231">
        <v>2799.1666666666665</v>
      </c>
      <c r="J467" s="231">
        <v>2813.833333333333</v>
      </c>
      <c r="K467" s="230">
        <v>2784.5</v>
      </c>
      <c r="L467" s="230">
        <v>2756.85</v>
      </c>
      <c r="M467" s="230">
        <v>7.0551599999999999</v>
      </c>
      <c r="N467" s="1"/>
      <c r="O467" s="1"/>
    </row>
    <row r="468" spans="1:15" ht="12.75" customHeight="1">
      <c r="A468" s="30">
        <v>458</v>
      </c>
      <c r="B468" s="216" t="s">
        <v>199</v>
      </c>
      <c r="C468" s="230">
        <v>1650.3</v>
      </c>
      <c r="D468" s="231">
        <v>1654.7833333333335</v>
      </c>
      <c r="E468" s="231">
        <v>1642.866666666667</v>
      </c>
      <c r="F468" s="231">
        <v>1635.4333333333334</v>
      </c>
      <c r="G468" s="231">
        <v>1623.5166666666669</v>
      </c>
      <c r="H468" s="231">
        <v>1662.2166666666672</v>
      </c>
      <c r="I468" s="231">
        <v>1674.1333333333337</v>
      </c>
      <c r="J468" s="231">
        <v>1681.5666666666673</v>
      </c>
      <c r="K468" s="230">
        <v>1666.7</v>
      </c>
      <c r="L468" s="230">
        <v>1647.35</v>
      </c>
      <c r="M468" s="230">
        <v>1.37419</v>
      </c>
      <c r="N468" s="1"/>
      <c r="O468" s="1"/>
    </row>
    <row r="469" spans="1:15" ht="12.75" customHeight="1">
      <c r="A469" s="30">
        <v>459</v>
      </c>
      <c r="B469" s="216" t="s">
        <v>200</v>
      </c>
      <c r="C469" s="230">
        <v>535.15</v>
      </c>
      <c r="D469" s="231">
        <v>534.65</v>
      </c>
      <c r="E469" s="231">
        <v>528.29999999999995</v>
      </c>
      <c r="F469" s="231">
        <v>521.44999999999993</v>
      </c>
      <c r="G469" s="231">
        <v>515.09999999999991</v>
      </c>
      <c r="H469" s="231">
        <v>541.5</v>
      </c>
      <c r="I469" s="231">
        <v>547.85000000000014</v>
      </c>
      <c r="J469" s="231">
        <v>554.70000000000005</v>
      </c>
      <c r="K469" s="230">
        <v>541</v>
      </c>
      <c r="L469" s="230">
        <v>527.79999999999995</v>
      </c>
      <c r="M469" s="230">
        <v>2.3005900000000001</v>
      </c>
      <c r="N469" s="1"/>
      <c r="O469" s="1"/>
    </row>
    <row r="470" spans="1:15" ht="12.75" customHeight="1">
      <c r="A470" s="30">
        <v>460</v>
      </c>
      <c r="B470" s="216" t="s">
        <v>614</v>
      </c>
      <c r="C470" s="230">
        <v>668.55</v>
      </c>
      <c r="D470" s="231">
        <v>669.51666666666665</v>
      </c>
      <c r="E470" s="231">
        <v>661.0333333333333</v>
      </c>
      <c r="F470" s="231">
        <v>653.51666666666665</v>
      </c>
      <c r="G470" s="231">
        <v>645.0333333333333</v>
      </c>
      <c r="H470" s="231">
        <v>677.0333333333333</v>
      </c>
      <c r="I470" s="231">
        <v>685.51666666666665</v>
      </c>
      <c r="J470" s="231">
        <v>693.0333333333333</v>
      </c>
      <c r="K470" s="230">
        <v>678</v>
      </c>
      <c r="L470" s="230">
        <v>662</v>
      </c>
      <c r="M470" s="230">
        <v>0.90512000000000004</v>
      </c>
      <c r="N470" s="1"/>
      <c r="O470" s="1"/>
    </row>
    <row r="471" spans="1:15" ht="12.75" customHeight="1">
      <c r="A471" s="30">
        <v>461</v>
      </c>
      <c r="B471" s="216" t="s">
        <v>201</v>
      </c>
      <c r="C471" s="230">
        <v>1486.15</v>
      </c>
      <c r="D471" s="231">
        <v>1479.4833333333333</v>
      </c>
      <c r="E471" s="231">
        <v>1468.9666666666667</v>
      </c>
      <c r="F471" s="231">
        <v>1451.7833333333333</v>
      </c>
      <c r="G471" s="231">
        <v>1441.2666666666667</v>
      </c>
      <c r="H471" s="231">
        <v>1496.6666666666667</v>
      </c>
      <c r="I471" s="231">
        <v>1507.1833333333336</v>
      </c>
      <c r="J471" s="231">
        <v>1524.3666666666668</v>
      </c>
      <c r="K471" s="230">
        <v>1490</v>
      </c>
      <c r="L471" s="230">
        <v>1462.3</v>
      </c>
      <c r="M471" s="230">
        <v>3.2659799999999999</v>
      </c>
      <c r="N471" s="1"/>
      <c r="O471" s="1"/>
    </row>
    <row r="472" spans="1:15" ht="12.75" customHeight="1">
      <c r="A472" s="30">
        <v>462</v>
      </c>
      <c r="B472" s="216" t="s">
        <v>491</v>
      </c>
      <c r="C472" s="230">
        <v>31.75</v>
      </c>
      <c r="D472" s="231">
        <v>31.866666666666664</v>
      </c>
      <c r="E472" s="231">
        <v>31.583333333333329</v>
      </c>
      <c r="F472" s="231">
        <v>31.416666666666664</v>
      </c>
      <c r="G472" s="231">
        <v>31.133333333333329</v>
      </c>
      <c r="H472" s="231">
        <v>32.033333333333331</v>
      </c>
      <c r="I472" s="231">
        <v>32.316666666666663</v>
      </c>
      <c r="J472" s="231">
        <v>32.483333333333327</v>
      </c>
      <c r="K472" s="230">
        <v>32.15</v>
      </c>
      <c r="L472" s="230">
        <v>31.7</v>
      </c>
      <c r="M472" s="230">
        <v>25.435040000000001</v>
      </c>
      <c r="N472" s="1"/>
      <c r="O472" s="1"/>
    </row>
    <row r="473" spans="1:15" ht="12.75" customHeight="1">
      <c r="A473" s="30">
        <v>463</v>
      </c>
      <c r="B473" s="216" t="s">
        <v>829</v>
      </c>
      <c r="C473" s="230">
        <v>266.35000000000002</v>
      </c>
      <c r="D473" s="231">
        <v>269.41666666666669</v>
      </c>
      <c r="E473" s="231">
        <v>261.03333333333336</v>
      </c>
      <c r="F473" s="231">
        <v>255.7166666666667</v>
      </c>
      <c r="G473" s="231">
        <v>247.33333333333337</v>
      </c>
      <c r="H473" s="231">
        <v>274.73333333333335</v>
      </c>
      <c r="I473" s="231">
        <v>283.11666666666667</v>
      </c>
      <c r="J473" s="231">
        <v>288.43333333333334</v>
      </c>
      <c r="K473" s="230">
        <v>277.8</v>
      </c>
      <c r="L473" s="230">
        <v>264.10000000000002</v>
      </c>
      <c r="M473" s="230">
        <v>7.0488099999999996</v>
      </c>
      <c r="N473" s="1"/>
      <c r="O473" s="1"/>
    </row>
    <row r="474" spans="1:15" ht="12.75" customHeight="1">
      <c r="A474" s="30">
        <v>464</v>
      </c>
      <c r="B474" s="216" t="s">
        <v>492</v>
      </c>
      <c r="C474" s="230">
        <v>400.65</v>
      </c>
      <c r="D474" s="231">
        <v>406.34999999999997</v>
      </c>
      <c r="E474" s="231">
        <v>389.79999999999995</v>
      </c>
      <c r="F474" s="231">
        <v>378.95</v>
      </c>
      <c r="G474" s="231">
        <v>362.4</v>
      </c>
      <c r="H474" s="231">
        <v>417.19999999999993</v>
      </c>
      <c r="I474" s="231">
        <v>433.75</v>
      </c>
      <c r="J474" s="231">
        <v>444.59999999999991</v>
      </c>
      <c r="K474" s="230">
        <v>422.9</v>
      </c>
      <c r="L474" s="230">
        <v>395.5</v>
      </c>
      <c r="M474" s="230">
        <v>21.64864</v>
      </c>
      <c r="N474" s="1"/>
      <c r="O474" s="1"/>
    </row>
    <row r="475" spans="1:15" ht="12.75" customHeight="1">
      <c r="A475" s="30">
        <v>465</v>
      </c>
      <c r="B475" s="216" t="s">
        <v>493</v>
      </c>
      <c r="C475" s="230">
        <v>2749.55</v>
      </c>
      <c r="D475" s="231">
        <v>2752.2000000000003</v>
      </c>
      <c r="E475" s="231">
        <v>2715.4000000000005</v>
      </c>
      <c r="F475" s="231">
        <v>2681.2500000000005</v>
      </c>
      <c r="G475" s="231">
        <v>2644.4500000000007</v>
      </c>
      <c r="H475" s="231">
        <v>2786.3500000000004</v>
      </c>
      <c r="I475" s="231">
        <v>2823.1500000000005</v>
      </c>
      <c r="J475" s="231">
        <v>2857.3</v>
      </c>
      <c r="K475" s="230">
        <v>2789</v>
      </c>
      <c r="L475" s="230">
        <v>2718.05</v>
      </c>
      <c r="M475" s="230">
        <v>0.93315000000000003</v>
      </c>
      <c r="N475" s="1"/>
      <c r="O475" s="1"/>
    </row>
    <row r="476" spans="1:15" ht="12.75" customHeight="1">
      <c r="A476" s="30">
        <v>466</v>
      </c>
      <c r="B476" s="216" t="s">
        <v>873</v>
      </c>
      <c r="C476" s="230">
        <v>27.15</v>
      </c>
      <c r="D476" s="231">
        <v>27.266666666666666</v>
      </c>
      <c r="E476" s="231">
        <v>26.93333333333333</v>
      </c>
      <c r="F476" s="231">
        <v>26.716666666666665</v>
      </c>
      <c r="G476" s="231">
        <v>26.383333333333329</v>
      </c>
      <c r="H476" s="231">
        <v>27.483333333333331</v>
      </c>
      <c r="I476" s="231">
        <v>27.816666666666666</v>
      </c>
      <c r="J476" s="231">
        <v>28.033333333333331</v>
      </c>
      <c r="K476" s="230">
        <v>27.6</v>
      </c>
      <c r="L476" s="230">
        <v>27.05</v>
      </c>
      <c r="M476" s="230">
        <v>49.546379999999999</v>
      </c>
      <c r="N476" s="1"/>
      <c r="O476" s="1"/>
    </row>
    <row r="477" spans="1:15" ht="12.75" customHeight="1">
      <c r="A477" s="30">
        <v>467</v>
      </c>
      <c r="B477" s="216" t="s">
        <v>494</v>
      </c>
      <c r="C477" s="230">
        <v>427.85</v>
      </c>
      <c r="D477" s="231">
        <v>429.41666666666669</v>
      </c>
      <c r="E477" s="231">
        <v>424.93333333333339</v>
      </c>
      <c r="F477" s="231">
        <v>422.01666666666671</v>
      </c>
      <c r="G477" s="231">
        <v>417.53333333333342</v>
      </c>
      <c r="H477" s="231">
        <v>432.33333333333337</v>
      </c>
      <c r="I477" s="231">
        <v>436.81666666666661</v>
      </c>
      <c r="J477" s="231">
        <v>439.73333333333335</v>
      </c>
      <c r="K477" s="230">
        <v>433.9</v>
      </c>
      <c r="L477" s="230">
        <v>426.5</v>
      </c>
      <c r="M477" s="230">
        <v>0.86507000000000001</v>
      </c>
      <c r="N477" s="1"/>
      <c r="O477" s="1"/>
    </row>
    <row r="478" spans="1:15" ht="12.75" customHeight="1">
      <c r="A478" s="30">
        <v>468</v>
      </c>
      <c r="B478" s="216" t="s">
        <v>859</v>
      </c>
      <c r="C478" s="230">
        <v>564.9</v>
      </c>
      <c r="D478" s="231">
        <v>559.44999999999993</v>
      </c>
      <c r="E478" s="231">
        <v>551.74999999999989</v>
      </c>
      <c r="F478" s="231">
        <v>538.59999999999991</v>
      </c>
      <c r="G478" s="231">
        <v>530.89999999999986</v>
      </c>
      <c r="H478" s="231">
        <v>572.59999999999991</v>
      </c>
      <c r="I478" s="231">
        <v>580.29999999999995</v>
      </c>
      <c r="J478" s="231">
        <v>593.44999999999993</v>
      </c>
      <c r="K478" s="230">
        <v>567.15</v>
      </c>
      <c r="L478" s="230">
        <v>546.29999999999995</v>
      </c>
      <c r="M478" s="230">
        <v>3.2660300000000002</v>
      </c>
      <c r="N478" s="1"/>
      <c r="O478" s="1"/>
    </row>
    <row r="479" spans="1:15" ht="12.75" customHeight="1">
      <c r="A479" s="30">
        <v>469</v>
      </c>
      <c r="B479" s="216" t="s">
        <v>205</v>
      </c>
      <c r="C479" s="230">
        <v>678.2</v>
      </c>
      <c r="D479" s="231">
        <v>679</v>
      </c>
      <c r="E479" s="231">
        <v>672.2</v>
      </c>
      <c r="F479" s="231">
        <v>666.2</v>
      </c>
      <c r="G479" s="231">
        <v>659.40000000000009</v>
      </c>
      <c r="H479" s="231">
        <v>685</v>
      </c>
      <c r="I479" s="231">
        <v>691.8</v>
      </c>
      <c r="J479" s="231">
        <v>697.8</v>
      </c>
      <c r="K479" s="230">
        <v>685.8</v>
      </c>
      <c r="L479" s="230">
        <v>673</v>
      </c>
      <c r="M479" s="230">
        <v>18.056190000000001</v>
      </c>
      <c r="N479" s="1"/>
      <c r="O479" s="1"/>
    </row>
    <row r="480" spans="1:15" ht="12.75" customHeight="1">
      <c r="A480" s="30">
        <v>470</v>
      </c>
      <c r="B480" s="216" t="s">
        <v>495</v>
      </c>
      <c r="C480" s="230">
        <v>652.35</v>
      </c>
      <c r="D480" s="231">
        <v>652.05000000000007</v>
      </c>
      <c r="E480" s="231">
        <v>646.65000000000009</v>
      </c>
      <c r="F480" s="231">
        <v>640.95000000000005</v>
      </c>
      <c r="G480" s="231">
        <v>635.55000000000007</v>
      </c>
      <c r="H480" s="231">
        <v>657.75000000000011</v>
      </c>
      <c r="I480" s="231">
        <v>663.15</v>
      </c>
      <c r="J480" s="231">
        <v>668.85000000000014</v>
      </c>
      <c r="K480" s="230">
        <v>657.45</v>
      </c>
      <c r="L480" s="230">
        <v>646.35</v>
      </c>
      <c r="M480" s="230">
        <v>0.65671000000000002</v>
      </c>
      <c r="N480" s="1"/>
      <c r="O480" s="1"/>
    </row>
    <row r="481" spans="1:15" ht="12.75" customHeight="1">
      <c r="A481" s="30">
        <v>471</v>
      </c>
      <c r="B481" s="216" t="s">
        <v>204</v>
      </c>
      <c r="C481" s="230">
        <v>7702.95</v>
      </c>
      <c r="D481" s="231">
        <v>7771.583333333333</v>
      </c>
      <c r="E481" s="231">
        <v>7623.1666666666661</v>
      </c>
      <c r="F481" s="231">
        <v>7543.3833333333332</v>
      </c>
      <c r="G481" s="231">
        <v>7394.9666666666662</v>
      </c>
      <c r="H481" s="231">
        <v>7851.3666666666659</v>
      </c>
      <c r="I481" s="231">
        <v>7999.7833333333319</v>
      </c>
      <c r="J481" s="231">
        <v>8079.5666666666657</v>
      </c>
      <c r="K481" s="230">
        <v>7920</v>
      </c>
      <c r="L481" s="230">
        <v>7691.8</v>
      </c>
      <c r="M481" s="230">
        <v>2.4679899999999999</v>
      </c>
      <c r="N481" s="1"/>
      <c r="O481" s="1"/>
    </row>
    <row r="482" spans="1:15" ht="12.75" customHeight="1">
      <c r="A482" s="30">
        <v>472</v>
      </c>
      <c r="B482" s="216" t="s">
        <v>273</v>
      </c>
      <c r="C482" s="230">
        <v>71.45</v>
      </c>
      <c r="D482" s="231">
        <v>71.13333333333334</v>
      </c>
      <c r="E482" s="231">
        <v>70.366666666666674</v>
      </c>
      <c r="F482" s="231">
        <v>69.283333333333331</v>
      </c>
      <c r="G482" s="231">
        <v>68.516666666666666</v>
      </c>
      <c r="H482" s="231">
        <v>72.216666666666683</v>
      </c>
      <c r="I482" s="231">
        <v>72.983333333333363</v>
      </c>
      <c r="J482" s="231">
        <v>74.066666666666691</v>
      </c>
      <c r="K482" s="230">
        <v>71.900000000000006</v>
      </c>
      <c r="L482" s="230">
        <v>70.05</v>
      </c>
      <c r="M482" s="230">
        <v>78.086560000000006</v>
      </c>
      <c r="N482" s="1"/>
      <c r="O482" s="1"/>
    </row>
    <row r="483" spans="1:15" ht="12.75" customHeight="1">
      <c r="A483" s="30">
        <v>473</v>
      </c>
      <c r="B483" s="216" t="s">
        <v>203</v>
      </c>
      <c r="C483" s="230">
        <v>1412.05</v>
      </c>
      <c r="D483" s="231">
        <v>1417.1833333333334</v>
      </c>
      <c r="E483" s="231">
        <v>1402.8666666666668</v>
      </c>
      <c r="F483" s="231">
        <v>1393.6833333333334</v>
      </c>
      <c r="G483" s="231">
        <v>1379.3666666666668</v>
      </c>
      <c r="H483" s="231">
        <v>1426.3666666666668</v>
      </c>
      <c r="I483" s="231">
        <v>1440.6833333333334</v>
      </c>
      <c r="J483" s="231">
        <v>1449.8666666666668</v>
      </c>
      <c r="K483" s="230">
        <v>1431.5</v>
      </c>
      <c r="L483" s="230">
        <v>1408</v>
      </c>
      <c r="M483" s="230">
        <v>2.0428999999999999</v>
      </c>
      <c r="N483" s="1"/>
      <c r="O483" s="1"/>
    </row>
    <row r="484" spans="1:15" ht="12.75" customHeight="1">
      <c r="A484" s="30">
        <v>474</v>
      </c>
      <c r="B484" s="239" t="s">
        <v>153</v>
      </c>
      <c r="C484" s="240">
        <v>795.55</v>
      </c>
      <c r="D484" s="240">
        <v>796.16666666666663</v>
      </c>
      <c r="E484" s="240">
        <v>791.58333333333326</v>
      </c>
      <c r="F484" s="240">
        <v>787.61666666666667</v>
      </c>
      <c r="G484" s="240">
        <v>783.0333333333333</v>
      </c>
      <c r="H484" s="240">
        <v>800.13333333333321</v>
      </c>
      <c r="I484" s="240">
        <v>804.71666666666647</v>
      </c>
      <c r="J484" s="239">
        <v>808.68333333333317</v>
      </c>
      <c r="K484" s="239">
        <v>800.75</v>
      </c>
      <c r="L484" s="239">
        <v>792.2</v>
      </c>
      <c r="M484" s="216">
        <v>6.7210799999999997</v>
      </c>
      <c r="N484" s="1"/>
      <c r="O484" s="1"/>
    </row>
    <row r="485" spans="1:15" ht="12.75" customHeight="1">
      <c r="A485" s="30">
        <v>475</v>
      </c>
      <c r="B485" s="239" t="s">
        <v>274</v>
      </c>
      <c r="C485" s="240">
        <v>250</v>
      </c>
      <c r="D485" s="240">
        <v>249.2166666666667</v>
      </c>
      <c r="E485" s="240">
        <v>247.8333333333334</v>
      </c>
      <c r="F485" s="240">
        <v>245.66666666666671</v>
      </c>
      <c r="G485" s="240">
        <v>244.28333333333342</v>
      </c>
      <c r="H485" s="240">
        <v>251.38333333333338</v>
      </c>
      <c r="I485" s="240">
        <v>252.76666666666671</v>
      </c>
      <c r="J485" s="239">
        <v>254.93333333333337</v>
      </c>
      <c r="K485" s="239">
        <v>250.6</v>
      </c>
      <c r="L485" s="239">
        <v>247.05</v>
      </c>
      <c r="M485" s="216">
        <v>0.69386999999999999</v>
      </c>
      <c r="N485" s="1"/>
      <c r="O485" s="1"/>
    </row>
    <row r="486" spans="1:15" ht="12.75" customHeight="1">
      <c r="A486" s="30">
        <v>476</v>
      </c>
      <c r="B486" s="239" t="s">
        <v>496</v>
      </c>
      <c r="C486" s="230">
        <v>2142.5</v>
      </c>
      <c r="D486" s="231">
        <v>2130.0166666666669</v>
      </c>
      <c r="E486" s="231">
        <v>2087.5333333333338</v>
      </c>
      <c r="F486" s="231">
        <v>2032.5666666666671</v>
      </c>
      <c r="G486" s="231">
        <v>1990.0833333333339</v>
      </c>
      <c r="H486" s="231">
        <v>2184.9833333333336</v>
      </c>
      <c r="I486" s="231">
        <v>2227.4666666666662</v>
      </c>
      <c r="J486" s="231">
        <v>2282.4333333333334</v>
      </c>
      <c r="K486" s="230">
        <v>2172.5</v>
      </c>
      <c r="L486" s="230">
        <v>2075.0500000000002</v>
      </c>
      <c r="M486" s="230">
        <v>0.81615000000000004</v>
      </c>
      <c r="N486" s="1"/>
      <c r="O486" s="1"/>
    </row>
    <row r="487" spans="1:15" ht="12.75" customHeight="1">
      <c r="A487" s="30">
        <v>477</v>
      </c>
      <c r="B487" s="239" t="s">
        <v>497</v>
      </c>
      <c r="C487" s="240">
        <v>639.20000000000005</v>
      </c>
      <c r="D487" s="240">
        <v>636.08333333333337</v>
      </c>
      <c r="E487" s="240">
        <v>631.11666666666679</v>
      </c>
      <c r="F487" s="240">
        <v>623.03333333333342</v>
      </c>
      <c r="G487" s="240">
        <v>618.06666666666683</v>
      </c>
      <c r="H487" s="240">
        <v>644.16666666666674</v>
      </c>
      <c r="I487" s="240">
        <v>649.13333333333321</v>
      </c>
      <c r="J487" s="239">
        <v>657.2166666666667</v>
      </c>
      <c r="K487" s="239">
        <v>641.04999999999995</v>
      </c>
      <c r="L487" s="239">
        <v>628</v>
      </c>
      <c r="M487" s="216">
        <v>1.6593800000000001</v>
      </c>
      <c r="N487" s="1"/>
      <c r="O487" s="1"/>
    </row>
    <row r="488" spans="1:15" ht="12.75" customHeight="1">
      <c r="A488" s="30">
        <v>478</v>
      </c>
      <c r="B488" s="239" t="s">
        <v>498</v>
      </c>
      <c r="C488" s="230">
        <v>312.5</v>
      </c>
      <c r="D488" s="231">
        <v>312.56666666666666</v>
      </c>
      <c r="E488" s="231">
        <v>309.23333333333335</v>
      </c>
      <c r="F488" s="231">
        <v>305.9666666666667</v>
      </c>
      <c r="G488" s="231">
        <v>302.63333333333338</v>
      </c>
      <c r="H488" s="231">
        <v>315.83333333333331</v>
      </c>
      <c r="I488" s="231">
        <v>319.16666666666669</v>
      </c>
      <c r="J488" s="231">
        <v>322.43333333333328</v>
      </c>
      <c r="K488" s="230">
        <v>315.89999999999998</v>
      </c>
      <c r="L488" s="230">
        <v>309.3</v>
      </c>
      <c r="M488" s="230">
        <v>0.81498000000000004</v>
      </c>
      <c r="N488" s="1"/>
      <c r="O488" s="1"/>
    </row>
    <row r="489" spans="1:15" ht="12.75" customHeight="1">
      <c r="A489" s="30">
        <v>479</v>
      </c>
      <c r="B489" s="239" t="s">
        <v>499</v>
      </c>
      <c r="C489" s="240">
        <v>323.95</v>
      </c>
      <c r="D489" s="240">
        <v>323.59999999999997</v>
      </c>
      <c r="E489" s="231">
        <v>319.49999999999994</v>
      </c>
      <c r="F489" s="231">
        <v>315.04999999999995</v>
      </c>
      <c r="G489" s="231">
        <v>310.94999999999993</v>
      </c>
      <c r="H489" s="231">
        <v>328.04999999999995</v>
      </c>
      <c r="I489" s="231">
        <v>332.15</v>
      </c>
      <c r="J489" s="231">
        <v>336.59999999999997</v>
      </c>
      <c r="K489" s="230">
        <v>327.7</v>
      </c>
      <c r="L489" s="230">
        <v>319.14999999999998</v>
      </c>
      <c r="M489" s="230">
        <v>1.03094</v>
      </c>
      <c r="N489" s="1"/>
      <c r="O489" s="1"/>
    </row>
    <row r="490" spans="1:15" ht="12.75" customHeight="1">
      <c r="A490" s="30">
        <v>480</v>
      </c>
      <c r="B490" s="239" t="s">
        <v>500</v>
      </c>
      <c r="C490" s="230">
        <v>300</v>
      </c>
      <c r="D490" s="231">
        <v>302.33333333333331</v>
      </c>
      <c r="E490" s="231">
        <v>296.66666666666663</v>
      </c>
      <c r="F490" s="231">
        <v>293.33333333333331</v>
      </c>
      <c r="G490" s="231">
        <v>287.66666666666663</v>
      </c>
      <c r="H490" s="231">
        <v>305.66666666666663</v>
      </c>
      <c r="I490" s="231">
        <v>311.33333333333326</v>
      </c>
      <c r="J490" s="231">
        <v>314.66666666666663</v>
      </c>
      <c r="K490" s="230">
        <v>308</v>
      </c>
      <c r="L490" s="230">
        <v>299</v>
      </c>
      <c r="M490" s="230">
        <v>1.6217299999999999</v>
      </c>
      <c r="N490" s="1"/>
      <c r="O490" s="1"/>
    </row>
    <row r="491" spans="1:15" ht="12.75" customHeight="1">
      <c r="A491" s="30">
        <v>481</v>
      </c>
      <c r="B491" s="239" t="s">
        <v>275</v>
      </c>
      <c r="C491" s="240">
        <v>1555.95</v>
      </c>
      <c r="D491" s="240">
        <v>1567.1166666666668</v>
      </c>
      <c r="E491" s="231">
        <v>1538.8333333333335</v>
      </c>
      <c r="F491" s="231">
        <v>1521.7166666666667</v>
      </c>
      <c r="G491" s="231">
        <v>1493.4333333333334</v>
      </c>
      <c r="H491" s="231">
        <v>1584.2333333333336</v>
      </c>
      <c r="I491" s="231">
        <v>1612.5166666666669</v>
      </c>
      <c r="J491" s="231">
        <v>1629.6333333333337</v>
      </c>
      <c r="K491" s="230">
        <v>1595.4</v>
      </c>
      <c r="L491" s="230">
        <v>1550</v>
      </c>
      <c r="M491" s="230">
        <v>8.0542999999999996</v>
      </c>
      <c r="N491" s="1"/>
      <c r="O491" s="1"/>
    </row>
    <row r="492" spans="1:15" ht="12.75" customHeight="1">
      <c r="A492" s="30">
        <v>482</v>
      </c>
      <c r="B492" s="216" t="s">
        <v>860</v>
      </c>
      <c r="C492" s="230">
        <v>1274.3499999999999</v>
      </c>
      <c r="D492" s="231">
        <v>1279.8999999999999</v>
      </c>
      <c r="E492" s="231">
        <v>1258.8999999999996</v>
      </c>
      <c r="F492" s="231">
        <v>1243.4499999999998</v>
      </c>
      <c r="G492" s="231">
        <v>1222.4499999999996</v>
      </c>
      <c r="H492" s="231">
        <v>1295.3499999999997</v>
      </c>
      <c r="I492" s="231">
        <v>1316.3500000000001</v>
      </c>
      <c r="J492" s="231">
        <v>1331.7999999999997</v>
      </c>
      <c r="K492" s="230">
        <v>1300.9000000000001</v>
      </c>
      <c r="L492" s="230">
        <v>1264.45</v>
      </c>
      <c r="M492" s="230">
        <v>0.81842999999999999</v>
      </c>
      <c r="N492" s="1"/>
      <c r="O492" s="1"/>
    </row>
    <row r="493" spans="1:15" ht="12.75" customHeight="1">
      <c r="A493" s="30">
        <v>483</v>
      </c>
      <c r="B493" s="216" t="s">
        <v>206</v>
      </c>
      <c r="C493" s="240">
        <v>275.10000000000002</v>
      </c>
      <c r="D493" s="240">
        <v>277.13333333333333</v>
      </c>
      <c r="E493" s="231">
        <v>272.06666666666666</v>
      </c>
      <c r="F493" s="231">
        <v>269.03333333333336</v>
      </c>
      <c r="G493" s="231">
        <v>263.9666666666667</v>
      </c>
      <c r="H493" s="231">
        <v>280.16666666666663</v>
      </c>
      <c r="I493" s="231">
        <v>285.23333333333323</v>
      </c>
      <c r="J493" s="231">
        <v>288.26666666666659</v>
      </c>
      <c r="K493" s="230">
        <v>282.2</v>
      </c>
      <c r="L493" s="230">
        <v>274.10000000000002</v>
      </c>
      <c r="M493" s="230">
        <v>99.875919999999994</v>
      </c>
      <c r="N493" s="1"/>
      <c r="O493" s="1"/>
    </row>
    <row r="494" spans="1:15" ht="12.75" customHeight="1">
      <c r="A494" s="30">
        <v>484</v>
      </c>
      <c r="B494" s="216" t="s">
        <v>830</v>
      </c>
      <c r="C494" s="230">
        <v>374.1</v>
      </c>
      <c r="D494" s="231">
        <v>372.91666666666669</v>
      </c>
      <c r="E494" s="231">
        <v>369.38333333333338</v>
      </c>
      <c r="F494" s="231">
        <v>364.66666666666669</v>
      </c>
      <c r="G494" s="231">
        <v>361.13333333333338</v>
      </c>
      <c r="H494" s="231">
        <v>377.63333333333338</v>
      </c>
      <c r="I494" s="231">
        <v>381.16666666666669</v>
      </c>
      <c r="J494" s="231">
        <v>385.88333333333338</v>
      </c>
      <c r="K494" s="230">
        <v>376.45</v>
      </c>
      <c r="L494" s="230">
        <v>368.2</v>
      </c>
      <c r="M494" s="230">
        <v>0.59585999999999995</v>
      </c>
      <c r="N494" s="1"/>
      <c r="O494" s="1"/>
    </row>
    <row r="495" spans="1:15" ht="12.75" customHeight="1">
      <c r="A495" s="30">
        <v>485</v>
      </c>
      <c r="B495" s="216" t="s">
        <v>501</v>
      </c>
      <c r="C495" s="240">
        <v>1973.5</v>
      </c>
      <c r="D495" s="240">
        <v>1980.1000000000001</v>
      </c>
      <c r="E495" s="231">
        <v>1961.4000000000003</v>
      </c>
      <c r="F495" s="231">
        <v>1949.3000000000002</v>
      </c>
      <c r="G495" s="231">
        <v>1930.6000000000004</v>
      </c>
      <c r="H495" s="231">
        <v>1992.2000000000003</v>
      </c>
      <c r="I495" s="231">
        <v>2010.9</v>
      </c>
      <c r="J495" s="231">
        <v>2023.0000000000002</v>
      </c>
      <c r="K495" s="230">
        <v>1998.8</v>
      </c>
      <c r="L495" s="230">
        <v>1968</v>
      </c>
      <c r="M495" s="230">
        <v>0.12031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0">
        <v>7</v>
      </c>
      <c r="D496" s="240">
        <v>7.0166666666666666</v>
      </c>
      <c r="E496" s="231">
        <v>6.9333333333333336</v>
      </c>
      <c r="F496" s="231">
        <v>6.8666666666666671</v>
      </c>
      <c r="G496" s="231">
        <v>6.7833333333333341</v>
      </c>
      <c r="H496" s="231">
        <v>7.083333333333333</v>
      </c>
      <c r="I496" s="231">
        <v>7.166666666666667</v>
      </c>
      <c r="J496" s="231">
        <v>7.2333333333333325</v>
      </c>
      <c r="K496" s="230">
        <v>7.1</v>
      </c>
      <c r="L496" s="230">
        <v>6.95</v>
      </c>
      <c r="M496" s="230">
        <v>742.70136000000002</v>
      </c>
      <c r="N496" s="1"/>
      <c r="O496" s="1"/>
    </row>
    <row r="497" spans="1:15" ht="12.75" customHeight="1">
      <c r="A497" s="30">
        <v>487</v>
      </c>
      <c r="B497" s="216" t="s">
        <v>207</v>
      </c>
      <c r="C497" s="240">
        <v>809.05</v>
      </c>
      <c r="D497" s="240">
        <v>811.33333333333337</v>
      </c>
      <c r="E497" s="231">
        <v>805.7166666666667</v>
      </c>
      <c r="F497" s="231">
        <v>802.38333333333333</v>
      </c>
      <c r="G497" s="231">
        <v>796.76666666666665</v>
      </c>
      <c r="H497" s="231">
        <v>814.66666666666674</v>
      </c>
      <c r="I497" s="231">
        <v>820.2833333333333</v>
      </c>
      <c r="J497" s="231">
        <v>823.61666666666679</v>
      </c>
      <c r="K497" s="230">
        <v>816.95</v>
      </c>
      <c r="L497" s="230">
        <v>808</v>
      </c>
      <c r="M497" s="230">
        <v>4.6017599999999996</v>
      </c>
      <c r="N497" s="1"/>
      <c r="O497" s="1"/>
    </row>
    <row r="498" spans="1:15" ht="12.75" customHeight="1">
      <c r="A498" s="30">
        <v>488</v>
      </c>
      <c r="B498" s="216" t="s">
        <v>502</v>
      </c>
      <c r="C498" s="240">
        <v>225.85</v>
      </c>
      <c r="D498" s="240">
        <v>226.69999999999996</v>
      </c>
      <c r="E498" s="231">
        <v>224.19999999999993</v>
      </c>
      <c r="F498" s="231">
        <v>222.54999999999998</v>
      </c>
      <c r="G498" s="231">
        <v>220.04999999999995</v>
      </c>
      <c r="H498" s="231">
        <v>228.34999999999991</v>
      </c>
      <c r="I498" s="231">
        <v>230.84999999999997</v>
      </c>
      <c r="J498" s="231">
        <v>232.49999999999989</v>
      </c>
      <c r="K498" s="230">
        <v>229.2</v>
      </c>
      <c r="L498" s="230">
        <v>225.05</v>
      </c>
      <c r="M498" s="230">
        <v>1.1292800000000001</v>
      </c>
      <c r="N498" s="1"/>
      <c r="O498" s="1"/>
    </row>
    <row r="499" spans="1:15" ht="12.75" customHeight="1">
      <c r="A499" s="30">
        <v>489</v>
      </c>
      <c r="B499" s="216" t="s">
        <v>503</v>
      </c>
      <c r="C499" s="240">
        <v>93.85</v>
      </c>
      <c r="D499" s="240">
        <v>92.75</v>
      </c>
      <c r="E499" s="231">
        <v>91.5</v>
      </c>
      <c r="F499" s="231">
        <v>89.15</v>
      </c>
      <c r="G499" s="231">
        <v>87.9</v>
      </c>
      <c r="H499" s="231">
        <v>95.1</v>
      </c>
      <c r="I499" s="231">
        <v>96.35</v>
      </c>
      <c r="J499" s="231">
        <v>98.699999999999989</v>
      </c>
      <c r="K499" s="230">
        <v>94</v>
      </c>
      <c r="L499" s="230">
        <v>90.4</v>
      </c>
      <c r="M499" s="230">
        <v>23.392109999999999</v>
      </c>
      <c r="N499" s="1"/>
      <c r="O499" s="1"/>
    </row>
    <row r="500" spans="1:15" ht="12.75" customHeight="1">
      <c r="A500" s="30">
        <v>490</v>
      </c>
      <c r="B500" s="216" t="s">
        <v>504</v>
      </c>
      <c r="C500" s="240">
        <v>763.6</v>
      </c>
      <c r="D500" s="240">
        <v>765.71666666666658</v>
      </c>
      <c r="E500" s="231">
        <v>754.43333333333317</v>
      </c>
      <c r="F500" s="231">
        <v>745.26666666666654</v>
      </c>
      <c r="G500" s="231">
        <v>733.98333333333312</v>
      </c>
      <c r="H500" s="231">
        <v>774.88333333333321</v>
      </c>
      <c r="I500" s="231">
        <v>786.16666666666674</v>
      </c>
      <c r="J500" s="231">
        <v>795.33333333333326</v>
      </c>
      <c r="K500" s="230">
        <v>777</v>
      </c>
      <c r="L500" s="230">
        <v>756.55</v>
      </c>
      <c r="M500" s="230">
        <v>0.86446999999999996</v>
      </c>
      <c r="N500" s="1"/>
      <c r="O500" s="1"/>
    </row>
    <row r="501" spans="1:15" ht="12.75" customHeight="1">
      <c r="A501" s="30">
        <v>491</v>
      </c>
      <c r="B501" s="216" t="s">
        <v>276</v>
      </c>
      <c r="C501" s="240">
        <v>1327.55</v>
      </c>
      <c r="D501" s="240">
        <v>1325.7333333333333</v>
      </c>
      <c r="E501" s="231">
        <v>1313.7166666666667</v>
      </c>
      <c r="F501" s="231">
        <v>1299.8833333333334</v>
      </c>
      <c r="G501" s="231">
        <v>1287.8666666666668</v>
      </c>
      <c r="H501" s="231">
        <v>1339.5666666666666</v>
      </c>
      <c r="I501" s="231">
        <v>1351.5833333333335</v>
      </c>
      <c r="J501" s="231">
        <v>1365.4166666666665</v>
      </c>
      <c r="K501" s="230">
        <v>1337.75</v>
      </c>
      <c r="L501" s="230">
        <v>1311.9</v>
      </c>
      <c r="M501" s="230">
        <v>0.72372999999999998</v>
      </c>
      <c r="N501" s="1"/>
      <c r="O501" s="1"/>
    </row>
    <row r="502" spans="1:15" ht="12.75" customHeight="1">
      <c r="A502" s="30">
        <v>492</v>
      </c>
      <c r="B502" s="216" t="s">
        <v>208</v>
      </c>
      <c r="C502" s="216">
        <v>383.25</v>
      </c>
      <c r="D502" s="240">
        <v>383.34999999999997</v>
      </c>
      <c r="E502" s="231">
        <v>381.44999999999993</v>
      </c>
      <c r="F502" s="231">
        <v>379.65</v>
      </c>
      <c r="G502" s="231">
        <v>377.74999999999994</v>
      </c>
      <c r="H502" s="231">
        <v>385.14999999999992</v>
      </c>
      <c r="I502" s="231">
        <v>387.0499999999999</v>
      </c>
      <c r="J502" s="231">
        <v>388.84999999999991</v>
      </c>
      <c r="K502" s="230">
        <v>385.25</v>
      </c>
      <c r="L502" s="230">
        <v>381.55</v>
      </c>
      <c r="M502" s="230">
        <v>22.901789999999998</v>
      </c>
      <c r="N502" s="1"/>
      <c r="O502" s="1"/>
    </row>
    <row r="503" spans="1:15" ht="12.75" customHeight="1">
      <c r="A503" s="30">
        <v>493</v>
      </c>
      <c r="B503" s="216" t="s">
        <v>505</v>
      </c>
      <c r="C503" s="216">
        <v>176.05</v>
      </c>
      <c r="D503" s="240">
        <v>176.51666666666665</v>
      </c>
      <c r="E503" s="231">
        <v>175.0333333333333</v>
      </c>
      <c r="F503" s="231">
        <v>174.01666666666665</v>
      </c>
      <c r="G503" s="231">
        <v>172.5333333333333</v>
      </c>
      <c r="H503" s="231">
        <v>177.5333333333333</v>
      </c>
      <c r="I503" s="231">
        <v>179.01666666666665</v>
      </c>
      <c r="J503" s="231">
        <v>180.0333333333333</v>
      </c>
      <c r="K503" s="230">
        <v>178</v>
      </c>
      <c r="L503" s="230">
        <v>175.5</v>
      </c>
      <c r="M503" s="230">
        <v>4.2828999999999997</v>
      </c>
      <c r="N503" s="1"/>
      <c r="O503" s="1"/>
    </row>
    <row r="504" spans="1:15" ht="12.75" customHeight="1">
      <c r="A504" s="30">
        <v>494</v>
      </c>
      <c r="B504" s="216" t="s">
        <v>277</v>
      </c>
      <c r="C504" s="216">
        <v>15.95</v>
      </c>
      <c r="D504" s="240">
        <v>15.966666666666663</v>
      </c>
      <c r="E504" s="231">
        <v>15.783333333333328</v>
      </c>
      <c r="F504" s="231">
        <v>15.616666666666665</v>
      </c>
      <c r="G504" s="231">
        <v>15.43333333333333</v>
      </c>
      <c r="H504" s="231">
        <v>16.133333333333326</v>
      </c>
      <c r="I504" s="231">
        <v>16.316666666666659</v>
      </c>
      <c r="J504" s="231">
        <v>16.483333333333324</v>
      </c>
      <c r="K504" s="230">
        <v>16.149999999999999</v>
      </c>
      <c r="L504" s="230">
        <v>15.8</v>
      </c>
      <c r="M504" s="230">
        <v>584.78891999999996</v>
      </c>
      <c r="N504" s="1"/>
      <c r="O504" s="1"/>
    </row>
    <row r="505" spans="1:15" ht="12.75" customHeight="1">
      <c r="A505" s="30">
        <v>495</v>
      </c>
      <c r="B505" s="216" t="s">
        <v>831</v>
      </c>
      <c r="C505" s="216">
        <v>10539.1</v>
      </c>
      <c r="D505" s="240">
        <v>10547.05</v>
      </c>
      <c r="E505" s="231">
        <v>10294.099999999999</v>
      </c>
      <c r="F505" s="231">
        <v>10049.099999999999</v>
      </c>
      <c r="G505" s="231">
        <v>9796.1499999999978</v>
      </c>
      <c r="H505" s="231">
        <v>10792.05</v>
      </c>
      <c r="I505" s="231">
        <v>11045</v>
      </c>
      <c r="J505" s="231">
        <v>11290</v>
      </c>
      <c r="K505" s="230">
        <v>10800</v>
      </c>
      <c r="L505" s="230">
        <v>10302.049999999999</v>
      </c>
      <c r="M505" s="230">
        <v>7.1129999999999999E-2</v>
      </c>
      <c r="N505" s="1"/>
      <c r="O505" s="1"/>
    </row>
    <row r="506" spans="1:15" ht="12.75" customHeight="1">
      <c r="A506" s="30">
        <v>496</v>
      </c>
      <c r="B506" s="216" t="s">
        <v>209</v>
      </c>
      <c r="C506" s="240">
        <v>186.2</v>
      </c>
      <c r="D506" s="231">
        <v>184.5</v>
      </c>
      <c r="E506" s="231">
        <v>181</v>
      </c>
      <c r="F506" s="231">
        <v>175.8</v>
      </c>
      <c r="G506" s="231">
        <v>172.3</v>
      </c>
      <c r="H506" s="231">
        <v>189.7</v>
      </c>
      <c r="I506" s="231">
        <v>193.2</v>
      </c>
      <c r="J506" s="230">
        <v>198.39999999999998</v>
      </c>
      <c r="K506" s="230">
        <v>188</v>
      </c>
      <c r="L506" s="230">
        <v>179.3</v>
      </c>
      <c r="M506" s="216">
        <v>275.60297000000003</v>
      </c>
      <c r="N506" s="1"/>
      <c r="O506" s="1"/>
    </row>
    <row r="507" spans="1:15" ht="12.75" customHeight="1">
      <c r="A507" s="30">
        <v>497</v>
      </c>
      <c r="B507" s="216" t="s">
        <v>506</v>
      </c>
      <c r="C507" s="240">
        <v>339.5</v>
      </c>
      <c r="D507" s="231">
        <v>332.66666666666669</v>
      </c>
      <c r="E507" s="231">
        <v>321.83333333333337</v>
      </c>
      <c r="F507" s="231">
        <v>304.16666666666669</v>
      </c>
      <c r="G507" s="231">
        <v>293.33333333333337</v>
      </c>
      <c r="H507" s="231">
        <v>350.33333333333337</v>
      </c>
      <c r="I507" s="231">
        <v>361.16666666666674</v>
      </c>
      <c r="J507" s="230">
        <v>378.83333333333337</v>
      </c>
      <c r="K507" s="230">
        <v>343.5</v>
      </c>
      <c r="L507" s="230">
        <v>315</v>
      </c>
      <c r="M507" s="216">
        <v>147.75091</v>
      </c>
      <c r="N507" s="1"/>
      <c r="O507" s="1"/>
    </row>
    <row r="508" spans="1:15" ht="12.75" customHeight="1">
      <c r="A508" s="30">
        <v>498</v>
      </c>
      <c r="B508" s="216" t="s">
        <v>805</v>
      </c>
      <c r="C508" s="216">
        <v>62.6</v>
      </c>
      <c r="D508" s="240">
        <v>62.616666666666667</v>
      </c>
      <c r="E508" s="231">
        <v>61.583333333333336</v>
      </c>
      <c r="F508" s="231">
        <v>60.56666666666667</v>
      </c>
      <c r="G508" s="231">
        <v>59.533333333333339</v>
      </c>
      <c r="H508" s="231">
        <v>63.633333333333333</v>
      </c>
      <c r="I508" s="231">
        <v>64.666666666666657</v>
      </c>
      <c r="J508" s="231">
        <v>65.683333333333337</v>
      </c>
      <c r="K508" s="230">
        <v>63.65</v>
      </c>
      <c r="L508" s="230">
        <v>61.6</v>
      </c>
      <c r="M508" s="230">
        <v>731.64520000000005</v>
      </c>
      <c r="N508" s="1"/>
      <c r="O508" s="1"/>
    </row>
    <row r="509" spans="1:15" ht="12.75" customHeight="1">
      <c r="A509" s="30">
        <v>499</v>
      </c>
      <c r="B509" s="216" t="s">
        <v>796</v>
      </c>
      <c r="C509" s="216">
        <v>513.6</v>
      </c>
      <c r="D509" s="240">
        <v>512.83333333333337</v>
      </c>
      <c r="E509" s="231">
        <v>504.76666666666677</v>
      </c>
      <c r="F509" s="231">
        <v>495.93333333333339</v>
      </c>
      <c r="G509" s="231">
        <v>487.86666666666679</v>
      </c>
      <c r="H509" s="231">
        <v>521.66666666666674</v>
      </c>
      <c r="I509" s="231">
        <v>529.73333333333335</v>
      </c>
      <c r="J509" s="231">
        <v>538.56666666666672</v>
      </c>
      <c r="K509" s="230">
        <v>520.9</v>
      </c>
      <c r="L509" s="230">
        <v>504</v>
      </c>
      <c r="M509" s="230">
        <v>10.15662</v>
      </c>
      <c r="N509" s="1"/>
      <c r="O509" s="1"/>
    </row>
    <row r="510" spans="1:15" ht="12.75" customHeight="1">
      <c r="A510" s="263">
        <v>500</v>
      </c>
      <c r="B510" s="216" t="s">
        <v>507</v>
      </c>
      <c r="C510" s="240">
        <v>1512.4</v>
      </c>
      <c r="D510" s="231">
        <v>1520.1166666666668</v>
      </c>
      <c r="E510" s="231">
        <v>1502.2833333333335</v>
      </c>
      <c r="F510" s="231">
        <v>1492.1666666666667</v>
      </c>
      <c r="G510" s="231">
        <v>1474.3333333333335</v>
      </c>
      <c r="H510" s="231">
        <v>1530.2333333333336</v>
      </c>
      <c r="I510" s="231">
        <v>1548.0666666666666</v>
      </c>
      <c r="J510" s="230">
        <v>1558.1833333333336</v>
      </c>
      <c r="K510" s="230">
        <v>1537.95</v>
      </c>
      <c r="L510" s="230">
        <v>1510</v>
      </c>
      <c r="M510" s="216">
        <v>9.9680000000000005E-2</v>
      </c>
      <c r="N510" s="1"/>
      <c r="O510" s="1"/>
    </row>
    <row r="511" spans="1:15" ht="12.75" customHeight="1">
      <c r="A511" s="216">
        <v>501</v>
      </c>
      <c r="B511" s="216" t="s">
        <v>508</v>
      </c>
      <c r="C511" s="216">
        <v>1320.2</v>
      </c>
      <c r="D511" s="240">
        <v>1326.45</v>
      </c>
      <c r="E511" s="231">
        <v>1305.25</v>
      </c>
      <c r="F511" s="231">
        <v>1290.3</v>
      </c>
      <c r="G511" s="231">
        <v>1269.0999999999999</v>
      </c>
      <c r="H511" s="231">
        <v>1341.4</v>
      </c>
      <c r="I511" s="231">
        <v>1362.6000000000004</v>
      </c>
      <c r="J511" s="231">
        <v>1377.5500000000002</v>
      </c>
      <c r="K511" s="230">
        <v>1347.65</v>
      </c>
      <c r="L511" s="230">
        <v>1311.5</v>
      </c>
      <c r="M511" s="230">
        <v>0.45701999999999998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280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210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211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212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213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214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216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217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218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219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220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221</v>
      </c>
      <c r="N529" s="1"/>
      <c r="O529" s="1"/>
    </row>
    <row r="530" spans="1:15" ht="12.75" customHeight="1">
      <c r="A530" s="65" t="s">
        <v>222</v>
      </c>
      <c r="N530" s="1"/>
      <c r="O530" s="1"/>
    </row>
    <row r="531" spans="1:15" ht="12.75" customHeight="1">
      <c r="A531" s="65" t="s">
        <v>223</v>
      </c>
      <c r="N531" s="1"/>
      <c r="O531" s="1"/>
    </row>
    <row r="532" spans="1:15" ht="12.75" customHeight="1">
      <c r="A532" s="65" t="s">
        <v>224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282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76"/>
      <c r="B5" s="377"/>
      <c r="C5" s="376"/>
      <c r="D5" s="377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8" t="s">
        <v>281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509</v>
      </c>
      <c r="B7" s="378" t="s">
        <v>510</v>
      </c>
      <c r="C7" s="377"/>
      <c r="D7" s="7">
        <f>Main!B10</f>
        <v>45061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511</v>
      </c>
      <c r="B9" s="83" t="s">
        <v>512</v>
      </c>
      <c r="C9" s="83" t="s">
        <v>513</v>
      </c>
      <c r="D9" s="83" t="s">
        <v>514</v>
      </c>
      <c r="E9" s="83" t="s">
        <v>515</v>
      </c>
      <c r="F9" s="83" t="s">
        <v>516</v>
      </c>
      <c r="G9" s="83" t="s">
        <v>517</v>
      </c>
      <c r="H9" s="83" t="s">
        <v>518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45058</v>
      </c>
      <c r="B10" s="29">
        <v>539773</v>
      </c>
      <c r="C10" s="28" t="s">
        <v>982</v>
      </c>
      <c r="D10" s="28" t="s">
        <v>1023</v>
      </c>
      <c r="E10" s="28" t="s">
        <v>520</v>
      </c>
      <c r="F10" s="85">
        <v>3300000</v>
      </c>
      <c r="G10" s="29">
        <v>2.0699999999999998</v>
      </c>
      <c r="H10" s="29" t="s">
        <v>301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45058</v>
      </c>
      <c r="B11" s="29">
        <v>541402</v>
      </c>
      <c r="C11" s="28" t="s">
        <v>1024</v>
      </c>
      <c r="D11" s="28" t="s">
        <v>1025</v>
      </c>
      <c r="E11" s="28" t="s">
        <v>520</v>
      </c>
      <c r="F11" s="85">
        <v>52800</v>
      </c>
      <c r="G11" s="29">
        <v>318.32</v>
      </c>
      <c r="H11" s="29" t="s">
        <v>301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45058</v>
      </c>
      <c r="B12" s="29">
        <v>537292</v>
      </c>
      <c r="C12" s="28" t="s">
        <v>1026</v>
      </c>
      <c r="D12" s="28" t="s">
        <v>1027</v>
      </c>
      <c r="E12" s="28" t="s">
        <v>520</v>
      </c>
      <c r="F12" s="85">
        <v>4873</v>
      </c>
      <c r="G12" s="29">
        <v>104.22</v>
      </c>
      <c r="H12" s="29" t="s">
        <v>301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45058</v>
      </c>
      <c r="B13" s="29">
        <v>537292</v>
      </c>
      <c r="C13" s="28" t="s">
        <v>1026</v>
      </c>
      <c r="D13" s="28" t="s">
        <v>1027</v>
      </c>
      <c r="E13" s="28" t="s">
        <v>519</v>
      </c>
      <c r="F13" s="85">
        <v>41000</v>
      </c>
      <c r="G13" s="29">
        <v>112.5</v>
      </c>
      <c r="H13" s="29" t="s">
        <v>301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45058</v>
      </c>
      <c r="B14" s="29">
        <v>543497</v>
      </c>
      <c r="C14" s="28" t="s">
        <v>1028</v>
      </c>
      <c r="D14" s="28" t="s">
        <v>1029</v>
      </c>
      <c r="E14" s="28" t="s">
        <v>519</v>
      </c>
      <c r="F14" s="85">
        <v>64000</v>
      </c>
      <c r="G14" s="29">
        <v>48.2</v>
      </c>
      <c r="H14" s="29" t="s">
        <v>301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45058</v>
      </c>
      <c r="B15" s="29">
        <v>537326</v>
      </c>
      <c r="C15" s="28" t="s">
        <v>969</v>
      </c>
      <c r="D15" s="28" t="s">
        <v>983</v>
      </c>
      <c r="E15" s="28" t="s">
        <v>520</v>
      </c>
      <c r="F15" s="85">
        <v>104000</v>
      </c>
      <c r="G15" s="29">
        <v>32.700000000000003</v>
      </c>
      <c r="H15" s="29" t="s">
        <v>301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45058</v>
      </c>
      <c r="B16" s="29">
        <v>537326</v>
      </c>
      <c r="C16" s="28" t="s">
        <v>969</v>
      </c>
      <c r="D16" s="28" t="s">
        <v>1030</v>
      </c>
      <c r="E16" s="28" t="s">
        <v>519</v>
      </c>
      <c r="F16" s="85">
        <v>63000</v>
      </c>
      <c r="G16" s="29">
        <v>32.700000000000003</v>
      </c>
      <c r="H16" s="29" t="s">
        <v>301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45058</v>
      </c>
      <c r="B17" s="29">
        <v>538786</v>
      </c>
      <c r="C17" s="28" t="s">
        <v>1031</v>
      </c>
      <c r="D17" s="28" t="s">
        <v>1032</v>
      </c>
      <c r="E17" s="28" t="s">
        <v>520</v>
      </c>
      <c r="F17" s="85">
        <v>29610</v>
      </c>
      <c r="G17" s="29">
        <v>19.91</v>
      </c>
      <c r="H17" s="29" t="s">
        <v>301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45058</v>
      </c>
      <c r="B18" s="29">
        <v>540811</v>
      </c>
      <c r="C18" s="28" t="s">
        <v>1033</v>
      </c>
      <c r="D18" s="28" t="s">
        <v>1034</v>
      </c>
      <c r="E18" s="28" t="s">
        <v>519</v>
      </c>
      <c r="F18" s="85">
        <v>50000</v>
      </c>
      <c r="G18" s="29">
        <v>22.84</v>
      </c>
      <c r="H18" s="29" t="s">
        <v>301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45058</v>
      </c>
      <c r="B19" s="29">
        <v>543895</v>
      </c>
      <c r="C19" s="28" t="s">
        <v>1035</v>
      </c>
      <c r="D19" s="28" t="s">
        <v>987</v>
      </c>
      <c r="E19" s="28" t="s">
        <v>519</v>
      </c>
      <c r="F19" s="85">
        <v>80000</v>
      </c>
      <c r="G19" s="29">
        <v>126.44</v>
      </c>
      <c r="H19" s="29" t="s">
        <v>301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45058</v>
      </c>
      <c r="B20" s="29">
        <v>543895</v>
      </c>
      <c r="C20" s="28" t="s">
        <v>1035</v>
      </c>
      <c r="D20" s="28" t="s">
        <v>987</v>
      </c>
      <c r="E20" s="28" t="s">
        <v>520</v>
      </c>
      <c r="F20" s="85">
        <v>82000</v>
      </c>
      <c r="G20" s="29">
        <v>126.79</v>
      </c>
      <c r="H20" s="29" t="s">
        <v>301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45058</v>
      </c>
      <c r="B21" s="29">
        <v>543521</v>
      </c>
      <c r="C21" s="28" t="s">
        <v>1036</v>
      </c>
      <c r="D21" s="28" t="s">
        <v>1037</v>
      </c>
      <c r="E21" s="28" t="s">
        <v>520</v>
      </c>
      <c r="F21" s="85">
        <v>110000</v>
      </c>
      <c r="G21" s="29">
        <v>5.47</v>
      </c>
      <c r="H21" s="29" t="s">
        <v>301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45058</v>
      </c>
      <c r="B22" s="29">
        <v>513309</v>
      </c>
      <c r="C22" s="28" t="s">
        <v>935</v>
      </c>
      <c r="D22" s="28" t="s">
        <v>943</v>
      </c>
      <c r="E22" s="28" t="s">
        <v>520</v>
      </c>
      <c r="F22" s="85">
        <v>60000</v>
      </c>
      <c r="G22" s="29">
        <v>19.57</v>
      </c>
      <c r="H22" s="29" t="s">
        <v>301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45058</v>
      </c>
      <c r="B23" s="29">
        <v>532467</v>
      </c>
      <c r="C23" s="28" t="s">
        <v>961</v>
      </c>
      <c r="D23" s="28" t="s">
        <v>1038</v>
      </c>
      <c r="E23" s="28" t="s">
        <v>519</v>
      </c>
      <c r="F23" s="85">
        <v>170000</v>
      </c>
      <c r="G23" s="29">
        <v>117</v>
      </c>
      <c r="H23" s="29" t="s">
        <v>301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45058</v>
      </c>
      <c r="B24" s="29">
        <v>532467</v>
      </c>
      <c r="C24" s="28" t="s">
        <v>961</v>
      </c>
      <c r="D24" s="28" t="s">
        <v>1039</v>
      </c>
      <c r="E24" s="28" t="s">
        <v>520</v>
      </c>
      <c r="F24" s="85">
        <v>73095</v>
      </c>
      <c r="G24" s="29">
        <v>117</v>
      </c>
      <c r="H24" s="29" t="s">
        <v>301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45058</v>
      </c>
      <c r="B25" s="29">
        <v>532467</v>
      </c>
      <c r="C25" s="28" t="s">
        <v>961</v>
      </c>
      <c r="D25" s="28" t="s">
        <v>1040</v>
      </c>
      <c r="E25" s="28" t="s">
        <v>520</v>
      </c>
      <c r="F25" s="85">
        <v>141980</v>
      </c>
      <c r="G25" s="29">
        <v>117</v>
      </c>
      <c r="H25" s="29" t="s">
        <v>301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45058</v>
      </c>
      <c r="B26" s="29">
        <v>542935</v>
      </c>
      <c r="C26" s="28" t="s">
        <v>1041</v>
      </c>
      <c r="D26" s="28" t="s">
        <v>1042</v>
      </c>
      <c r="E26" s="28" t="s">
        <v>520</v>
      </c>
      <c r="F26" s="85">
        <v>70000</v>
      </c>
      <c r="G26" s="29">
        <v>49.42</v>
      </c>
      <c r="H26" s="29" t="s">
        <v>301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45058</v>
      </c>
      <c r="B27" s="29">
        <v>543769</v>
      </c>
      <c r="C27" s="28" t="s">
        <v>985</v>
      </c>
      <c r="D27" s="28" t="s">
        <v>1043</v>
      </c>
      <c r="E27" s="28" t="s">
        <v>519</v>
      </c>
      <c r="F27" s="85">
        <v>96000</v>
      </c>
      <c r="G27" s="29">
        <v>20.22</v>
      </c>
      <c r="H27" s="29" t="s">
        <v>301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45058</v>
      </c>
      <c r="B28" s="29">
        <v>543769</v>
      </c>
      <c r="C28" s="28" t="s">
        <v>985</v>
      </c>
      <c r="D28" s="28" t="s">
        <v>1044</v>
      </c>
      <c r="E28" s="28" t="s">
        <v>519</v>
      </c>
      <c r="F28" s="85">
        <v>80000</v>
      </c>
      <c r="G28" s="29">
        <v>20.260000000000002</v>
      </c>
      <c r="H28" s="29" t="s">
        <v>301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45058</v>
      </c>
      <c r="B29" s="29">
        <v>536709</v>
      </c>
      <c r="C29" s="28" t="s">
        <v>970</v>
      </c>
      <c r="D29" s="28" t="s">
        <v>1045</v>
      </c>
      <c r="E29" s="28" t="s">
        <v>520</v>
      </c>
      <c r="F29" s="85">
        <v>19000</v>
      </c>
      <c r="G29" s="29">
        <v>10.52</v>
      </c>
      <c r="H29" s="29" t="s">
        <v>301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45058</v>
      </c>
      <c r="B30" s="29">
        <v>536709</v>
      </c>
      <c r="C30" s="28" t="s">
        <v>970</v>
      </c>
      <c r="D30" s="28" t="s">
        <v>1045</v>
      </c>
      <c r="E30" s="28" t="s">
        <v>519</v>
      </c>
      <c r="F30" s="85">
        <v>564</v>
      </c>
      <c r="G30" s="29">
        <v>9.8699999999999992</v>
      </c>
      <c r="H30" s="29" t="s">
        <v>301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45058</v>
      </c>
      <c r="B31" s="29">
        <v>543905</v>
      </c>
      <c r="C31" s="28" t="s">
        <v>986</v>
      </c>
      <c r="D31" s="28" t="s">
        <v>987</v>
      </c>
      <c r="E31" s="28" t="s">
        <v>519</v>
      </c>
      <c r="F31" s="85">
        <v>48000</v>
      </c>
      <c r="G31" s="29">
        <v>150.59</v>
      </c>
      <c r="H31" s="29" t="s">
        <v>301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45058</v>
      </c>
      <c r="B32" s="29">
        <v>543905</v>
      </c>
      <c r="C32" s="28" t="s">
        <v>986</v>
      </c>
      <c r="D32" s="28" t="s">
        <v>987</v>
      </c>
      <c r="E32" s="28" t="s">
        <v>520</v>
      </c>
      <c r="F32" s="85">
        <v>64000</v>
      </c>
      <c r="G32" s="29">
        <v>163.38999999999999</v>
      </c>
      <c r="H32" s="29" t="s">
        <v>301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45058</v>
      </c>
      <c r="B33" s="29">
        <v>543905</v>
      </c>
      <c r="C33" s="28" t="s">
        <v>986</v>
      </c>
      <c r="D33" s="28" t="s">
        <v>988</v>
      </c>
      <c r="E33" s="28" t="s">
        <v>520</v>
      </c>
      <c r="F33" s="85">
        <v>52800</v>
      </c>
      <c r="G33" s="29">
        <v>163.38</v>
      </c>
      <c r="H33" s="29" t="s">
        <v>301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45058</v>
      </c>
      <c r="B34" s="29">
        <v>522101</v>
      </c>
      <c r="C34" s="28" t="s">
        <v>1046</v>
      </c>
      <c r="D34" s="28" t="s">
        <v>1047</v>
      </c>
      <c r="E34" s="28" t="s">
        <v>520</v>
      </c>
      <c r="F34" s="85">
        <v>250000</v>
      </c>
      <c r="G34" s="29">
        <v>118.14</v>
      </c>
      <c r="H34" s="29" t="s">
        <v>301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45058</v>
      </c>
      <c r="B35" s="29">
        <v>539686</v>
      </c>
      <c r="C35" s="28" t="s">
        <v>1048</v>
      </c>
      <c r="D35" s="28" t="s">
        <v>1049</v>
      </c>
      <c r="E35" s="28" t="s">
        <v>520</v>
      </c>
      <c r="F35" s="85">
        <v>126000</v>
      </c>
      <c r="G35" s="29">
        <v>185.25</v>
      </c>
      <c r="H35" s="29" t="s">
        <v>301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45058</v>
      </c>
      <c r="B36" s="29">
        <v>535910</v>
      </c>
      <c r="C36" s="28" t="s">
        <v>1050</v>
      </c>
      <c r="D36" s="28" t="s">
        <v>1051</v>
      </c>
      <c r="E36" s="28" t="s">
        <v>519</v>
      </c>
      <c r="F36" s="85">
        <v>5000</v>
      </c>
      <c r="G36" s="29">
        <v>27.15</v>
      </c>
      <c r="H36" s="29" t="s">
        <v>301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45058</v>
      </c>
      <c r="B37" s="29">
        <v>535910</v>
      </c>
      <c r="C37" s="28" t="s">
        <v>1050</v>
      </c>
      <c r="D37" s="28" t="s">
        <v>1051</v>
      </c>
      <c r="E37" s="28" t="s">
        <v>520</v>
      </c>
      <c r="F37" s="85">
        <v>55000</v>
      </c>
      <c r="G37" s="29">
        <v>28.87</v>
      </c>
      <c r="H37" s="29" t="s">
        <v>301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45058</v>
      </c>
      <c r="B38" s="29">
        <v>531273</v>
      </c>
      <c r="C38" s="28" t="s">
        <v>1052</v>
      </c>
      <c r="D38" s="28" t="s">
        <v>1053</v>
      </c>
      <c r="E38" s="28" t="s">
        <v>519</v>
      </c>
      <c r="F38" s="85">
        <v>700001</v>
      </c>
      <c r="G38" s="29">
        <v>3.13</v>
      </c>
      <c r="H38" s="29" t="s">
        <v>301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45058</v>
      </c>
      <c r="B39" s="29">
        <v>531273</v>
      </c>
      <c r="C39" s="28" t="s">
        <v>1052</v>
      </c>
      <c r="D39" s="28" t="s">
        <v>1053</v>
      </c>
      <c r="E39" s="28" t="s">
        <v>520</v>
      </c>
      <c r="F39" s="85">
        <v>3100001</v>
      </c>
      <c r="G39" s="29">
        <v>3.22</v>
      </c>
      <c r="H39" s="29" t="s">
        <v>301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45058</v>
      </c>
      <c r="B40" s="29">
        <v>531273</v>
      </c>
      <c r="C40" s="28" t="s">
        <v>1052</v>
      </c>
      <c r="D40" s="28" t="s">
        <v>1054</v>
      </c>
      <c r="E40" s="28" t="s">
        <v>519</v>
      </c>
      <c r="F40" s="85">
        <v>331547</v>
      </c>
      <c r="G40" s="29">
        <v>3.26</v>
      </c>
      <c r="H40" s="29" t="s">
        <v>301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45058</v>
      </c>
      <c r="B41" s="29">
        <v>531273</v>
      </c>
      <c r="C41" s="28" t="s">
        <v>1052</v>
      </c>
      <c r="D41" s="28" t="s">
        <v>1054</v>
      </c>
      <c r="E41" s="28" t="s">
        <v>520</v>
      </c>
      <c r="F41" s="85">
        <v>4651760</v>
      </c>
      <c r="G41" s="29">
        <v>3.13</v>
      </c>
      <c r="H41" s="29" t="s">
        <v>301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45058</v>
      </c>
      <c r="B42" s="29">
        <v>543897</v>
      </c>
      <c r="C42" s="28" t="s">
        <v>1055</v>
      </c>
      <c r="D42" s="28" t="s">
        <v>1056</v>
      </c>
      <c r="E42" s="28" t="s">
        <v>520</v>
      </c>
      <c r="F42" s="85">
        <v>24000</v>
      </c>
      <c r="G42" s="29">
        <v>79.989999999999995</v>
      </c>
      <c r="H42" s="29" t="s">
        <v>301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45058</v>
      </c>
      <c r="B43" s="29">
        <v>543625</v>
      </c>
      <c r="C43" s="28" t="s">
        <v>1057</v>
      </c>
      <c r="D43" s="28" t="s">
        <v>1058</v>
      </c>
      <c r="E43" s="28" t="s">
        <v>519</v>
      </c>
      <c r="F43" s="85">
        <v>250000</v>
      </c>
      <c r="G43" s="29">
        <v>24.51</v>
      </c>
      <c r="H43" s="29" t="s">
        <v>301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45058</v>
      </c>
      <c r="B44" s="29">
        <v>543625</v>
      </c>
      <c r="C44" s="28" t="s">
        <v>1057</v>
      </c>
      <c r="D44" s="28" t="s">
        <v>1059</v>
      </c>
      <c r="E44" s="28" t="s">
        <v>519</v>
      </c>
      <c r="F44" s="85">
        <v>475000</v>
      </c>
      <c r="G44" s="29">
        <v>24.5</v>
      </c>
      <c r="H44" s="29" t="s">
        <v>301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45058</v>
      </c>
      <c r="B45" s="29">
        <v>542765</v>
      </c>
      <c r="C45" s="28" t="s">
        <v>951</v>
      </c>
      <c r="D45" s="28" t="s">
        <v>984</v>
      </c>
      <c r="E45" s="28" t="s">
        <v>519</v>
      </c>
      <c r="F45" s="85">
        <v>2000</v>
      </c>
      <c r="G45" s="29">
        <v>180.15</v>
      </c>
      <c r="H45" s="29" t="s">
        <v>301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45058</v>
      </c>
      <c r="B46" s="29">
        <v>542765</v>
      </c>
      <c r="C46" s="28" t="s">
        <v>951</v>
      </c>
      <c r="D46" s="28" t="s">
        <v>1060</v>
      </c>
      <c r="E46" s="28" t="s">
        <v>520</v>
      </c>
      <c r="F46" s="85">
        <v>2000</v>
      </c>
      <c r="G46" s="29">
        <v>180.15</v>
      </c>
      <c r="H46" s="29" t="s">
        <v>301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45058</v>
      </c>
      <c r="B47" s="29">
        <v>531668</v>
      </c>
      <c r="C47" s="28" t="s">
        <v>1061</v>
      </c>
      <c r="D47" s="28" t="s">
        <v>1062</v>
      </c>
      <c r="E47" s="28" t="s">
        <v>520</v>
      </c>
      <c r="F47" s="85">
        <v>100000</v>
      </c>
      <c r="G47" s="29">
        <v>1.85</v>
      </c>
      <c r="H47" s="29" t="s">
        <v>301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45058</v>
      </c>
      <c r="B48" s="29">
        <v>531668</v>
      </c>
      <c r="C48" s="28" t="s">
        <v>1061</v>
      </c>
      <c r="D48" s="28" t="s">
        <v>1063</v>
      </c>
      <c r="E48" s="28" t="s">
        <v>519</v>
      </c>
      <c r="F48" s="85">
        <v>100000</v>
      </c>
      <c r="G48" s="29">
        <v>1.85</v>
      </c>
      <c r="H48" s="29" t="s">
        <v>301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45058</v>
      </c>
      <c r="B49" s="29" t="s">
        <v>989</v>
      </c>
      <c r="C49" s="28" t="s">
        <v>990</v>
      </c>
      <c r="D49" s="28" t="s">
        <v>1064</v>
      </c>
      <c r="E49" s="28" t="s">
        <v>519</v>
      </c>
      <c r="F49" s="85">
        <v>39967</v>
      </c>
      <c r="G49" s="29">
        <v>1410.79</v>
      </c>
      <c r="H49" s="29" t="s">
        <v>865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45058</v>
      </c>
      <c r="B50" s="29" t="s">
        <v>652</v>
      </c>
      <c r="C50" s="28" t="s">
        <v>1065</v>
      </c>
      <c r="D50" s="28" t="s">
        <v>1066</v>
      </c>
      <c r="E50" s="28" t="s">
        <v>519</v>
      </c>
      <c r="F50" s="85">
        <v>102733</v>
      </c>
      <c r="G50" s="29">
        <v>1876.72</v>
      </c>
      <c r="H50" s="29" t="s">
        <v>865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45058</v>
      </c>
      <c r="B51" s="29" t="s">
        <v>1067</v>
      </c>
      <c r="C51" s="28" t="s">
        <v>1068</v>
      </c>
      <c r="D51" s="28" t="s">
        <v>1069</v>
      </c>
      <c r="E51" s="28" t="s">
        <v>519</v>
      </c>
      <c r="F51" s="85">
        <v>126000</v>
      </c>
      <c r="G51" s="29">
        <v>41.19</v>
      </c>
      <c r="H51" s="29" t="s">
        <v>865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45058</v>
      </c>
      <c r="B52" s="29" t="s">
        <v>1067</v>
      </c>
      <c r="C52" s="28" t="s">
        <v>1068</v>
      </c>
      <c r="D52" s="28" t="s">
        <v>1070</v>
      </c>
      <c r="E52" s="28" t="s">
        <v>519</v>
      </c>
      <c r="F52" s="85">
        <v>459000</v>
      </c>
      <c r="G52" s="29">
        <v>41</v>
      </c>
      <c r="H52" s="29" t="s">
        <v>865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45058</v>
      </c>
      <c r="B53" s="29" t="s">
        <v>1067</v>
      </c>
      <c r="C53" s="28" t="s">
        <v>1068</v>
      </c>
      <c r="D53" s="28" t="s">
        <v>1071</v>
      </c>
      <c r="E53" s="28" t="s">
        <v>519</v>
      </c>
      <c r="F53" s="85">
        <v>117000</v>
      </c>
      <c r="G53" s="29">
        <v>41.2</v>
      </c>
      <c r="H53" s="29" t="s">
        <v>865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45058</v>
      </c>
      <c r="B54" s="29" t="s">
        <v>1067</v>
      </c>
      <c r="C54" s="28" t="s">
        <v>1068</v>
      </c>
      <c r="D54" s="28" t="s">
        <v>1072</v>
      </c>
      <c r="E54" s="28" t="s">
        <v>519</v>
      </c>
      <c r="F54" s="85">
        <v>126000</v>
      </c>
      <c r="G54" s="29">
        <v>41.11</v>
      </c>
      <c r="H54" s="29" t="s">
        <v>865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45058</v>
      </c>
      <c r="B55" s="29" t="s">
        <v>1067</v>
      </c>
      <c r="C55" s="28" t="s">
        <v>1068</v>
      </c>
      <c r="D55" s="28" t="s">
        <v>1073</v>
      </c>
      <c r="E55" s="28" t="s">
        <v>519</v>
      </c>
      <c r="F55" s="85">
        <v>126000</v>
      </c>
      <c r="G55" s="29">
        <v>41.16</v>
      </c>
      <c r="H55" s="29" t="s">
        <v>865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45058</v>
      </c>
      <c r="B56" s="29" t="s">
        <v>991</v>
      </c>
      <c r="C56" s="28" t="s">
        <v>992</v>
      </c>
      <c r="D56" s="28" t="s">
        <v>993</v>
      </c>
      <c r="E56" s="28" t="s">
        <v>519</v>
      </c>
      <c r="F56" s="85">
        <v>98007</v>
      </c>
      <c r="G56" s="29">
        <v>37.19</v>
      </c>
      <c r="H56" s="29" t="s">
        <v>865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45058</v>
      </c>
      <c r="B57" s="29" t="s">
        <v>994</v>
      </c>
      <c r="C57" s="28" t="s">
        <v>995</v>
      </c>
      <c r="D57" s="28" t="s">
        <v>996</v>
      </c>
      <c r="E57" s="28" t="s">
        <v>519</v>
      </c>
      <c r="F57" s="85">
        <v>522000</v>
      </c>
      <c r="G57" s="29">
        <v>14.5</v>
      </c>
      <c r="H57" s="29" t="s">
        <v>865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45058</v>
      </c>
      <c r="B58" s="29" t="s">
        <v>780</v>
      </c>
      <c r="C58" s="28" t="s">
        <v>1074</v>
      </c>
      <c r="D58" s="28" t="s">
        <v>1075</v>
      </c>
      <c r="E58" s="28" t="s">
        <v>519</v>
      </c>
      <c r="F58" s="85">
        <v>593624</v>
      </c>
      <c r="G58" s="29">
        <v>570</v>
      </c>
      <c r="H58" s="29" t="s">
        <v>865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45058</v>
      </c>
      <c r="B59" s="29" t="s">
        <v>1076</v>
      </c>
      <c r="C59" s="28" t="s">
        <v>1077</v>
      </c>
      <c r="D59" s="28" t="s">
        <v>1078</v>
      </c>
      <c r="E59" s="28" t="s">
        <v>519</v>
      </c>
      <c r="F59" s="85">
        <v>39600</v>
      </c>
      <c r="G59" s="29">
        <v>90.82</v>
      </c>
      <c r="H59" s="29" t="s">
        <v>865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45058</v>
      </c>
      <c r="B60" s="29" t="s">
        <v>1079</v>
      </c>
      <c r="C60" s="28" t="s">
        <v>1080</v>
      </c>
      <c r="D60" s="28" t="s">
        <v>1081</v>
      </c>
      <c r="E60" s="28" t="s">
        <v>519</v>
      </c>
      <c r="F60" s="85">
        <v>16000</v>
      </c>
      <c r="G60" s="29">
        <v>128.82</v>
      </c>
      <c r="H60" s="29" t="s">
        <v>865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45058</v>
      </c>
      <c r="B61" s="29" t="s">
        <v>1082</v>
      </c>
      <c r="C61" s="28" t="s">
        <v>1083</v>
      </c>
      <c r="D61" s="28" t="s">
        <v>1084</v>
      </c>
      <c r="E61" s="28" t="s">
        <v>519</v>
      </c>
      <c r="F61" s="85">
        <v>110000</v>
      </c>
      <c r="G61" s="29">
        <v>241.98</v>
      </c>
      <c r="H61" s="29" t="s">
        <v>865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45058</v>
      </c>
      <c r="B62" s="29" t="s">
        <v>962</v>
      </c>
      <c r="C62" s="28" t="s">
        <v>963</v>
      </c>
      <c r="D62" s="28" t="s">
        <v>1085</v>
      </c>
      <c r="E62" s="28" t="s">
        <v>519</v>
      </c>
      <c r="F62" s="85">
        <v>500000</v>
      </c>
      <c r="G62" s="29">
        <v>17.989999999999998</v>
      </c>
      <c r="H62" s="29" t="s">
        <v>865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45058</v>
      </c>
      <c r="B63" s="29" t="s">
        <v>1057</v>
      </c>
      <c r="C63" s="28" t="s">
        <v>1086</v>
      </c>
      <c r="D63" s="28" t="s">
        <v>1058</v>
      </c>
      <c r="E63" s="28" t="s">
        <v>519</v>
      </c>
      <c r="F63" s="85">
        <v>250000</v>
      </c>
      <c r="G63" s="29">
        <v>24.5</v>
      </c>
      <c r="H63" s="29" t="s">
        <v>865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45058</v>
      </c>
      <c r="B64" s="29" t="s">
        <v>1087</v>
      </c>
      <c r="C64" s="28" t="s">
        <v>1088</v>
      </c>
      <c r="D64" s="28" t="s">
        <v>1089</v>
      </c>
      <c r="E64" s="28" t="s">
        <v>519</v>
      </c>
      <c r="F64" s="85">
        <v>82800</v>
      </c>
      <c r="G64" s="29">
        <v>119.5</v>
      </c>
      <c r="H64" s="29" t="s">
        <v>865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45058</v>
      </c>
      <c r="B65" s="29" t="s">
        <v>1090</v>
      </c>
      <c r="C65" s="28" t="s">
        <v>1091</v>
      </c>
      <c r="D65" s="28" t="s">
        <v>1092</v>
      </c>
      <c r="E65" s="28" t="s">
        <v>519</v>
      </c>
      <c r="F65" s="85">
        <v>109000</v>
      </c>
      <c r="G65" s="29">
        <v>44.86</v>
      </c>
      <c r="H65" s="29" t="s">
        <v>865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45058</v>
      </c>
      <c r="B66" s="29" t="s">
        <v>1093</v>
      </c>
      <c r="C66" s="28" t="s">
        <v>1094</v>
      </c>
      <c r="D66" s="28" t="s">
        <v>1064</v>
      </c>
      <c r="E66" s="28" t="s">
        <v>519</v>
      </c>
      <c r="F66" s="85">
        <v>403147</v>
      </c>
      <c r="G66" s="29">
        <v>248.38</v>
      </c>
      <c r="H66" s="29" t="s">
        <v>865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45058</v>
      </c>
      <c r="B67" s="29" t="s">
        <v>209</v>
      </c>
      <c r="C67" s="28" t="s">
        <v>1095</v>
      </c>
      <c r="D67" s="28" t="s">
        <v>1096</v>
      </c>
      <c r="E67" s="28" t="s">
        <v>519</v>
      </c>
      <c r="F67" s="85">
        <v>6500000</v>
      </c>
      <c r="G67" s="29">
        <v>184.63</v>
      </c>
      <c r="H67" s="29" t="s">
        <v>865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45058</v>
      </c>
      <c r="B68" s="29" t="s">
        <v>1026</v>
      </c>
      <c r="C68" s="28" t="s">
        <v>1097</v>
      </c>
      <c r="D68" s="28" t="s">
        <v>1027</v>
      </c>
      <c r="E68" s="28" t="s">
        <v>520</v>
      </c>
      <c r="F68" s="85">
        <v>36127</v>
      </c>
      <c r="G68" s="29">
        <v>106.12</v>
      </c>
      <c r="H68" s="29" t="s">
        <v>865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45058</v>
      </c>
      <c r="B69" s="29" t="s">
        <v>989</v>
      </c>
      <c r="C69" s="28" t="s">
        <v>990</v>
      </c>
      <c r="D69" s="28" t="s">
        <v>1064</v>
      </c>
      <c r="E69" s="28" t="s">
        <v>520</v>
      </c>
      <c r="F69" s="85">
        <v>39967</v>
      </c>
      <c r="G69" s="29">
        <v>1410.02</v>
      </c>
      <c r="H69" s="29" t="s">
        <v>865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45058</v>
      </c>
      <c r="B70" s="29" t="s">
        <v>652</v>
      </c>
      <c r="C70" s="28" t="s">
        <v>1065</v>
      </c>
      <c r="D70" s="28" t="s">
        <v>1066</v>
      </c>
      <c r="E70" s="28" t="s">
        <v>520</v>
      </c>
      <c r="F70" s="85">
        <v>55912</v>
      </c>
      <c r="G70" s="29">
        <v>1911.11</v>
      </c>
      <c r="H70" s="29" t="s">
        <v>865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45058</v>
      </c>
      <c r="B71" s="29" t="s">
        <v>1067</v>
      </c>
      <c r="C71" s="28" t="s">
        <v>1068</v>
      </c>
      <c r="D71" s="28" t="s">
        <v>1073</v>
      </c>
      <c r="E71" s="28" t="s">
        <v>520</v>
      </c>
      <c r="F71" s="85">
        <v>126000</v>
      </c>
      <c r="G71" s="29">
        <v>41.19</v>
      </c>
      <c r="H71" s="29" t="s">
        <v>865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45058</v>
      </c>
      <c r="B72" s="29" t="s">
        <v>1067</v>
      </c>
      <c r="C72" s="28" t="s">
        <v>1068</v>
      </c>
      <c r="D72" s="28" t="s">
        <v>1098</v>
      </c>
      <c r="E72" s="28" t="s">
        <v>520</v>
      </c>
      <c r="F72" s="85">
        <v>177000</v>
      </c>
      <c r="G72" s="29">
        <v>41</v>
      </c>
      <c r="H72" s="29" t="s">
        <v>865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45058</v>
      </c>
      <c r="B73" s="29" t="s">
        <v>1067</v>
      </c>
      <c r="C73" s="28" t="s">
        <v>1068</v>
      </c>
      <c r="D73" s="28" t="s">
        <v>1072</v>
      </c>
      <c r="E73" s="28" t="s">
        <v>520</v>
      </c>
      <c r="F73" s="85">
        <v>126000</v>
      </c>
      <c r="G73" s="29">
        <v>41.16</v>
      </c>
      <c r="H73" s="29" t="s">
        <v>865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45058</v>
      </c>
      <c r="B74" s="29" t="s">
        <v>1067</v>
      </c>
      <c r="C74" s="28" t="s">
        <v>1068</v>
      </c>
      <c r="D74" s="28" t="s">
        <v>1071</v>
      </c>
      <c r="E74" s="28" t="s">
        <v>520</v>
      </c>
      <c r="F74" s="85">
        <v>117000</v>
      </c>
      <c r="G74" s="29">
        <v>41.17</v>
      </c>
      <c r="H74" s="29" t="s">
        <v>865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45058</v>
      </c>
      <c r="B75" s="29" t="s">
        <v>1067</v>
      </c>
      <c r="C75" s="28" t="s">
        <v>1068</v>
      </c>
      <c r="D75" s="28" t="s">
        <v>1069</v>
      </c>
      <c r="E75" s="28" t="s">
        <v>520</v>
      </c>
      <c r="F75" s="85">
        <v>126000</v>
      </c>
      <c r="G75" s="29">
        <v>41.11</v>
      </c>
      <c r="H75" s="29" t="s">
        <v>865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45058</v>
      </c>
      <c r="B76" s="29" t="s">
        <v>991</v>
      </c>
      <c r="C76" s="28" t="s">
        <v>992</v>
      </c>
      <c r="D76" s="28" t="s">
        <v>993</v>
      </c>
      <c r="E76" s="28" t="s">
        <v>520</v>
      </c>
      <c r="F76" s="85">
        <v>37284</v>
      </c>
      <c r="G76" s="29">
        <v>37.35</v>
      </c>
      <c r="H76" s="29" t="s">
        <v>865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45058</v>
      </c>
      <c r="B77" s="29" t="s">
        <v>994</v>
      </c>
      <c r="C77" s="28" t="s">
        <v>995</v>
      </c>
      <c r="D77" s="28" t="s">
        <v>1000</v>
      </c>
      <c r="E77" s="28" t="s">
        <v>520</v>
      </c>
      <c r="F77" s="85">
        <v>500000</v>
      </c>
      <c r="G77" s="29">
        <v>14.5</v>
      </c>
      <c r="H77" s="29" t="s">
        <v>865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45058</v>
      </c>
      <c r="B78" s="29" t="s">
        <v>994</v>
      </c>
      <c r="C78" s="28" t="s">
        <v>995</v>
      </c>
      <c r="D78" s="28" t="s">
        <v>996</v>
      </c>
      <c r="E78" s="28" t="s">
        <v>520</v>
      </c>
      <c r="F78" s="85">
        <v>520000</v>
      </c>
      <c r="G78" s="29">
        <v>14.11</v>
      </c>
      <c r="H78" s="29" t="s">
        <v>865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45058</v>
      </c>
      <c r="B79" s="29" t="s">
        <v>997</v>
      </c>
      <c r="C79" s="28" t="s">
        <v>998</v>
      </c>
      <c r="D79" s="28" t="s">
        <v>999</v>
      </c>
      <c r="E79" s="28" t="s">
        <v>520</v>
      </c>
      <c r="F79" s="85">
        <v>129185</v>
      </c>
      <c r="G79" s="29">
        <v>17.66</v>
      </c>
      <c r="H79" s="29" t="s">
        <v>865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45058</v>
      </c>
      <c r="B80" s="29" t="s">
        <v>1099</v>
      </c>
      <c r="C80" s="28" t="s">
        <v>1100</v>
      </c>
      <c r="D80" s="28" t="s">
        <v>1101</v>
      </c>
      <c r="E80" s="28" t="s">
        <v>520</v>
      </c>
      <c r="F80" s="85">
        <v>5089</v>
      </c>
      <c r="G80" s="29">
        <v>2201.75</v>
      </c>
      <c r="H80" s="29" t="s">
        <v>865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45058</v>
      </c>
      <c r="B81" s="29" t="s">
        <v>1102</v>
      </c>
      <c r="C81" s="28" t="s">
        <v>1103</v>
      </c>
      <c r="D81" s="28" t="s">
        <v>1104</v>
      </c>
      <c r="E81" s="28" t="s">
        <v>520</v>
      </c>
      <c r="F81" s="85">
        <v>120000</v>
      </c>
      <c r="G81" s="29">
        <v>17.010000000000002</v>
      </c>
      <c r="H81" s="29" t="s">
        <v>865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45058</v>
      </c>
      <c r="B82" s="29" t="s">
        <v>1079</v>
      </c>
      <c r="C82" s="28" t="s">
        <v>1080</v>
      </c>
      <c r="D82" s="28" t="s">
        <v>1081</v>
      </c>
      <c r="E82" s="28" t="s">
        <v>520</v>
      </c>
      <c r="F82" s="85">
        <v>6000</v>
      </c>
      <c r="G82" s="29">
        <v>130.05000000000001</v>
      </c>
      <c r="H82" s="29" t="s">
        <v>865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45058</v>
      </c>
      <c r="B83" s="29" t="s">
        <v>962</v>
      </c>
      <c r="C83" s="28" t="s">
        <v>963</v>
      </c>
      <c r="D83" s="28" t="s">
        <v>1105</v>
      </c>
      <c r="E83" s="28" t="s">
        <v>520</v>
      </c>
      <c r="F83" s="85">
        <v>307944</v>
      </c>
      <c r="G83" s="29">
        <v>17.95</v>
      </c>
      <c r="H83" s="29" t="s">
        <v>865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45058</v>
      </c>
      <c r="B84" s="29" t="s">
        <v>1087</v>
      </c>
      <c r="C84" s="28" t="s">
        <v>1088</v>
      </c>
      <c r="D84" s="28" t="s">
        <v>1106</v>
      </c>
      <c r="E84" s="28" t="s">
        <v>520</v>
      </c>
      <c r="F84" s="85">
        <v>90000</v>
      </c>
      <c r="G84" s="29">
        <v>119.51</v>
      </c>
      <c r="H84" s="29" t="s">
        <v>865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45058</v>
      </c>
      <c r="B85" s="29" t="s">
        <v>1093</v>
      </c>
      <c r="C85" s="28" t="s">
        <v>1094</v>
      </c>
      <c r="D85" s="28" t="s">
        <v>1064</v>
      </c>
      <c r="E85" s="28" t="s">
        <v>520</v>
      </c>
      <c r="F85" s="85">
        <v>403147</v>
      </c>
      <c r="G85" s="29">
        <v>248.48</v>
      </c>
      <c r="H85" s="29" t="s">
        <v>865</v>
      </c>
      <c r="I85" s="73"/>
      <c r="J85" s="321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45058</v>
      </c>
      <c r="B86" s="29" t="s">
        <v>1107</v>
      </c>
      <c r="C86" s="28" t="s">
        <v>1108</v>
      </c>
      <c r="D86" s="28" t="s">
        <v>1109</v>
      </c>
      <c r="E86" s="28" t="s">
        <v>520</v>
      </c>
      <c r="F86" s="85">
        <v>133872</v>
      </c>
      <c r="G86" s="29">
        <v>39.03</v>
      </c>
      <c r="H86" s="29" t="s">
        <v>865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45058</v>
      </c>
      <c r="B87" s="29" t="s">
        <v>1110</v>
      </c>
      <c r="C87" s="28" t="s">
        <v>1111</v>
      </c>
      <c r="D87" s="28" t="s">
        <v>1112</v>
      </c>
      <c r="E87" s="28" t="s">
        <v>520</v>
      </c>
      <c r="F87" s="85">
        <v>500500</v>
      </c>
      <c r="G87" s="29">
        <v>31</v>
      </c>
      <c r="H87" s="29" t="s">
        <v>865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/>
      <c r="B88" s="29"/>
      <c r="C88" s="28"/>
      <c r="D88" s="28"/>
      <c r="E88" s="28"/>
      <c r="F88" s="85"/>
      <c r="G88" s="29"/>
      <c r="H88" s="29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/>
      <c r="B89" s="29"/>
      <c r="C89" s="28"/>
      <c r="D89" s="28"/>
      <c r="E89" s="28"/>
      <c r="F89" s="85"/>
      <c r="G89" s="29"/>
      <c r="H89" s="29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/>
      <c r="B90" s="29"/>
      <c r="C90" s="28"/>
      <c r="D90" s="28"/>
      <c r="E90" s="28"/>
      <c r="F90" s="85"/>
      <c r="G90" s="29"/>
      <c r="H90" s="29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/>
      <c r="B91" s="29"/>
      <c r="C91" s="28"/>
      <c r="D91" s="28"/>
      <c r="E91" s="28"/>
      <c r="F91" s="85"/>
      <c r="G91" s="29"/>
      <c r="H91" s="29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/>
      <c r="B92" s="29"/>
      <c r="C92" s="28"/>
      <c r="D92" s="28"/>
      <c r="E92" s="28"/>
      <c r="F92" s="85"/>
      <c r="G92" s="29"/>
      <c r="H92" s="29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/>
      <c r="B93" s="29"/>
      <c r="C93" s="28"/>
      <c r="D93" s="28"/>
      <c r="E93" s="28"/>
      <c r="F93" s="85"/>
      <c r="G93" s="29"/>
      <c r="H93" s="29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/>
      <c r="B94" s="29"/>
      <c r="C94" s="28"/>
      <c r="D94" s="28"/>
      <c r="E94" s="28"/>
      <c r="F94" s="85"/>
      <c r="G94" s="29"/>
      <c r="H94" s="29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/>
      <c r="B95" s="29"/>
      <c r="C95" s="28"/>
      <c r="D95" s="28"/>
      <c r="E95" s="28"/>
      <c r="F95" s="85"/>
      <c r="G95" s="29"/>
      <c r="H95" s="29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70"/>
  <sheetViews>
    <sheetView zoomScale="85" zoomScaleNormal="85" workbookViewId="0">
      <selection activeCell="I20" sqref="I2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7" t="s">
        <v>281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913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45061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521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511</v>
      </c>
      <c r="C9" s="94"/>
      <c r="D9" s="95" t="s">
        <v>522</v>
      </c>
      <c r="E9" s="94" t="s">
        <v>523</v>
      </c>
      <c r="F9" s="94" t="s">
        <v>524</v>
      </c>
      <c r="G9" s="94" t="s">
        <v>525</v>
      </c>
      <c r="H9" s="94" t="s">
        <v>526</v>
      </c>
      <c r="I9" s="94" t="s">
        <v>527</v>
      </c>
      <c r="J9" s="93" t="s">
        <v>528</v>
      </c>
      <c r="K9" s="94" t="s">
        <v>529</v>
      </c>
      <c r="L9" s="96" t="s">
        <v>530</v>
      </c>
      <c r="M9" s="96" t="s">
        <v>531</v>
      </c>
      <c r="N9" s="94" t="s">
        <v>532</v>
      </c>
      <c r="O9" s="95" t="s">
        <v>533</v>
      </c>
      <c r="P9" s="94" t="s">
        <v>762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74">
        <v>1</v>
      </c>
      <c r="B10" s="273">
        <v>45027</v>
      </c>
      <c r="C10" s="337"/>
      <c r="D10" s="338" t="s">
        <v>855</v>
      </c>
      <c r="E10" s="339" t="s">
        <v>564</v>
      </c>
      <c r="F10" s="274">
        <v>460</v>
      </c>
      <c r="G10" s="274">
        <v>425</v>
      </c>
      <c r="H10" s="274">
        <v>489</v>
      </c>
      <c r="I10" s="340" t="s">
        <v>878</v>
      </c>
      <c r="J10" s="272" t="s">
        <v>975</v>
      </c>
      <c r="K10" s="272">
        <f t="shared" ref="K10" si="0">H10-F10</f>
        <v>29</v>
      </c>
      <c r="L10" s="287">
        <f t="shared" ref="L10" si="1">(F10*-0.7)/100</f>
        <v>-3.22</v>
      </c>
      <c r="M10" s="288">
        <f t="shared" ref="M10" si="2">(K10+L10)/F10</f>
        <v>5.604347826086957E-2</v>
      </c>
      <c r="N10" s="272" t="s">
        <v>534</v>
      </c>
      <c r="O10" s="353">
        <v>45057</v>
      </c>
      <c r="P10" s="273"/>
      <c r="Q10" s="197"/>
      <c r="R10" s="197" t="s">
        <v>535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3">
        <v>2</v>
      </c>
      <c r="B11" s="242">
        <v>45028</v>
      </c>
      <c r="C11" s="248"/>
      <c r="D11" s="249" t="s">
        <v>467</v>
      </c>
      <c r="E11" s="250" t="s">
        <v>564</v>
      </c>
      <c r="F11" s="243" t="s">
        <v>881</v>
      </c>
      <c r="G11" s="243">
        <v>377</v>
      </c>
      <c r="H11" s="243"/>
      <c r="I11" s="251" t="s">
        <v>882</v>
      </c>
      <c r="J11" s="244" t="s">
        <v>537</v>
      </c>
      <c r="K11" s="244"/>
      <c r="L11" s="245"/>
      <c r="M11" s="246"/>
      <c r="N11" s="244"/>
      <c r="O11" s="247"/>
      <c r="P11" s="245">
        <f>VLOOKUP(D11,'MidCap Intra'!B28:C528,2,0)</f>
        <v>405.95</v>
      </c>
      <c r="Q11" s="197"/>
      <c r="R11" s="197" t="s">
        <v>535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331">
        <v>3</v>
      </c>
      <c r="B12" s="332">
        <v>45033</v>
      </c>
      <c r="C12" s="333"/>
      <c r="D12" s="334" t="s">
        <v>452</v>
      </c>
      <c r="E12" s="335" t="s">
        <v>564</v>
      </c>
      <c r="F12" s="331">
        <v>167.5</v>
      </c>
      <c r="G12" s="331">
        <v>158</v>
      </c>
      <c r="H12" s="331">
        <v>177.5</v>
      </c>
      <c r="I12" s="336" t="s">
        <v>884</v>
      </c>
      <c r="J12" s="272" t="s">
        <v>1021</v>
      </c>
      <c r="K12" s="272">
        <f t="shared" ref="K12" si="3">H12-F12</f>
        <v>10</v>
      </c>
      <c r="L12" s="287">
        <f t="shared" ref="L12" si="4">(F12*-0.7)/100</f>
        <v>-1.1724999999999999</v>
      </c>
      <c r="M12" s="288">
        <f t="shared" ref="M12" si="5">(K12+L12)/F12</f>
        <v>5.2701492537313439E-2</v>
      </c>
      <c r="N12" s="272" t="s">
        <v>534</v>
      </c>
      <c r="O12" s="353">
        <v>45058</v>
      </c>
      <c r="P12" s="273"/>
      <c r="Q12" s="197"/>
      <c r="R12" s="197" t="s">
        <v>535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331">
        <v>4</v>
      </c>
      <c r="B13" s="332">
        <v>45033</v>
      </c>
      <c r="C13" s="333"/>
      <c r="D13" s="334" t="s">
        <v>113</v>
      </c>
      <c r="E13" s="335" t="s">
        <v>564</v>
      </c>
      <c r="F13" s="331">
        <v>1035</v>
      </c>
      <c r="G13" s="331">
        <v>945</v>
      </c>
      <c r="H13" s="331">
        <v>1092.5</v>
      </c>
      <c r="I13" s="336" t="s">
        <v>885</v>
      </c>
      <c r="J13" s="272" t="s">
        <v>975</v>
      </c>
      <c r="K13" s="272">
        <f t="shared" ref="K13" si="6">H13-F13</f>
        <v>57.5</v>
      </c>
      <c r="L13" s="287">
        <f t="shared" ref="L13" si="7">(F13*-0.7)/100</f>
        <v>-7.2450000000000001</v>
      </c>
      <c r="M13" s="288">
        <f t="shared" ref="M13" si="8">(K13+L13)/F13</f>
        <v>4.855555555555556E-2</v>
      </c>
      <c r="N13" s="272" t="s">
        <v>534</v>
      </c>
      <c r="O13" s="353">
        <v>45057</v>
      </c>
      <c r="P13" s="273"/>
      <c r="Q13" s="197"/>
      <c r="R13" s="197" t="s">
        <v>535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31">
        <v>5</v>
      </c>
      <c r="B14" s="332">
        <v>45033</v>
      </c>
      <c r="C14" s="333"/>
      <c r="D14" s="334" t="s">
        <v>887</v>
      </c>
      <c r="E14" s="335" t="s">
        <v>564</v>
      </c>
      <c r="F14" s="331">
        <v>248.5</v>
      </c>
      <c r="G14" s="331">
        <v>233</v>
      </c>
      <c r="H14" s="331">
        <v>265.5</v>
      </c>
      <c r="I14" s="336" t="s">
        <v>886</v>
      </c>
      <c r="J14" s="272" t="s">
        <v>914</v>
      </c>
      <c r="K14" s="272">
        <f t="shared" ref="K14" si="9">H14-F14</f>
        <v>17</v>
      </c>
      <c r="L14" s="287">
        <f t="shared" ref="L14" si="10">(F14*-0.7)/100</f>
        <v>-1.7394999999999998</v>
      </c>
      <c r="M14" s="288">
        <f t="shared" ref="M14" si="11">(K14+L14)/F14</f>
        <v>6.1410462776659965E-2</v>
      </c>
      <c r="N14" s="328" t="s">
        <v>534</v>
      </c>
      <c r="O14" s="305">
        <v>45049</v>
      </c>
      <c r="P14" s="273"/>
      <c r="Q14" s="197"/>
      <c r="R14" s="197" t="s">
        <v>798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3">
        <v>6</v>
      </c>
      <c r="B15" s="242">
        <v>45040</v>
      </c>
      <c r="C15" s="248"/>
      <c r="D15" s="249" t="s">
        <v>75</v>
      </c>
      <c r="E15" s="250" t="s">
        <v>564</v>
      </c>
      <c r="F15" s="243" t="s">
        <v>893</v>
      </c>
      <c r="G15" s="243">
        <v>735</v>
      </c>
      <c r="H15" s="243"/>
      <c r="I15" s="251" t="s">
        <v>894</v>
      </c>
      <c r="J15" s="244" t="s">
        <v>537</v>
      </c>
      <c r="K15" s="244"/>
      <c r="L15" s="245"/>
      <c r="M15" s="246"/>
      <c r="N15" s="244"/>
      <c r="O15" s="247"/>
      <c r="P15" s="245">
        <f>VLOOKUP(D15,'MidCap Intra'!B33:C533,2,0)</f>
        <v>791.95</v>
      </c>
      <c r="Q15" s="197"/>
      <c r="R15" s="197" t="s">
        <v>535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3">
        <v>7</v>
      </c>
      <c r="B16" s="242">
        <v>45041</v>
      </c>
      <c r="C16" s="248"/>
      <c r="D16" s="249" t="s">
        <v>779</v>
      </c>
      <c r="E16" s="250" t="s">
        <v>564</v>
      </c>
      <c r="F16" s="243" t="s">
        <v>890</v>
      </c>
      <c r="G16" s="243">
        <v>1550</v>
      </c>
      <c r="H16" s="243"/>
      <c r="I16" s="251" t="s">
        <v>891</v>
      </c>
      <c r="J16" s="244" t="s">
        <v>537</v>
      </c>
      <c r="K16" s="244"/>
      <c r="L16" s="245"/>
      <c r="M16" s="246"/>
      <c r="N16" s="244"/>
      <c r="O16" s="247"/>
      <c r="P16" s="245">
        <f>VLOOKUP(D16,'MidCap Intra'!B34:C534,2,0)</f>
        <v>1727</v>
      </c>
      <c r="Q16" s="197"/>
      <c r="R16" s="197" t="s">
        <v>535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31">
        <v>8</v>
      </c>
      <c r="B17" s="332">
        <v>45044</v>
      </c>
      <c r="C17" s="333"/>
      <c r="D17" s="334" t="s">
        <v>362</v>
      </c>
      <c r="E17" s="335" t="s">
        <v>564</v>
      </c>
      <c r="F17" s="331">
        <v>580</v>
      </c>
      <c r="G17" s="331">
        <v>530</v>
      </c>
      <c r="H17" s="331">
        <v>614</v>
      </c>
      <c r="I17" s="336" t="s">
        <v>905</v>
      </c>
      <c r="J17" s="272" t="s">
        <v>696</v>
      </c>
      <c r="K17" s="272">
        <f t="shared" ref="K17" si="12">H17-F17</f>
        <v>34</v>
      </c>
      <c r="L17" s="287">
        <f t="shared" ref="L17" si="13">(F17*-0.7)/100</f>
        <v>-4.0599999999999996</v>
      </c>
      <c r="M17" s="288">
        <f t="shared" ref="M17" si="14">(K17+L17)/F17</f>
        <v>5.1620689655172414E-2</v>
      </c>
      <c r="N17" s="272" t="s">
        <v>534</v>
      </c>
      <c r="O17" s="353">
        <v>45057</v>
      </c>
      <c r="P17" s="273"/>
      <c r="Q17" s="197"/>
      <c r="R17" s="197" t="s">
        <v>535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31">
        <v>9</v>
      </c>
      <c r="B18" s="332">
        <v>45049</v>
      </c>
      <c r="C18" s="333"/>
      <c r="D18" s="334" t="s">
        <v>272</v>
      </c>
      <c r="E18" s="335" t="s">
        <v>564</v>
      </c>
      <c r="F18" s="331">
        <v>6575</v>
      </c>
      <c r="G18" s="331">
        <v>6150</v>
      </c>
      <c r="H18" s="331">
        <v>6970</v>
      </c>
      <c r="I18" s="336" t="s">
        <v>923</v>
      </c>
      <c r="J18" s="272" t="s">
        <v>952</v>
      </c>
      <c r="K18" s="272">
        <f t="shared" ref="K18" si="15">H18-F18</f>
        <v>395</v>
      </c>
      <c r="L18" s="287">
        <f t="shared" ref="L18" si="16">(F18*-0.7)/100</f>
        <v>-46.024999999999999</v>
      </c>
      <c r="M18" s="288">
        <f t="shared" ref="M18" si="17">(K18+L18)/F18</f>
        <v>5.3076045627376431E-2</v>
      </c>
      <c r="N18" s="328" t="s">
        <v>534</v>
      </c>
      <c r="O18" s="305">
        <v>45055</v>
      </c>
      <c r="P18" s="273"/>
      <c r="Q18" s="197"/>
      <c r="R18" s="197" t="s">
        <v>535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3">
        <v>10</v>
      </c>
      <c r="B19" s="242">
        <v>45055</v>
      </c>
      <c r="C19" s="248"/>
      <c r="D19" s="249" t="s">
        <v>406</v>
      </c>
      <c r="E19" s="250" t="s">
        <v>564</v>
      </c>
      <c r="F19" s="243" t="s">
        <v>955</v>
      </c>
      <c r="G19" s="243">
        <v>379</v>
      </c>
      <c r="H19" s="243"/>
      <c r="I19" s="251" t="s">
        <v>880</v>
      </c>
      <c r="J19" s="244" t="s">
        <v>537</v>
      </c>
      <c r="K19" s="225"/>
      <c r="L19" s="245"/>
      <c r="M19" s="246"/>
      <c r="N19" s="244"/>
      <c r="O19" s="247"/>
      <c r="P19" s="245">
        <f>VLOOKUP(D19,'MidCap Intra'!B37:C537,2,0)</f>
        <v>418.35</v>
      </c>
      <c r="Q19" s="197"/>
      <c r="R19" s="197" t="s">
        <v>535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01">
        <v>11</v>
      </c>
      <c r="B20" s="199">
        <v>45058</v>
      </c>
      <c r="C20" s="268"/>
      <c r="D20" s="269" t="s">
        <v>181</v>
      </c>
      <c r="E20" s="270" t="s">
        <v>564</v>
      </c>
      <c r="F20" s="201" t="s">
        <v>1012</v>
      </c>
      <c r="G20" s="201">
        <v>119</v>
      </c>
      <c r="H20" s="201"/>
      <c r="I20" s="271" t="s">
        <v>1013</v>
      </c>
      <c r="J20" s="225" t="s">
        <v>537</v>
      </c>
      <c r="K20" s="225"/>
      <c r="L20" s="277"/>
      <c r="M20" s="278"/>
      <c r="N20" s="225"/>
      <c r="O20" s="279"/>
      <c r="P20" s="245">
        <f>VLOOKUP(D20,'MidCap Intra'!B38:C538,2,0)</f>
        <v>132.85</v>
      </c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01">
        <v>12</v>
      </c>
      <c r="B21" s="199">
        <v>45058</v>
      </c>
      <c r="C21" s="268"/>
      <c r="D21" s="269" t="s">
        <v>185</v>
      </c>
      <c r="E21" s="270" t="s">
        <v>564</v>
      </c>
      <c r="F21" s="201" t="s">
        <v>1014</v>
      </c>
      <c r="G21" s="201">
        <v>538</v>
      </c>
      <c r="H21" s="201"/>
      <c r="I21" s="271" t="s">
        <v>1015</v>
      </c>
      <c r="J21" s="225" t="s">
        <v>537</v>
      </c>
      <c r="K21" s="225"/>
      <c r="L21" s="277"/>
      <c r="M21" s="278"/>
      <c r="N21" s="225"/>
      <c r="O21" s="279"/>
      <c r="P21" s="245">
        <f>VLOOKUP(D21,'MidCap Intra'!B39:C539,2,0)</f>
        <v>578.15</v>
      </c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4.25" customHeight="1">
      <c r="A22" s="354"/>
      <c r="B22" s="355"/>
      <c r="C22" s="356"/>
      <c r="D22" s="357"/>
      <c r="E22" s="358"/>
      <c r="F22" s="358"/>
      <c r="G22" s="216"/>
      <c r="H22" s="358"/>
      <c r="I22" s="359"/>
      <c r="J22" s="360"/>
      <c r="K22" s="360"/>
      <c r="L22" s="361"/>
      <c r="M22" s="362"/>
      <c r="N22" s="363"/>
      <c r="O22" s="364"/>
      <c r="P22" s="365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4.25" customHeight="1">
      <c r="A23" s="97"/>
      <c r="B23" s="98"/>
      <c r="C23" s="99"/>
      <c r="D23" s="100"/>
      <c r="E23" s="101"/>
      <c r="F23" s="101"/>
      <c r="G23" s="97"/>
      <c r="H23" s="101"/>
      <c r="I23" s="102"/>
      <c r="J23" s="103"/>
      <c r="K23" s="103"/>
      <c r="L23" s="104"/>
      <c r="M23" s="105"/>
      <c r="N23" s="106"/>
      <c r="O23" s="107"/>
      <c r="P23" s="108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" customHeight="1">
      <c r="A24" s="109" t="s">
        <v>538</v>
      </c>
      <c r="B24" s="110"/>
      <c r="C24" s="111"/>
      <c r="E24" s="112"/>
      <c r="F24" s="112"/>
      <c r="G24" s="112"/>
      <c r="H24" s="112"/>
      <c r="I24" s="112"/>
      <c r="J24" s="113"/>
      <c r="K24" s="112"/>
      <c r="L24" s="114"/>
      <c r="M24" s="54"/>
      <c r="N24" s="113"/>
      <c r="O24" s="11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15" t="s">
        <v>539</v>
      </c>
      <c r="B25" s="109"/>
      <c r="C25" s="109"/>
      <c r="D25" s="109"/>
      <c r="E25" s="41"/>
      <c r="F25" s="116" t="s">
        <v>540</v>
      </c>
      <c r="G25" s="6"/>
      <c r="H25" s="6"/>
      <c r="I25" s="6"/>
      <c r="J25" s="117"/>
      <c r="K25" s="118"/>
      <c r="L25" s="118"/>
      <c r="M25" s="119"/>
      <c r="N25" s="1"/>
      <c r="O25" s="120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09" t="s">
        <v>541</v>
      </c>
      <c r="B26" s="109"/>
      <c r="C26" s="109"/>
      <c r="D26" s="109" t="s">
        <v>788</v>
      </c>
      <c r="E26" s="6"/>
      <c r="F26" s="116" t="s">
        <v>542</v>
      </c>
      <c r="G26" s="6"/>
      <c r="H26" s="6"/>
      <c r="I26" s="6"/>
      <c r="J26" s="117"/>
      <c r="K26" s="118"/>
      <c r="L26" s="118"/>
      <c r="M26" s="119"/>
      <c r="N26" s="1"/>
      <c r="O26" s="120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/>
      <c r="B27" s="109"/>
      <c r="C27" s="109"/>
      <c r="D27" s="109"/>
      <c r="E27" s="6"/>
      <c r="F27" s="6"/>
      <c r="G27" s="6"/>
      <c r="H27" s="6"/>
      <c r="I27" s="6"/>
      <c r="J27" s="121"/>
      <c r="K27" s="118"/>
      <c r="L27" s="118"/>
      <c r="M27" s="6"/>
      <c r="N27" s="122"/>
      <c r="O27" s="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.75" customHeight="1">
      <c r="A28" s="1"/>
      <c r="B28" s="123" t="s">
        <v>543</v>
      </c>
      <c r="C28" s="123"/>
      <c r="D28" s="123"/>
      <c r="E28" s="123"/>
      <c r="F28" s="124"/>
      <c r="G28" s="6"/>
      <c r="H28" s="6"/>
      <c r="I28" s="125"/>
      <c r="J28" s="126"/>
      <c r="K28" s="127"/>
      <c r="L28" s="126"/>
      <c r="M28" s="6"/>
      <c r="N28" s="1"/>
      <c r="O28" s="1"/>
      <c r="P28" s="1"/>
      <c r="R28" s="54"/>
      <c r="S28" s="1"/>
      <c r="T28" s="1"/>
      <c r="U28" s="1"/>
      <c r="V28" s="1"/>
      <c r="W28" s="1"/>
      <c r="X28" s="1"/>
      <c r="Y28" s="1"/>
      <c r="Z28" s="1"/>
    </row>
    <row r="29" spans="1:56" ht="38.25" customHeight="1">
      <c r="A29" s="264" t="s">
        <v>16</v>
      </c>
      <c r="B29" s="264" t="s">
        <v>511</v>
      </c>
      <c r="C29" s="264"/>
      <c r="D29" s="227" t="s">
        <v>522</v>
      </c>
      <c r="E29" s="264" t="s">
        <v>523</v>
      </c>
      <c r="F29" s="264" t="s">
        <v>524</v>
      </c>
      <c r="G29" s="264" t="s">
        <v>544</v>
      </c>
      <c r="H29" s="264" t="s">
        <v>526</v>
      </c>
      <c r="I29" s="264" t="s">
        <v>527</v>
      </c>
      <c r="J29" s="96" t="s">
        <v>528</v>
      </c>
      <c r="K29" s="94" t="s">
        <v>545</v>
      </c>
      <c r="L29" s="129" t="s">
        <v>530</v>
      </c>
      <c r="M29" s="96" t="s">
        <v>531</v>
      </c>
      <c r="N29" s="93" t="s">
        <v>532</v>
      </c>
      <c r="O29" s="227" t="s">
        <v>533</v>
      </c>
      <c r="P29" s="41"/>
      <c r="Q29" s="1"/>
      <c r="R29" s="54"/>
      <c r="S29" s="54"/>
      <c r="T29" s="54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s="267" customFormat="1" ht="13.5" customHeight="1">
      <c r="A30" s="274">
        <v>1</v>
      </c>
      <c r="B30" s="332">
        <v>45040</v>
      </c>
      <c r="C30" s="337"/>
      <c r="D30" s="338" t="s">
        <v>401</v>
      </c>
      <c r="E30" s="339" t="s">
        <v>536</v>
      </c>
      <c r="F30" s="274">
        <v>239.5</v>
      </c>
      <c r="G30" s="274">
        <v>232</v>
      </c>
      <c r="H30" s="274">
        <v>246.5</v>
      </c>
      <c r="I30" s="340" t="s">
        <v>888</v>
      </c>
      <c r="J30" s="272" t="s">
        <v>889</v>
      </c>
      <c r="K30" s="272">
        <f t="shared" ref="K30" si="18">H30-F30</f>
        <v>7</v>
      </c>
      <c r="L30" s="287">
        <f t="shared" ref="L30" si="19">(F30*-0.7)/100</f>
        <v>-1.6764999999999999</v>
      </c>
      <c r="M30" s="288">
        <f t="shared" ref="M30" si="20">(K30+L30)/F30</f>
        <v>2.2227557411273486E-2</v>
      </c>
      <c r="N30" s="272" t="s">
        <v>534</v>
      </c>
      <c r="O30" s="305">
        <v>45055</v>
      </c>
      <c r="P30" s="265"/>
      <c r="Q30" s="198"/>
      <c r="R30" s="226" t="s">
        <v>535</v>
      </c>
      <c r="S30" s="197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</row>
    <row r="31" spans="1:56" s="267" customFormat="1" ht="13.5" customHeight="1">
      <c r="A31" s="274">
        <v>2</v>
      </c>
      <c r="B31" s="332">
        <v>45041</v>
      </c>
      <c r="C31" s="337"/>
      <c r="D31" s="338" t="s">
        <v>406</v>
      </c>
      <c r="E31" s="339" t="s">
        <v>536</v>
      </c>
      <c r="F31" s="274">
        <v>378</v>
      </c>
      <c r="G31" s="274">
        <v>367</v>
      </c>
      <c r="H31" s="274">
        <v>390</v>
      </c>
      <c r="I31" s="340" t="s">
        <v>892</v>
      </c>
      <c r="J31" s="272" t="s">
        <v>915</v>
      </c>
      <c r="K31" s="272">
        <f t="shared" ref="K31" si="21">H31-F31</f>
        <v>12</v>
      </c>
      <c r="L31" s="287">
        <f t="shared" ref="L31" si="22">(F31*-0.7)/100</f>
        <v>-2.6459999999999995</v>
      </c>
      <c r="M31" s="288">
        <f t="shared" ref="M31" si="23">(K31+L31)/F31</f>
        <v>2.4746031746031748E-2</v>
      </c>
      <c r="N31" s="328" t="s">
        <v>534</v>
      </c>
      <c r="O31" s="305">
        <v>45049</v>
      </c>
      <c r="P31" s="265"/>
      <c r="Q31" s="198"/>
      <c r="R31" s="226" t="s">
        <v>535</v>
      </c>
      <c r="S31" s="197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</row>
    <row r="32" spans="1:56" s="267" customFormat="1" ht="13.5" customHeight="1">
      <c r="A32" s="289">
        <v>3</v>
      </c>
      <c r="B32" s="343">
        <v>45044</v>
      </c>
      <c r="C32" s="344"/>
      <c r="D32" s="345" t="s">
        <v>255</v>
      </c>
      <c r="E32" s="346" t="s">
        <v>536</v>
      </c>
      <c r="F32" s="289">
        <v>284</v>
      </c>
      <c r="G32" s="289">
        <v>274</v>
      </c>
      <c r="H32" s="289">
        <v>274</v>
      </c>
      <c r="I32" s="347">
        <v>300</v>
      </c>
      <c r="J32" s="290" t="s">
        <v>953</v>
      </c>
      <c r="K32" s="290">
        <f t="shared" ref="K32" si="24">H32-F32</f>
        <v>-10</v>
      </c>
      <c r="L32" s="348">
        <f t="shared" ref="L32" si="25">(F32*-0.7)/100</f>
        <v>-1.9879999999999998</v>
      </c>
      <c r="M32" s="349">
        <f t="shared" ref="M32" si="26">(K32+L32)/F32</f>
        <v>-4.2211267605633804E-2</v>
      </c>
      <c r="N32" s="350" t="s">
        <v>546</v>
      </c>
      <c r="O32" s="351">
        <v>45055</v>
      </c>
      <c r="P32" s="265"/>
      <c r="Q32" s="198"/>
      <c r="R32" s="226" t="s">
        <v>535</v>
      </c>
      <c r="S32" s="197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</row>
    <row r="33" spans="1:38" s="267" customFormat="1" ht="13.5" customHeight="1">
      <c r="A33" s="201">
        <v>4</v>
      </c>
      <c r="B33" s="242">
        <v>45050</v>
      </c>
      <c r="C33" s="268"/>
      <c r="D33" s="269" t="s">
        <v>189</v>
      </c>
      <c r="E33" s="270" t="s">
        <v>536</v>
      </c>
      <c r="F33" s="201" t="s">
        <v>924</v>
      </c>
      <c r="G33" s="201">
        <v>945</v>
      </c>
      <c r="H33" s="201"/>
      <c r="I33" s="271" t="s">
        <v>925</v>
      </c>
      <c r="J33" s="225" t="s">
        <v>537</v>
      </c>
      <c r="K33" s="225"/>
      <c r="L33" s="277"/>
      <c r="M33" s="278"/>
      <c r="N33" s="225"/>
      <c r="O33" s="279"/>
      <c r="P33" s="265"/>
      <c r="Q33" s="198"/>
      <c r="R33" s="226" t="s">
        <v>535</v>
      </c>
      <c r="S33" s="197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6"/>
      <c r="AE33" s="266"/>
      <c r="AF33" s="266"/>
      <c r="AG33" s="266"/>
      <c r="AH33" s="266"/>
      <c r="AI33" s="266"/>
      <c r="AJ33" s="266"/>
      <c r="AK33" s="266"/>
      <c r="AL33" s="266"/>
    </row>
    <row r="34" spans="1:38" s="267" customFormat="1" ht="13.5" customHeight="1">
      <c r="A34" s="201">
        <v>5</v>
      </c>
      <c r="B34" s="242">
        <v>45057</v>
      </c>
      <c r="C34" s="268"/>
      <c r="D34" s="269" t="s">
        <v>361</v>
      </c>
      <c r="E34" s="270" t="s">
        <v>536</v>
      </c>
      <c r="F34" s="201" t="s">
        <v>980</v>
      </c>
      <c r="G34" s="201">
        <v>3130</v>
      </c>
      <c r="H34" s="201"/>
      <c r="I34" s="271" t="s">
        <v>981</v>
      </c>
      <c r="J34" s="225" t="s">
        <v>537</v>
      </c>
      <c r="K34" s="225"/>
      <c r="L34" s="277"/>
      <c r="M34" s="278"/>
      <c r="N34" s="225"/>
      <c r="O34" s="279"/>
      <c r="P34" s="265"/>
      <c r="Q34" s="198"/>
      <c r="R34" s="226" t="s">
        <v>535</v>
      </c>
      <c r="S34" s="197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D34" s="266"/>
      <c r="AE34" s="266"/>
      <c r="AF34" s="266"/>
      <c r="AG34" s="266"/>
      <c r="AH34" s="266"/>
      <c r="AI34" s="266"/>
      <c r="AJ34" s="266"/>
      <c r="AK34" s="266"/>
      <c r="AL34" s="266"/>
    </row>
    <row r="35" spans="1:38" s="267" customFormat="1" ht="13.5" customHeight="1">
      <c r="A35" s="201">
        <v>6</v>
      </c>
      <c r="B35" s="242">
        <v>45058</v>
      </c>
      <c r="C35" s="268"/>
      <c r="D35" s="269" t="s">
        <v>272</v>
      </c>
      <c r="E35" s="270" t="s">
        <v>536</v>
      </c>
      <c r="F35" s="201" t="s">
        <v>1017</v>
      </c>
      <c r="G35" s="201">
        <v>6890</v>
      </c>
      <c r="H35" s="201"/>
      <c r="I35" s="271" t="s">
        <v>1018</v>
      </c>
      <c r="J35" s="225" t="s">
        <v>537</v>
      </c>
      <c r="K35" s="225"/>
      <c r="L35" s="277"/>
      <c r="M35" s="278"/>
      <c r="N35" s="225"/>
      <c r="O35" s="279"/>
      <c r="P35" s="265"/>
      <c r="Q35" s="198"/>
      <c r="R35" s="226"/>
      <c r="S35" s="197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</row>
    <row r="36" spans="1:38" s="267" customFormat="1" ht="13.5" customHeight="1">
      <c r="A36" s="201">
        <v>7</v>
      </c>
      <c r="B36" s="242">
        <v>45058</v>
      </c>
      <c r="C36" s="268"/>
      <c r="D36" s="269" t="s">
        <v>401</v>
      </c>
      <c r="E36" s="270" t="s">
        <v>536</v>
      </c>
      <c r="F36" s="201" t="s">
        <v>1019</v>
      </c>
      <c r="G36" s="201">
        <v>232</v>
      </c>
      <c r="H36" s="201"/>
      <c r="I36" s="271" t="s">
        <v>888</v>
      </c>
      <c r="J36" s="225" t="s">
        <v>537</v>
      </c>
      <c r="K36" s="225"/>
      <c r="L36" s="277"/>
      <c r="M36" s="278"/>
      <c r="N36" s="225"/>
      <c r="O36" s="279"/>
      <c r="P36" s="265"/>
      <c r="Q36" s="198"/>
      <c r="R36" s="226"/>
      <c r="S36" s="197"/>
      <c r="T36" s="266"/>
      <c r="U36" s="266"/>
      <c r="V36" s="266"/>
      <c r="W36" s="266"/>
      <c r="X36" s="266"/>
      <c r="Y36" s="266"/>
      <c r="Z36" s="266"/>
      <c r="AA36" s="266"/>
      <c r="AB36" s="266"/>
      <c r="AC36" s="266"/>
      <c r="AD36" s="266"/>
      <c r="AE36" s="266"/>
      <c r="AF36" s="266"/>
      <c r="AG36" s="266"/>
      <c r="AH36" s="266"/>
      <c r="AI36" s="266"/>
      <c r="AJ36" s="266"/>
      <c r="AK36" s="266"/>
      <c r="AL36" s="266"/>
    </row>
    <row r="37" spans="1:38" s="267" customFormat="1" ht="13.5" customHeight="1">
      <c r="A37" s="201"/>
      <c r="B37" s="242"/>
      <c r="C37" s="268"/>
      <c r="D37" s="269"/>
      <c r="E37" s="270"/>
      <c r="F37" s="201"/>
      <c r="G37" s="201"/>
      <c r="H37" s="201"/>
      <c r="I37" s="271"/>
      <c r="J37" s="225"/>
      <c r="K37" s="225"/>
      <c r="L37" s="277"/>
      <c r="M37" s="278"/>
      <c r="N37" s="225"/>
      <c r="O37" s="279"/>
      <c r="P37" s="265"/>
      <c r="Q37" s="198"/>
      <c r="R37" s="226"/>
      <c r="S37" s="197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</row>
    <row r="38" spans="1:38" s="267" customFormat="1" ht="13.5" customHeight="1">
      <c r="A38" s="201"/>
      <c r="B38" s="242"/>
      <c r="C38" s="268"/>
      <c r="D38" s="269"/>
      <c r="E38" s="270"/>
      <c r="F38" s="201"/>
      <c r="G38" s="201"/>
      <c r="H38" s="201"/>
      <c r="I38" s="271"/>
      <c r="J38" s="225"/>
      <c r="K38" s="225"/>
      <c r="L38" s="277"/>
      <c r="M38" s="278"/>
      <c r="N38" s="225"/>
      <c r="O38" s="279"/>
      <c r="P38" s="265"/>
      <c r="Q38" s="198"/>
      <c r="R38" s="226"/>
      <c r="S38" s="197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</row>
    <row r="39" spans="1:38" s="267" customFormat="1" ht="13.5" customHeight="1">
      <c r="A39" s="201"/>
      <c r="B39" s="242"/>
      <c r="C39" s="268"/>
      <c r="D39" s="269"/>
      <c r="E39" s="270"/>
      <c r="F39" s="201"/>
      <c r="G39" s="201"/>
      <c r="H39" s="201"/>
      <c r="I39" s="271"/>
      <c r="J39" s="225"/>
      <c r="K39" s="225"/>
      <c r="L39" s="277"/>
      <c r="M39" s="278"/>
      <c r="N39" s="225"/>
      <c r="O39" s="279"/>
      <c r="P39" s="265"/>
      <c r="Q39" s="198"/>
      <c r="R39" s="226"/>
      <c r="S39" s="197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</row>
    <row r="40" spans="1:38" s="198" customFormat="1" ht="13.5" customHeight="1">
      <c r="A40" s="303"/>
      <c r="B40" s="303"/>
      <c r="C40" s="268"/>
      <c r="D40" s="269"/>
      <c r="E40" s="270"/>
      <c r="F40" s="201"/>
      <c r="G40" s="201"/>
      <c r="H40" s="201"/>
      <c r="I40" s="271"/>
      <c r="J40" s="225"/>
      <c r="K40" s="225"/>
      <c r="L40" s="277"/>
      <c r="M40" s="278"/>
      <c r="N40" s="225"/>
      <c r="O40" s="279"/>
      <c r="P40" s="265"/>
      <c r="R40" s="226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</row>
    <row r="41" spans="1:38" ht="44.25" customHeight="1">
      <c r="A41" s="109" t="s">
        <v>538</v>
      </c>
      <c r="B41" s="130"/>
      <c r="C41" s="130"/>
      <c r="D41" s="1"/>
      <c r="E41" s="6"/>
      <c r="F41" s="6"/>
      <c r="G41" s="6"/>
      <c r="H41" s="6" t="s">
        <v>550</v>
      </c>
      <c r="I41" s="6"/>
      <c r="J41" s="6"/>
      <c r="K41" s="105"/>
      <c r="L41" s="131"/>
      <c r="M41" s="105"/>
      <c r="N41" s="106"/>
      <c r="O41" s="105"/>
      <c r="P41" s="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38" ht="12.75" customHeight="1">
      <c r="A42" s="115" t="s">
        <v>539</v>
      </c>
      <c r="B42" s="109"/>
      <c r="C42" s="109"/>
      <c r="D42" s="109"/>
      <c r="E42" s="41"/>
      <c r="F42" s="116" t="s">
        <v>540</v>
      </c>
      <c r="G42" s="54"/>
      <c r="H42" s="41"/>
      <c r="I42" s="54"/>
      <c r="J42" s="6"/>
      <c r="K42" s="132"/>
      <c r="L42" s="133"/>
      <c r="M42" s="6"/>
      <c r="N42" s="99"/>
      <c r="O42" s="134"/>
      <c r="P42" s="4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4.25" customHeight="1">
      <c r="A43" s="115"/>
      <c r="B43" s="109"/>
      <c r="C43" s="109"/>
      <c r="D43" s="109"/>
      <c r="E43" s="6"/>
      <c r="F43" s="116" t="s">
        <v>542</v>
      </c>
      <c r="G43" s="54"/>
      <c r="H43" s="41"/>
      <c r="I43" s="54"/>
      <c r="J43" s="6"/>
      <c r="K43" s="132"/>
      <c r="L43" s="133"/>
      <c r="M43" s="6"/>
      <c r="N43" s="99"/>
      <c r="O43" s="134"/>
      <c r="P43" s="4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4.25" customHeight="1">
      <c r="A44" s="109"/>
      <c r="B44" s="109"/>
      <c r="C44" s="109"/>
      <c r="D44" s="109"/>
      <c r="E44" s="6"/>
      <c r="F44" s="6"/>
      <c r="G44" s="6"/>
      <c r="H44" s="6"/>
      <c r="I44" s="6"/>
      <c r="J44" s="121"/>
      <c r="K44" s="118"/>
      <c r="L44" s="119"/>
      <c r="M44" s="6"/>
      <c r="N44" s="122"/>
      <c r="O44" s="1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2.75" customHeight="1">
      <c r="A45" s="135" t="s">
        <v>551</v>
      </c>
      <c r="B45" s="135"/>
      <c r="C45" s="135"/>
      <c r="D45" s="135"/>
      <c r="E45" s="6"/>
      <c r="F45" s="6"/>
      <c r="G45" s="6"/>
      <c r="H45" s="6"/>
      <c r="I45" s="6"/>
      <c r="J45" s="6"/>
      <c r="K45" s="6"/>
      <c r="L45" s="6"/>
      <c r="M45" s="6"/>
      <c r="N45" s="6"/>
      <c r="O45" s="2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38.25" customHeight="1">
      <c r="A46" s="94" t="s">
        <v>16</v>
      </c>
      <c r="B46" s="94" t="s">
        <v>511</v>
      </c>
      <c r="C46" s="94"/>
      <c r="D46" s="95" t="s">
        <v>522</v>
      </c>
      <c r="E46" s="94" t="s">
        <v>523</v>
      </c>
      <c r="F46" s="94" t="s">
        <v>524</v>
      </c>
      <c r="G46" s="94" t="s">
        <v>544</v>
      </c>
      <c r="H46" s="94" t="s">
        <v>526</v>
      </c>
      <c r="I46" s="94" t="s">
        <v>527</v>
      </c>
      <c r="J46" s="93" t="s">
        <v>528</v>
      </c>
      <c r="K46" s="136" t="s">
        <v>552</v>
      </c>
      <c r="L46" s="96" t="s">
        <v>530</v>
      </c>
      <c r="M46" s="136" t="s">
        <v>553</v>
      </c>
      <c r="N46" s="94" t="s">
        <v>554</v>
      </c>
      <c r="O46" s="93" t="s">
        <v>532</v>
      </c>
      <c r="P46" s="95" t="s">
        <v>533</v>
      </c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2.75" customHeight="1">
      <c r="A47" s="286">
        <v>1</v>
      </c>
      <c r="B47" s="304">
        <v>45044</v>
      </c>
      <c r="C47" s="302"/>
      <c r="D47" s="302" t="s">
        <v>898</v>
      </c>
      <c r="E47" s="286" t="s">
        <v>536</v>
      </c>
      <c r="F47" s="286">
        <v>2419</v>
      </c>
      <c r="G47" s="286">
        <v>2370</v>
      </c>
      <c r="H47" s="341">
        <v>2457.5</v>
      </c>
      <c r="I47" s="341" t="s">
        <v>899</v>
      </c>
      <c r="J47" s="272" t="s">
        <v>916</v>
      </c>
      <c r="K47" s="280">
        <f t="shared" ref="K47:K48" si="27">H47-F47</f>
        <v>38.5</v>
      </c>
      <c r="L47" s="291">
        <f t="shared" ref="L47:L48" si="28">(H47*N47)*0.07%</f>
        <v>430.06250000000006</v>
      </c>
      <c r="M47" s="282">
        <f t="shared" ref="M47:M52" si="29">(K47*N47)-L47</f>
        <v>9194.9375</v>
      </c>
      <c r="N47" s="280">
        <v>250</v>
      </c>
      <c r="O47" s="272" t="s">
        <v>534</v>
      </c>
      <c r="P47" s="273">
        <v>45049</v>
      </c>
      <c r="Q47" s="299"/>
      <c r="R47" s="54" t="s">
        <v>535</v>
      </c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300"/>
      <c r="AG47" s="301"/>
      <c r="AH47" s="299"/>
      <c r="AI47" s="299"/>
      <c r="AJ47" s="300"/>
      <c r="AK47" s="300"/>
      <c r="AL47" s="300"/>
    </row>
    <row r="48" spans="1:38" ht="12.75" customHeight="1">
      <c r="A48" s="286">
        <v>2</v>
      </c>
      <c r="B48" s="304">
        <v>45049</v>
      </c>
      <c r="C48" s="302"/>
      <c r="D48" s="302" t="s">
        <v>919</v>
      </c>
      <c r="E48" s="286" t="s">
        <v>536</v>
      </c>
      <c r="F48" s="286">
        <v>790</v>
      </c>
      <c r="G48" s="286">
        <v>776</v>
      </c>
      <c r="H48" s="341">
        <v>798.5</v>
      </c>
      <c r="I48" s="341" t="s">
        <v>920</v>
      </c>
      <c r="J48" s="272" t="s">
        <v>939</v>
      </c>
      <c r="K48" s="280">
        <f t="shared" si="27"/>
        <v>8.5</v>
      </c>
      <c r="L48" s="291">
        <f t="shared" si="28"/>
        <v>531.00250000000005</v>
      </c>
      <c r="M48" s="282">
        <f t="shared" si="29"/>
        <v>7543.9974999999995</v>
      </c>
      <c r="N48" s="280">
        <v>950</v>
      </c>
      <c r="O48" s="272" t="s">
        <v>534</v>
      </c>
      <c r="P48" s="273">
        <v>45055</v>
      </c>
      <c r="Q48" s="299"/>
      <c r="R48" s="54" t="s">
        <v>535</v>
      </c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300"/>
      <c r="AG48" s="301"/>
      <c r="AH48" s="299"/>
      <c r="AI48" s="299"/>
      <c r="AJ48" s="300"/>
      <c r="AK48" s="300"/>
      <c r="AL48" s="300"/>
    </row>
    <row r="49" spans="1:38" ht="12.75" customHeight="1">
      <c r="A49" s="286">
        <v>3</v>
      </c>
      <c r="B49" s="304">
        <v>45054</v>
      </c>
      <c r="C49" s="302"/>
      <c r="D49" s="302" t="s">
        <v>947</v>
      </c>
      <c r="E49" s="286" t="s">
        <v>536</v>
      </c>
      <c r="F49" s="286">
        <v>1557</v>
      </c>
      <c r="G49" s="286">
        <v>1520</v>
      </c>
      <c r="H49" s="341">
        <v>1580</v>
      </c>
      <c r="I49" s="341" t="s">
        <v>948</v>
      </c>
      <c r="J49" s="272" t="s">
        <v>964</v>
      </c>
      <c r="K49" s="280">
        <f t="shared" ref="K49" si="30">H49-F49</f>
        <v>23</v>
      </c>
      <c r="L49" s="291">
        <f t="shared" ref="L49" si="31">(H49*N49)*0.07%</f>
        <v>387.10000000000008</v>
      </c>
      <c r="M49" s="282">
        <f t="shared" si="29"/>
        <v>7662.9</v>
      </c>
      <c r="N49" s="280">
        <v>350</v>
      </c>
      <c r="O49" s="272" t="s">
        <v>534</v>
      </c>
      <c r="P49" s="273">
        <v>45056</v>
      </c>
      <c r="Q49" s="299"/>
      <c r="R49" s="54" t="s">
        <v>798</v>
      </c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300"/>
      <c r="AG49" s="301"/>
      <c r="AH49" s="299"/>
      <c r="AI49" s="299"/>
      <c r="AJ49" s="300"/>
      <c r="AK49" s="300"/>
      <c r="AL49" s="300"/>
    </row>
    <row r="50" spans="1:38" ht="12.75" customHeight="1">
      <c r="A50" s="286">
        <v>4</v>
      </c>
      <c r="B50" s="304">
        <v>45054</v>
      </c>
      <c r="C50" s="302"/>
      <c r="D50" s="302" t="s">
        <v>949</v>
      </c>
      <c r="E50" s="286" t="s">
        <v>536</v>
      </c>
      <c r="F50" s="286">
        <v>460</v>
      </c>
      <c r="G50" s="286">
        <v>449</v>
      </c>
      <c r="H50" s="341">
        <v>467</v>
      </c>
      <c r="I50" s="341" t="s">
        <v>950</v>
      </c>
      <c r="J50" s="272" t="s">
        <v>889</v>
      </c>
      <c r="K50" s="280">
        <f t="shared" ref="K50" si="32">H50-F50</f>
        <v>7</v>
      </c>
      <c r="L50" s="291">
        <f t="shared" ref="L50" si="33">(H50*N50)*0.07%</f>
        <v>408.62500000000006</v>
      </c>
      <c r="M50" s="282">
        <f t="shared" si="29"/>
        <v>8341.375</v>
      </c>
      <c r="N50" s="280">
        <v>1250</v>
      </c>
      <c r="O50" s="272" t="s">
        <v>534</v>
      </c>
      <c r="P50" s="273">
        <v>45055</v>
      </c>
      <c r="Q50" s="299"/>
      <c r="R50" s="54" t="s">
        <v>798</v>
      </c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300"/>
      <c r="AG50" s="301"/>
      <c r="AH50" s="299"/>
      <c r="AI50" s="299"/>
      <c r="AJ50" s="300"/>
      <c r="AK50" s="300"/>
      <c r="AL50" s="300"/>
    </row>
    <row r="51" spans="1:38" ht="12.75" customHeight="1">
      <c r="A51" s="286">
        <v>5</v>
      </c>
      <c r="B51" s="304">
        <v>45056</v>
      </c>
      <c r="C51" s="302"/>
      <c r="D51" s="302" t="s">
        <v>949</v>
      </c>
      <c r="E51" s="286" t="s">
        <v>536</v>
      </c>
      <c r="F51" s="286">
        <v>459</v>
      </c>
      <c r="G51" s="286">
        <v>448</v>
      </c>
      <c r="H51" s="341">
        <v>482</v>
      </c>
      <c r="I51" s="341" t="s">
        <v>950</v>
      </c>
      <c r="J51" s="272" t="s">
        <v>964</v>
      </c>
      <c r="K51" s="280">
        <f t="shared" ref="K51:K52" si="34">H51-F51</f>
        <v>23</v>
      </c>
      <c r="L51" s="291">
        <f t="shared" ref="L51:L52" si="35">(H51*N51)*0.07%</f>
        <v>421.75000000000006</v>
      </c>
      <c r="M51" s="282">
        <f t="shared" si="29"/>
        <v>28328.25</v>
      </c>
      <c r="N51" s="280">
        <v>1250</v>
      </c>
      <c r="O51" s="272" t="s">
        <v>534</v>
      </c>
      <c r="P51" s="273">
        <v>45057</v>
      </c>
      <c r="Q51" s="299"/>
      <c r="R51" s="54" t="s">
        <v>798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300"/>
      <c r="AG51" s="301"/>
      <c r="AH51" s="299"/>
      <c r="AI51" s="299"/>
      <c r="AJ51" s="300"/>
      <c r="AK51" s="300"/>
      <c r="AL51" s="300"/>
    </row>
    <row r="52" spans="1:38" ht="12.75" customHeight="1">
      <c r="A52" s="286">
        <v>6</v>
      </c>
      <c r="B52" s="304">
        <v>45056</v>
      </c>
      <c r="C52" s="302"/>
      <c r="D52" s="302" t="s">
        <v>965</v>
      </c>
      <c r="E52" s="286" t="s">
        <v>536</v>
      </c>
      <c r="F52" s="286">
        <v>569</v>
      </c>
      <c r="G52" s="286">
        <v>559</v>
      </c>
      <c r="H52" s="341">
        <v>576.5</v>
      </c>
      <c r="I52" s="341" t="s">
        <v>966</v>
      </c>
      <c r="J52" s="272" t="s">
        <v>1016</v>
      </c>
      <c r="K52" s="280">
        <f t="shared" si="34"/>
        <v>7.5</v>
      </c>
      <c r="L52" s="291">
        <f t="shared" si="35"/>
        <v>605.32500000000005</v>
      </c>
      <c r="M52" s="282">
        <f t="shared" si="29"/>
        <v>10644.674999999999</v>
      </c>
      <c r="N52" s="280">
        <v>1500</v>
      </c>
      <c r="O52" s="272" t="s">
        <v>534</v>
      </c>
      <c r="P52" s="273">
        <v>45057</v>
      </c>
      <c r="Q52" s="299"/>
      <c r="R52" s="54" t="s">
        <v>535</v>
      </c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300"/>
      <c r="AG52" s="301"/>
      <c r="AH52" s="299"/>
      <c r="AI52" s="299"/>
      <c r="AJ52" s="300"/>
      <c r="AK52" s="300"/>
      <c r="AL52" s="300"/>
    </row>
    <row r="53" spans="1:38" ht="12.75" customHeight="1">
      <c r="A53" s="255"/>
      <c r="B53" s="292"/>
      <c r="C53" s="293"/>
      <c r="D53" s="293"/>
      <c r="E53" s="255"/>
      <c r="F53" s="255"/>
      <c r="G53" s="255"/>
      <c r="H53" s="294"/>
      <c r="I53" s="294"/>
      <c r="J53" s="295"/>
      <c r="K53" s="296"/>
      <c r="L53" s="297"/>
      <c r="M53" s="298"/>
      <c r="N53" s="296"/>
      <c r="O53" s="294"/>
      <c r="P53" s="256"/>
      <c r="Q53" s="299"/>
      <c r="R53" s="54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300"/>
      <c r="AG53" s="301"/>
      <c r="AH53" s="299"/>
      <c r="AI53" s="299"/>
      <c r="AJ53" s="300"/>
      <c r="AK53" s="300"/>
      <c r="AL53" s="300"/>
    </row>
    <row r="54" spans="1:38" ht="12.75" customHeight="1">
      <c r="A54" s="255"/>
      <c r="B54" s="292"/>
      <c r="C54" s="293"/>
      <c r="D54" s="293"/>
      <c r="E54" s="255"/>
      <c r="F54" s="255"/>
      <c r="G54" s="255"/>
      <c r="H54" s="294"/>
      <c r="I54" s="294"/>
      <c r="J54" s="295"/>
      <c r="K54" s="296"/>
      <c r="L54" s="297"/>
      <c r="M54" s="298"/>
      <c r="N54" s="296"/>
      <c r="O54" s="294"/>
      <c r="P54" s="256"/>
      <c r="Q54" s="299"/>
      <c r="R54" s="54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300"/>
      <c r="AG54" s="301"/>
      <c r="AH54" s="299"/>
      <c r="AI54" s="299"/>
      <c r="AJ54" s="300"/>
      <c r="AK54" s="300"/>
      <c r="AL54" s="300"/>
    </row>
    <row r="55" spans="1:38" s="198" customFormat="1" ht="12.75" customHeight="1">
      <c r="A55" s="300"/>
      <c r="B55" s="317"/>
      <c r="C55" s="200"/>
      <c r="D55" s="200"/>
      <c r="E55" s="229"/>
      <c r="F55" s="229"/>
      <c r="G55" s="229"/>
      <c r="H55" s="318"/>
      <c r="I55" s="318"/>
      <c r="J55" s="319"/>
      <c r="K55" s="200"/>
      <c r="L55" s="229"/>
      <c r="M55" s="229"/>
      <c r="N55" s="229"/>
      <c r="O55" s="318"/>
      <c r="P55" s="318"/>
      <c r="Q55" s="200"/>
      <c r="R55" s="203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229"/>
      <c r="AG55" s="228"/>
      <c r="AH55" s="200"/>
      <c r="AI55" s="200"/>
      <c r="AJ55" s="229"/>
      <c r="AK55" s="229"/>
      <c r="AL55" s="229"/>
    </row>
    <row r="56" spans="1:38" ht="38.25" customHeight="1">
      <c r="A56" s="137" t="s">
        <v>556</v>
      </c>
      <c r="B56" s="137"/>
      <c r="C56" s="137"/>
      <c r="D56" s="137"/>
      <c r="E56" s="138"/>
      <c r="F56" s="102"/>
      <c r="G56" s="102"/>
      <c r="H56" s="102"/>
      <c r="I56" s="102"/>
      <c r="J56" s="1"/>
      <c r="K56" s="6"/>
      <c r="L56" s="6"/>
      <c r="M56" s="6"/>
      <c r="N56" s="1"/>
      <c r="O56" s="1"/>
      <c r="P56" s="41"/>
      <c r="Q56" s="4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41"/>
      <c r="AH56" s="41"/>
      <c r="AI56" s="41"/>
      <c r="AJ56" s="41"/>
      <c r="AK56" s="41"/>
      <c r="AL56" s="41"/>
    </row>
    <row r="57" spans="1:38" ht="38.25">
      <c r="A57" s="94" t="s">
        <v>16</v>
      </c>
      <c r="B57" s="94" t="s">
        <v>511</v>
      </c>
      <c r="C57" s="94"/>
      <c r="D57" s="95" t="s">
        <v>522</v>
      </c>
      <c r="E57" s="94" t="s">
        <v>523</v>
      </c>
      <c r="F57" s="94" t="s">
        <v>524</v>
      </c>
      <c r="G57" s="94" t="s">
        <v>544</v>
      </c>
      <c r="H57" s="94" t="s">
        <v>526</v>
      </c>
      <c r="I57" s="94" t="s">
        <v>527</v>
      </c>
      <c r="J57" s="93" t="s">
        <v>528</v>
      </c>
      <c r="K57" s="93" t="s">
        <v>557</v>
      </c>
      <c r="L57" s="96" t="s">
        <v>530</v>
      </c>
      <c r="M57" s="136" t="s">
        <v>553</v>
      </c>
      <c r="N57" s="94" t="s">
        <v>554</v>
      </c>
      <c r="O57" s="94" t="s">
        <v>532</v>
      </c>
      <c r="P57" s="95" t="s">
        <v>533</v>
      </c>
      <c r="Q57" s="4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41"/>
      <c r="AH57" s="41"/>
      <c r="AI57" s="41"/>
      <c r="AJ57" s="41"/>
      <c r="AK57" s="41"/>
      <c r="AL57" s="41"/>
    </row>
    <row r="58" spans="1:38" s="198" customFormat="1" ht="15.6" customHeight="1">
      <c r="A58" s="286">
        <v>1</v>
      </c>
      <c r="B58" s="304">
        <v>45043</v>
      </c>
      <c r="C58" s="284"/>
      <c r="D58" s="302" t="s">
        <v>896</v>
      </c>
      <c r="E58" s="274" t="s">
        <v>536</v>
      </c>
      <c r="F58" s="274">
        <v>35</v>
      </c>
      <c r="G58" s="274">
        <v>19</v>
      </c>
      <c r="H58" s="283">
        <v>42</v>
      </c>
      <c r="I58" s="291" t="s">
        <v>897</v>
      </c>
      <c r="J58" s="272" t="s">
        <v>889</v>
      </c>
      <c r="K58" s="280">
        <f t="shared" ref="K58" si="36">H58-F58</f>
        <v>7</v>
      </c>
      <c r="L58" s="281">
        <v>100</v>
      </c>
      <c r="M58" s="282">
        <f t="shared" ref="M58" si="37">(K58*N58)-100</f>
        <v>2000</v>
      </c>
      <c r="N58" s="280">
        <v>300</v>
      </c>
      <c r="O58" s="272" t="s">
        <v>534</v>
      </c>
      <c r="P58" s="273">
        <v>45048</v>
      </c>
      <c r="Q58" s="197"/>
      <c r="R58" s="203" t="s">
        <v>798</v>
      </c>
      <c r="S58" s="197"/>
      <c r="T58" s="197"/>
      <c r="U58" s="197"/>
      <c r="V58" s="197"/>
      <c r="W58" s="197"/>
      <c r="X58" s="203"/>
      <c r="Y58" s="197"/>
      <c r="Z58" s="197"/>
      <c r="AA58" s="197"/>
      <c r="AB58" s="197"/>
      <c r="AC58" s="197"/>
      <c r="AD58" s="203"/>
      <c r="AE58" s="197"/>
      <c r="AF58" s="197"/>
      <c r="AG58" s="197"/>
      <c r="AH58" s="197"/>
      <c r="AI58" s="197"/>
      <c r="AJ58" s="203"/>
      <c r="AK58" s="197"/>
      <c r="AL58" s="197"/>
    </row>
    <row r="59" spans="1:38" s="198" customFormat="1" ht="15.6" customHeight="1">
      <c r="A59" s="286">
        <v>2</v>
      </c>
      <c r="B59" s="304">
        <v>45044</v>
      </c>
      <c r="C59" s="284"/>
      <c r="D59" s="302" t="s">
        <v>901</v>
      </c>
      <c r="E59" s="274" t="s">
        <v>536</v>
      </c>
      <c r="F59" s="274">
        <v>127</v>
      </c>
      <c r="G59" s="274">
        <v>78</v>
      </c>
      <c r="H59" s="283">
        <v>147</v>
      </c>
      <c r="I59" s="291" t="s">
        <v>868</v>
      </c>
      <c r="J59" s="272" t="s">
        <v>883</v>
      </c>
      <c r="K59" s="280">
        <f t="shared" ref="K59" si="38">H59-F59</f>
        <v>20</v>
      </c>
      <c r="L59" s="281">
        <v>100</v>
      </c>
      <c r="M59" s="282">
        <f t="shared" ref="M59" si="39">(K59*N59)-100</f>
        <v>1900</v>
      </c>
      <c r="N59" s="280">
        <v>100</v>
      </c>
      <c r="O59" s="272" t="s">
        <v>534</v>
      </c>
      <c r="P59" s="273">
        <v>45048</v>
      </c>
      <c r="Q59" s="197"/>
      <c r="R59" s="203" t="s">
        <v>798</v>
      </c>
      <c r="S59" s="197"/>
      <c r="T59" s="197"/>
      <c r="U59" s="197"/>
      <c r="V59" s="197"/>
      <c r="W59" s="197"/>
      <c r="X59" s="203"/>
      <c r="Y59" s="197"/>
      <c r="Z59" s="197"/>
      <c r="AA59" s="197"/>
      <c r="AB59" s="197"/>
      <c r="AC59" s="197"/>
      <c r="AD59" s="203"/>
      <c r="AE59" s="197"/>
      <c r="AF59" s="197"/>
      <c r="AG59" s="197"/>
      <c r="AH59" s="197"/>
      <c r="AI59" s="197"/>
      <c r="AJ59" s="203"/>
      <c r="AK59" s="197"/>
      <c r="AL59" s="197"/>
    </row>
    <row r="60" spans="1:38" s="198" customFormat="1" ht="15.6" customHeight="1">
      <c r="A60" s="286">
        <v>3</v>
      </c>
      <c r="B60" s="304">
        <v>45044</v>
      </c>
      <c r="C60" s="284"/>
      <c r="D60" s="302" t="s">
        <v>902</v>
      </c>
      <c r="E60" s="274" t="s">
        <v>536</v>
      </c>
      <c r="F60" s="274">
        <v>39</v>
      </c>
      <c r="G60" s="274">
        <v>25</v>
      </c>
      <c r="H60" s="283">
        <v>45.5</v>
      </c>
      <c r="I60" s="291" t="s">
        <v>903</v>
      </c>
      <c r="J60" s="272" t="s">
        <v>900</v>
      </c>
      <c r="K60" s="280">
        <f t="shared" ref="K60" si="40">H60-F60</f>
        <v>6.5</v>
      </c>
      <c r="L60" s="281">
        <v>100</v>
      </c>
      <c r="M60" s="282">
        <f t="shared" ref="M60" si="41">(K60*N60)-100</f>
        <v>2545.5</v>
      </c>
      <c r="N60" s="280">
        <v>407</v>
      </c>
      <c r="O60" s="272" t="s">
        <v>534</v>
      </c>
      <c r="P60" s="273">
        <v>45048</v>
      </c>
      <c r="Q60" s="197"/>
      <c r="R60" s="203" t="s">
        <v>798</v>
      </c>
      <c r="S60" s="197"/>
      <c r="T60" s="197"/>
      <c r="U60" s="197"/>
      <c r="V60" s="197"/>
      <c r="W60" s="197"/>
      <c r="X60" s="203"/>
      <c r="Y60" s="197"/>
      <c r="Z60" s="197"/>
      <c r="AA60" s="197"/>
      <c r="AB60" s="197"/>
      <c r="AC60" s="197"/>
      <c r="AD60" s="203"/>
      <c r="AE60" s="197"/>
      <c r="AF60" s="197"/>
      <c r="AG60" s="197"/>
      <c r="AH60" s="197"/>
      <c r="AI60" s="197"/>
      <c r="AJ60" s="203"/>
      <c r="AK60" s="197"/>
      <c r="AL60" s="197"/>
    </row>
    <row r="61" spans="1:38" s="198" customFormat="1" ht="15.6" customHeight="1">
      <c r="A61" s="308">
        <v>4</v>
      </c>
      <c r="B61" s="320">
        <v>45044</v>
      </c>
      <c r="C61" s="310"/>
      <c r="D61" s="311" t="s">
        <v>904</v>
      </c>
      <c r="E61" s="289" t="s">
        <v>536</v>
      </c>
      <c r="F61" s="289">
        <v>38</v>
      </c>
      <c r="G61" s="289"/>
      <c r="H61" s="312">
        <v>11</v>
      </c>
      <c r="I61" s="313" t="s">
        <v>895</v>
      </c>
      <c r="J61" s="290" t="s">
        <v>910</v>
      </c>
      <c r="K61" s="314">
        <f t="shared" ref="K61" si="42">H61-F61</f>
        <v>-27</v>
      </c>
      <c r="L61" s="315">
        <v>100</v>
      </c>
      <c r="M61" s="316">
        <f t="shared" ref="M61:M64" si="43">(K61*N61)-100</f>
        <v>-1180</v>
      </c>
      <c r="N61" s="314">
        <v>40</v>
      </c>
      <c r="O61" s="290" t="s">
        <v>546</v>
      </c>
      <c r="P61" s="309">
        <v>45048</v>
      </c>
      <c r="Q61" s="197"/>
      <c r="R61" s="203" t="s">
        <v>798</v>
      </c>
      <c r="S61" s="197"/>
      <c r="T61" s="197"/>
      <c r="U61" s="197"/>
      <c r="V61" s="197"/>
      <c r="W61" s="197"/>
      <c r="X61" s="203"/>
      <c r="Y61" s="197"/>
      <c r="Z61" s="197"/>
      <c r="AA61" s="197"/>
      <c r="AB61" s="197"/>
      <c r="AC61" s="197"/>
      <c r="AD61" s="203"/>
      <c r="AE61" s="197"/>
      <c r="AF61" s="197"/>
      <c r="AG61" s="197"/>
      <c r="AH61" s="197"/>
      <c r="AI61" s="197"/>
      <c r="AJ61" s="203"/>
      <c r="AK61" s="197"/>
      <c r="AL61" s="197"/>
    </row>
    <row r="62" spans="1:38" s="198" customFormat="1" ht="15.6" customHeight="1">
      <c r="A62" s="286">
        <v>5</v>
      </c>
      <c r="B62" s="304">
        <v>45048</v>
      </c>
      <c r="C62" s="284"/>
      <c r="D62" s="302" t="s">
        <v>906</v>
      </c>
      <c r="E62" s="274" t="s">
        <v>877</v>
      </c>
      <c r="F62" s="274">
        <v>66</v>
      </c>
      <c r="G62" s="274">
        <v>115</v>
      </c>
      <c r="H62" s="283">
        <v>42.5</v>
      </c>
      <c r="I62" s="291" t="s">
        <v>907</v>
      </c>
      <c r="J62" s="272" t="s">
        <v>917</v>
      </c>
      <c r="K62" s="280">
        <f>F62-H62</f>
        <v>23.5</v>
      </c>
      <c r="L62" s="281">
        <v>100</v>
      </c>
      <c r="M62" s="282">
        <f t="shared" si="43"/>
        <v>1075</v>
      </c>
      <c r="N62" s="280">
        <v>50</v>
      </c>
      <c r="O62" s="272" t="s">
        <v>534</v>
      </c>
      <c r="P62" s="273">
        <v>45049</v>
      </c>
      <c r="Q62" s="197"/>
      <c r="R62" s="203" t="s">
        <v>535</v>
      </c>
      <c r="S62" s="197"/>
      <c r="T62" s="197"/>
      <c r="U62" s="197"/>
      <c r="V62" s="197"/>
      <c r="W62" s="197"/>
      <c r="X62" s="203"/>
      <c r="Y62" s="197"/>
      <c r="Z62" s="197"/>
      <c r="AA62" s="197"/>
      <c r="AB62" s="197"/>
      <c r="AC62" s="197"/>
      <c r="AD62" s="203"/>
      <c r="AE62" s="197"/>
      <c r="AF62" s="197"/>
      <c r="AG62" s="197"/>
      <c r="AH62" s="197"/>
      <c r="AI62" s="197"/>
      <c r="AJ62" s="203"/>
      <c r="AK62" s="197"/>
      <c r="AL62" s="197"/>
    </row>
    <row r="63" spans="1:38" s="198" customFormat="1" ht="15.6" customHeight="1">
      <c r="A63" s="286">
        <v>6</v>
      </c>
      <c r="B63" s="304">
        <v>45048</v>
      </c>
      <c r="C63" s="284"/>
      <c r="D63" s="302" t="s">
        <v>911</v>
      </c>
      <c r="E63" s="274" t="s">
        <v>536</v>
      </c>
      <c r="F63" s="274">
        <v>42</v>
      </c>
      <c r="G63" s="274"/>
      <c r="H63" s="283">
        <v>64</v>
      </c>
      <c r="I63" s="291" t="s">
        <v>912</v>
      </c>
      <c r="J63" s="272" t="s">
        <v>918</v>
      </c>
      <c r="K63" s="280">
        <f t="shared" ref="K63:K64" si="44">H63-F63</f>
        <v>22</v>
      </c>
      <c r="L63" s="281">
        <v>100</v>
      </c>
      <c r="M63" s="282">
        <f t="shared" si="43"/>
        <v>1000</v>
      </c>
      <c r="N63" s="280">
        <v>50</v>
      </c>
      <c r="O63" s="272" t="s">
        <v>534</v>
      </c>
      <c r="P63" s="273">
        <v>45049</v>
      </c>
      <c r="Q63" s="197"/>
      <c r="R63" s="203" t="s">
        <v>535</v>
      </c>
      <c r="S63" s="197"/>
      <c r="T63" s="197"/>
      <c r="U63" s="197"/>
      <c r="V63" s="197"/>
      <c r="W63" s="197"/>
      <c r="X63" s="203"/>
      <c r="Y63" s="197"/>
      <c r="Z63" s="197"/>
      <c r="AA63" s="197"/>
      <c r="AB63" s="197"/>
      <c r="AC63" s="197"/>
      <c r="AD63" s="203"/>
      <c r="AE63" s="197"/>
      <c r="AF63" s="197"/>
      <c r="AG63" s="197"/>
      <c r="AH63" s="197"/>
      <c r="AI63" s="197"/>
      <c r="AJ63" s="203"/>
      <c r="AK63" s="197"/>
      <c r="AL63" s="197"/>
    </row>
    <row r="64" spans="1:38" s="198" customFormat="1" ht="15.6" customHeight="1">
      <c r="A64" s="286">
        <v>7</v>
      </c>
      <c r="B64" s="304">
        <v>45048</v>
      </c>
      <c r="C64" s="284"/>
      <c r="D64" s="302" t="s">
        <v>908</v>
      </c>
      <c r="E64" s="274" t="s">
        <v>536</v>
      </c>
      <c r="F64" s="274">
        <v>110</v>
      </c>
      <c r="G64" s="274"/>
      <c r="H64" s="283">
        <v>180</v>
      </c>
      <c r="I64" s="291" t="s">
        <v>909</v>
      </c>
      <c r="J64" s="272" t="s">
        <v>716</v>
      </c>
      <c r="K64" s="280">
        <f t="shared" si="44"/>
        <v>70</v>
      </c>
      <c r="L64" s="281">
        <v>100</v>
      </c>
      <c r="M64" s="282">
        <f t="shared" si="43"/>
        <v>1650</v>
      </c>
      <c r="N64" s="280">
        <v>25</v>
      </c>
      <c r="O64" s="272" t="s">
        <v>534</v>
      </c>
      <c r="P64" s="273">
        <v>45049</v>
      </c>
      <c r="Q64" s="197"/>
      <c r="R64" s="203" t="s">
        <v>535</v>
      </c>
      <c r="S64" s="197"/>
      <c r="T64" s="197"/>
      <c r="U64" s="197"/>
      <c r="V64" s="197"/>
      <c r="W64" s="197"/>
      <c r="X64" s="203"/>
      <c r="Y64" s="197"/>
      <c r="Z64" s="197"/>
      <c r="AA64" s="197"/>
      <c r="AB64" s="197"/>
      <c r="AC64" s="197"/>
      <c r="AD64" s="203"/>
      <c r="AE64" s="197"/>
      <c r="AF64" s="197"/>
      <c r="AG64" s="197"/>
      <c r="AH64" s="197"/>
      <c r="AI64" s="197"/>
      <c r="AJ64" s="203"/>
      <c r="AK64" s="197"/>
      <c r="AL64" s="197"/>
    </row>
    <row r="65" spans="1:38" s="198" customFormat="1" ht="15.6" customHeight="1">
      <c r="A65" s="286">
        <v>8</v>
      </c>
      <c r="B65" s="304">
        <v>45048</v>
      </c>
      <c r="C65" s="284"/>
      <c r="D65" s="302" t="s">
        <v>902</v>
      </c>
      <c r="E65" s="274" t="s">
        <v>536</v>
      </c>
      <c r="F65" s="274">
        <v>36</v>
      </c>
      <c r="G65" s="274">
        <v>22</v>
      </c>
      <c r="H65" s="283">
        <v>42</v>
      </c>
      <c r="I65" s="291" t="s">
        <v>903</v>
      </c>
      <c r="J65" s="272" t="s">
        <v>936</v>
      </c>
      <c r="K65" s="280">
        <f t="shared" ref="K65" si="45">H65-F65</f>
        <v>6</v>
      </c>
      <c r="L65" s="281">
        <v>100</v>
      </c>
      <c r="M65" s="282">
        <f t="shared" ref="M65" si="46">(K65*N65)-100</f>
        <v>2342</v>
      </c>
      <c r="N65" s="280">
        <v>407</v>
      </c>
      <c r="O65" s="272" t="s">
        <v>534</v>
      </c>
      <c r="P65" s="273">
        <v>45051</v>
      </c>
      <c r="Q65" s="197"/>
      <c r="R65" s="203" t="s">
        <v>798</v>
      </c>
      <c r="S65" s="197"/>
      <c r="T65" s="197"/>
      <c r="U65" s="197"/>
      <c r="V65" s="197"/>
      <c r="W65" s="197"/>
      <c r="X65" s="203"/>
      <c r="Y65" s="197"/>
      <c r="Z65" s="197"/>
      <c r="AA65" s="197"/>
      <c r="AB65" s="197"/>
      <c r="AC65" s="197"/>
      <c r="AD65" s="203"/>
      <c r="AE65" s="197"/>
      <c r="AF65" s="197"/>
      <c r="AG65" s="197"/>
      <c r="AH65" s="197"/>
      <c r="AI65" s="197"/>
      <c r="AJ65" s="203"/>
      <c r="AK65" s="197"/>
      <c r="AL65" s="197"/>
    </row>
    <row r="66" spans="1:38" s="198" customFormat="1" ht="15.6" customHeight="1">
      <c r="A66" s="286">
        <v>9</v>
      </c>
      <c r="B66" s="304">
        <v>45049</v>
      </c>
      <c r="C66" s="324"/>
      <c r="D66" s="302" t="s">
        <v>911</v>
      </c>
      <c r="E66" s="274" t="s">
        <v>536</v>
      </c>
      <c r="F66" s="274">
        <v>47.5</v>
      </c>
      <c r="G66" s="274"/>
      <c r="H66" s="283">
        <v>64</v>
      </c>
      <c r="I66" s="291" t="s">
        <v>921</v>
      </c>
      <c r="J66" s="272" t="s">
        <v>922</v>
      </c>
      <c r="K66" s="280">
        <f t="shared" ref="K66" si="47">H66-F66</f>
        <v>16.5</v>
      </c>
      <c r="L66" s="281">
        <v>100</v>
      </c>
      <c r="M66" s="282">
        <f t="shared" ref="M66:M67" si="48">(K66*N66)-100</f>
        <v>725</v>
      </c>
      <c r="N66" s="280">
        <v>50</v>
      </c>
      <c r="O66" s="272" t="s">
        <v>534</v>
      </c>
      <c r="P66" s="273">
        <v>45049</v>
      </c>
      <c r="Q66" s="197"/>
      <c r="R66" s="203" t="s">
        <v>535</v>
      </c>
      <c r="S66" s="197"/>
      <c r="T66" s="197"/>
      <c r="U66" s="197"/>
      <c r="V66" s="197"/>
      <c r="W66" s="197"/>
      <c r="X66" s="203"/>
      <c r="Y66" s="197"/>
      <c r="Z66" s="197"/>
      <c r="AA66" s="197"/>
      <c r="AB66" s="197"/>
      <c r="AC66" s="197"/>
      <c r="AD66" s="203"/>
      <c r="AE66" s="197"/>
      <c r="AF66" s="197"/>
      <c r="AG66" s="197"/>
      <c r="AH66" s="197"/>
      <c r="AI66" s="197"/>
      <c r="AJ66" s="203"/>
      <c r="AK66" s="197"/>
      <c r="AL66" s="197"/>
    </row>
    <row r="67" spans="1:38" s="198" customFormat="1" ht="15.6" customHeight="1">
      <c r="A67" s="286">
        <v>10</v>
      </c>
      <c r="B67" s="332">
        <v>45050</v>
      </c>
      <c r="C67" s="284"/>
      <c r="D67" s="302" t="s">
        <v>906</v>
      </c>
      <c r="E67" s="274" t="s">
        <v>877</v>
      </c>
      <c r="F67" s="274">
        <v>68</v>
      </c>
      <c r="G67" s="274">
        <v>105</v>
      </c>
      <c r="H67" s="283">
        <v>42</v>
      </c>
      <c r="I67" s="291" t="s">
        <v>907</v>
      </c>
      <c r="J67" s="272" t="s">
        <v>937</v>
      </c>
      <c r="K67" s="280">
        <f>F67-H67</f>
        <v>26</v>
      </c>
      <c r="L67" s="281">
        <v>100</v>
      </c>
      <c r="M67" s="282">
        <f t="shared" si="48"/>
        <v>1200</v>
      </c>
      <c r="N67" s="280">
        <v>50</v>
      </c>
      <c r="O67" s="272" t="s">
        <v>534</v>
      </c>
      <c r="P67" s="273">
        <v>45051</v>
      </c>
      <c r="Q67" s="197"/>
      <c r="R67" s="203" t="s">
        <v>535</v>
      </c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308">
        <v>11</v>
      </c>
      <c r="B68" s="343">
        <v>45050</v>
      </c>
      <c r="C68" s="310"/>
      <c r="D68" s="311" t="s">
        <v>927</v>
      </c>
      <c r="E68" s="289" t="s">
        <v>536</v>
      </c>
      <c r="F68" s="289">
        <v>75</v>
      </c>
      <c r="G68" s="289"/>
      <c r="H68" s="312">
        <v>30</v>
      </c>
      <c r="I68" s="313" t="s">
        <v>928</v>
      </c>
      <c r="J68" s="290" t="s">
        <v>929</v>
      </c>
      <c r="K68" s="314">
        <f t="shared" ref="K68:K69" si="49">H68-F68</f>
        <v>-45</v>
      </c>
      <c r="L68" s="315">
        <v>100</v>
      </c>
      <c r="M68" s="316">
        <f t="shared" ref="M68:M69" si="50">(K68*N68)-100</f>
        <v>-1225</v>
      </c>
      <c r="N68" s="314">
        <v>25</v>
      </c>
      <c r="O68" s="290" t="s">
        <v>546</v>
      </c>
      <c r="P68" s="309">
        <v>45050</v>
      </c>
      <c r="Q68" s="197"/>
      <c r="R68" s="203" t="s">
        <v>535</v>
      </c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286">
        <v>12</v>
      </c>
      <c r="B69" s="332">
        <v>45050</v>
      </c>
      <c r="C69" s="284"/>
      <c r="D69" s="302" t="s">
        <v>931</v>
      </c>
      <c r="E69" s="274" t="s">
        <v>536</v>
      </c>
      <c r="F69" s="274">
        <v>45</v>
      </c>
      <c r="G69" s="274">
        <v>30</v>
      </c>
      <c r="H69" s="283">
        <v>53.5</v>
      </c>
      <c r="I69" s="291" t="s">
        <v>932</v>
      </c>
      <c r="J69" s="272" t="s">
        <v>939</v>
      </c>
      <c r="K69" s="280">
        <f t="shared" si="49"/>
        <v>8.5</v>
      </c>
      <c r="L69" s="281">
        <v>100</v>
      </c>
      <c r="M69" s="282">
        <f t="shared" si="50"/>
        <v>2025</v>
      </c>
      <c r="N69" s="280">
        <v>250</v>
      </c>
      <c r="O69" s="272" t="s">
        <v>534</v>
      </c>
      <c r="P69" s="273">
        <v>45049</v>
      </c>
      <c r="Q69" s="197"/>
      <c r="R69" s="203" t="s">
        <v>535</v>
      </c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308">
        <v>13</v>
      </c>
      <c r="B70" s="343">
        <v>45050</v>
      </c>
      <c r="C70" s="310"/>
      <c r="D70" s="311" t="s">
        <v>933</v>
      </c>
      <c r="E70" s="289" t="s">
        <v>536</v>
      </c>
      <c r="F70" s="289">
        <v>22.5</v>
      </c>
      <c r="G70" s="289">
        <v>14</v>
      </c>
      <c r="H70" s="312">
        <v>5.5</v>
      </c>
      <c r="I70" s="313" t="s">
        <v>934</v>
      </c>
      <c r="J70" s="290" t="s">
        <v>938</v>
      </c>
      <c r="K70" s="314">
        <f t="shared" ref="K70:K71" si="51">H70-F70</f>
        <v>-17</v>
      </c>
      <c r="L70" s="315">
        <v>100</v>
      </c>
      <c r="M70" s="316">
        <f t="shared" ref="M70:M71" si="52">(K70*N70)-100</f>
        <v>-9450</v>
      </c>
      <c r="N70" s="314">
        <v>550</v>
      </c>
      <c r="O70" s="290" t="s">
        <v>546</v>
      </c>
      <c r="P70" s="309">
        <v>45051</v>
      </c>
      <c r="Q70" s="197"/>
      <c r="R70" s="203" t="s">
        <v>535</v>
      </c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286">
        <v>14</v>
      </c>
      <c r="B71" s="332">
        <v>45051</v>
      </c>
      <c r="C71" s="284"/>
      <c r="D71" s="302" t="s">
        <v>940</v>
      </c>
      <c r="E71" s="274" t="s">
        <v>536</v>
      </c>
      <c r="F71" s="274">
        <v>6.5</v>
      </c>
      <c r="G71" s="274">
        <v>1.8</v>
      </c>
      <c r="H71" s="283">
        <v>9</v>
      </c>
      <c r="I71" s="291" t="s">
        <v>941</v>
      </c>
      <c r="J71" s="272" t="s">
        <v>946</v>
      </c>
      <c r="K71" s="280">
        <f t="shared" si="51"/>
        <v>2.5</v>
      </c>
      <c r="L71" s="281">
        <v>100</v>
      </c>
      <c r="M71" s="282">
        <f t="shared" si="52"/>
        <v>2275</v>
      </c>
      <c r="N71" s="280">
        <v>950</v>
      </c>
      <c r="O71" s="272" t="s">
        <v>534</v>
      </c>
      <c r="P71" s="273">
        <v>45054</v>
      </c>
      <c r="Q71" s="197"/>
      <c r="R71" s="203" t="s">
        <v>535</v>
      </c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286">
        <v>15</v>
      </c>
      <c r="B72" s="332">
        <v>45051</v>
      </c>
      <c r="C72" s="284"/>
      <c r="D72" s="302" t="s">
        <v>942</v>
      </c>
      <c r="E72" s="274" t="s">
        <v>536</v>
      </c>
      <c r="F72" s="274">
        <v>122.5</v>
      </c>
      <c r="G72" s="274">
        <v>75</v>
      </c>
      <c r="H72" s="283">
        <v>142.5</v>
      </c>
      <c r="I72" s="291" t="s">
        <v>868</v>
      </c>
      <c r="J72" s="272" t="s">
        <v>883</v>
      </c>
      <c r="K72" s="280">
        <f t="shared" ref="K72" si="53">H72-F72</f>
        <v>20</v>
      </c>
      <c r="L72" s="281">
        <v>100</v>
      </c>
      <c r="M72" s="282">
        <f t="shared" ref="M72" si="54">(K72*N72)-100</f>
        <v>1900</v>
      </c>
      <c r="N72" s="280">
        <v>100</v>
      </c>
      <c r="O72" s="272" t="s">
        <v>534</v>
      </c>
      <c r="P72" s="273">
        <v>45054</v>
      </c>
      <c r="Q72" s="197"/>
      <c r="R72" s="203" t="s">
        <v>535</v>
      </c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286">
        <v>16</v>
      </c>
      <c r="B73" s="332">
        <v>45051</v>
      </c>
      <c r="C73" s="284"/>
      <c r="D73" s="302" t="s">
        <v>931</v>
      </c>
      <c r="E73" s="274" t="s">
        <v>536</v>
      </c>
      <c r="F73" s="274">
        <v>43.5</v>
      </c>
      <c r="G73" s="274">
        <v>29</v>
      </c>
      <c r="H73" s="283">
        <v>51.5</v>
      </c>
      <c r="I73" s="291" t="s">
        <v>932</v>
      </c>
      <c r="J73" s="272" t="s">
        <v>874</v>
      </c>
      <c r="K73" s="280">
        <f t="shared" ref="K73" si="55">H73-F73</f>
        <v>8</v>
      </c>
      <c r="L73" s="281">
        <v>100</v>
      </c>
      <c r="M73" s="282">
        <f t="shared" ref="M73:M74" si="56">(K73*N73)-100</f>
        <v>1900</v>
      </c>
      <c r="N73" s="280">
        <v>250</v>
      </c>
      <c r="O73" s="272" t="s">
        <v>534</v>
      </c>
      <c r="P73" s="273">
        <v>45054</v>
      </c>
      <c r="Q73" s="197"/>
      <c r="R73" s="203" t="s">
        <v>535</v>
      </c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286">
        <v>17</v>
      </c>
      <c r="B74" s="332">
        <v>45054</v>
      </c>
      <c r="C74" s="284"/>
      <c r="D74" s="302" t="s">
        <v>906</v>
      </c>
      <c r="E74" s="274" t="s">
        <v>877</v>
      </c>
      <c r="F74" s="274">
        <v>72.5</v>
      </c>
      <c r="G74" s="274">
        <v>110</v>
      </c>
      <c r="H74" s="283">
        <v>48.5</v>
      </c>
      <c r="I74" s="291" t="s">
        <v>907</v>
      </c>
      <c r="J74" s="272" t="s">
        <v>1001</v>
      </c>
      <c r="K74" s="280">
        <f>F74-H74</f>
        <v>24</v>
      </c>
      <c r="L74" s="281">
        <v>100</v>
      </c>
      <c r="M74" s="282">
        <f t="shared" si="56"/>
        <v>1100</v>
      </c>
      <c r="N74" s="280">
        <v>50</v>
      </c>
      <c r="O74" s="272" t="s">
        <v>534</v>
      </c>
      <c r="P74" s="273">
        <v>45058</v>
      </c>
      <c r="Q74" s="197"/>
      <c r="R74" s="203" t="s">
        <v>535</v>
      </c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286">
        <v>18</v>
      </c>
      <c r="B75" s="332">
        <v>45054</v>
      </c>
      <c r="C75" s="284"/>
      <c r="D75" s="302" t="s">
        <v>902</v>
      </c>
      <c r="E75" s="274" t="s">
        <v>536</v>
      </c>
      <c r="F75" s="274">
        <v>40</v>
      </c>
      <c r="G75" s="274">
        <v>26</v>
      </c>
      <c r="H75" s="283">
        <v>46</v>
      </c>
      <c r="I75" s="291" t="s">
        <v>903</v>
      </c>
      <c r="J75" s="272" t="s">
        <v>936</v>
      </c>
      <c r="K75" s="280">
        <f t="shared" ref="K75:K76" si="57">H75-F75</f>
        <v>6</v>
      </c>
      <c r="L75" s="281">
        <v>100</v>
      </c>
      <c r="M75" s="282">
        <f t="shared" ref="M75:M76" si="58">(K75*N75)-100</f>
        <v>2342</v>
      </c>
      <c r="N75" s="280">
        <v>407</v>
      </c>
      <c r="O75" s="272" t="s">
        <v>534</v>
      </c>
      <c r="P75" s="273">
        <v>45054</v>
      </c>
      <c r="Q75" s="197"/>
      <c r="R75" s="203" t="s">
        <v>798</v>
      </c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308">
        <v>19</v>
      </c>
      <c r="B76" s="343">
        <v>45054</v>
      </c>
      <c r="C76" s="310"/>
      <c r="D76" s="311" t="s">
        <v>945</v>
      </c>
      <c r="E76" s="289" t="s">
        <v>536</v>
      </c>
      <c r="F76" s="289">
        <v>34.5</v>
      </c>
      <c r="G76" s="289"/>
      <c r="H76" s="312">
        <v>0</v>
      </c>
      <c r="I76" s="313" t="s">
        <v>944</v>
      </c>
      <c r="J76" s="290" t="s">
        <v>960</v>
      </c>
      <c r="K76" s="314">
        <f t="shared" si="57"/>
        <v>-34.5</v>
      </c>
      <c r="L76" s="315">
        <v>100</v>
      </c>
      <c r="M76" s="316">
        <f t="shared" si="58"/>
        <v>-1480</v>
      </c>
      <c r="N76" s="314">
        <v>40</v>
      </c>
      <c r="O76" s="290" t="s">
        <v>546</v>
      </c>
      <c r="P76" s="309">
        <v>45055</v>
      </c>
      <c r="Q76" s="197"/>
      <c r="R76" s="203" t="s">
        <v>798</v>
      </c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286">
        <v>20</v>
      </c>
      <c r="B77" s="332">
        <v>45055</v>
      </c>
      <c r="C77" s="284"/>
      <c r="D77" s="302" t="s">
        <v>954</v>
      </c>
      <c r="E77" s="274" t="s">
        <v>536</v>
      </c>
      <c r="F77" s="274">
        <v>38.5</v>
      </c>
      <c r="G77" s="274"/>
      <c r="H77" s="283">
        <v>62</v>
      </c>
      <c r="I77" s="291" t="s">
        <v>912</v>
      </c>
      <c r="J77" s="272" t="s">
        <v>917</v>
      </c>
      <c r="K77" s="280">
        <f t="shared" ref="K77:K78" si="59">H77-F77</f>
        <v>23.5</v>
      </c>
      <c r="L77" s="281">
        <v>100</v>
      </c>
      <c r="M77" s="282">
        <f t="shared" ref="M77:M78" si="60">(K77*N77)-100</f>
        <v>1075</v>
      </c>
      <c r="N77" s="280">
        <v>50</v>
      </c>
      <c r="O77" s="272" t="s">
        <v>534</v>
      </c>
      <c r="P77" s="273">
        <v>45055</v>
      </c>
      <c r="Q77" s="197"/>
      <c r="R77" s="203" t="s">
        <v>535</v>
      </c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286">
        <v>21</v>
      </c>
      <c r="B78" s="332">
        <v>45055</v>
      </c>
      <c r="C78" s="284"/>
      <c r="D78" s="302" t="s">
        <v>902</v>
      </c>
      <c r="E78" s="274" t="s">
        <v>536</v>
      </c>
      <c r="F78" s="274">
        <v>39</v>
      </c>
      <c r="G78" s="274">
        <v>25</v>
      </c>
      <c r="H78" s="283">
        <v>45.5</v>
      </c>
      <c r="I78" s="291" t="s">
        <v>903</v>
      </c>
      <c r="J78" s="272" t="s">
        <v>900</v>
      </c>
      <c r="K78" s="280">
        <f t="shared" si="59"/>
        <v>6.5</v>
      </c>
      <c r="L78" s="281">
        <v>100</v>
      </c>
      <c r="M78" s="282">
        <f t="shared" si="60"/>
        <v>2545.5</v>
      </c>
      <c r="N78" s="280">
        <v>407</v>
      </c>
      <c r="O78" s="272" t="s">
        <v>534</v>
      </c>
      <c r="P78" s="273">
        <v>45055</v>
      </c>
      <c r="Q78" s="197"/>
      <c r="R78" s="203" t="s">
        <v>798</v>
      </c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322">
        <v>22</v>
      </c>
      <c r="B79" s="242">
        <v>45055</v>
      </c>
      <c r="C79" s="324"/>
      <c r="D79" s="325" t="s">
        <v>956</v>
      </c>
      <c r="E79" s="201" t="s">
        <v>536</v>
      </c>
      <c r="F79" s="201" t="s">
        <v>957</v>
      </c>
      <c r="G79" s="201">
        <v>2</v>
      </c>
      <c r="H79" s="202"/>
      <c r="I79" s="217" t="s">
        <v>958</v>
      </c>
      <c r="J79" s="225" t="s">
        <v>537</v>
      </c>
      <c r="K79" s="254"/>
      <c r="L79" s="326"/>
      <c r="M79" s="327"/>
      <c r="N79" s="254"/>
      <c r="O79" s="225"/>
      <c r="P79" s="199"/>
      <c r="Q79" s="197"/>
      <c r="R79" s="203" t="s">
        <v>535</v>
      </c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286">
        <v>23</v>
      </c>
      <c r="B80" s="332">
        <v>45055</v>
      </c>
      <c r="C80" s="284"/>
      <c r="D80" s="302" t="s">
        <v>954</v>
      </c>
      <c r="E80" s="274" t="s">
        <v>536</v>
      </c>
      <c r="F80" s="274">
        <v>46.5</v>
      </c>
      <c r="G80" s="274">
        <v>9</v>
      </c>
      <c r="H80" s="283">
        <v>65</v>
      </c>
      <c r="I80" s="291" t="s">
        <v>959</v>
      </c>
      <c r="J80" s="272" t="s">
        <v>967</v>
      </c>
      <c r="K80" s="280">
        <f t="shared" ref="K80" si="61">H80-F80</f>
        <v>18.5</v>
      </c>
      <c r="L80" s="281">
        <v>100</v>
      </c>
      <c r="M80" s="282">
        <f t="shared" ref="M80" si="62">(K80*N80)-100</f>
        <v>825</v>
      </c>
      <c r="N80" s="280">
        <v>50</v>
      </c>
      <c r="O80" s="272" t="s">
        <v>534</v>
      </c>
      <c r="P80" s="273">
        <v>45056</v>
      </c>
      <c r="Q80" s="197"/>
      <c r="R80" s="203" t="s">
        <v>535</v>
      </c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286">
        <v>24</v>
      </c>
      <c r="B81" s="332">
        <v>45056</v>
      </c>
      <c r="C81" s="284"/>
      <c r="D81" s="302" t="s">
        <v>942</v>
      </c>
      <c r="E81" s="274" t="s">
        <v>536</v>
      </c>
      <c r="F81" s="274">
        <v>182.5</v>
      </c>
      <c r="G81" s="274">
        <v>135</v>
      </c>
      <c r="H81" s="283">
        <v>200</v>
      </c>
      <c r="I81" s="291" t="s">
        <v>968</v>
      </c>
      <c r="J81" s="272" t="s">
        <v>922</v>
      </c>
      <c r="K81" s="280">
        <f t="shared" ref="K81:K82" si="63">H81-F81</f>
        <v>17.5</v>
      </c>
      <c r="L81" s="281">
        <v>100</v>
      </c>
      <c r="M81" s="282">
        <f t="shared" ref="M81:M82" si="64">(K81*N81)-100</f>
        <v>1650</v>
      </c>
      <c r="N81" s="280">
        <v>100</v>
      </c>
      <c r="O81" s="272" t="s">
        <v>534</v>
      </c>
      <c r="P81" s="273">
        <v>45056</v>
      </c>
      <c r="Q81" s="197"/>
      <c r="R81" s="203" t="s">
        <v>798</v>
      </c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308">
        <v>25</v>
      </c>
      <c r="B82" s="343">
        <v>45056</v>
      </c>
      <c r="C82" s="310"/>
      <c r="D82" s="311" t="s">
        <v>954</v>
      </c>
      <c r="E82" s="289" t="s">
        <v>536</v>
      </c>
      <c r="F82" s="289">
        <v>38</v>
      </c>
      <c r="G82" s="289"/>
      <c r="H82" s="312">
        <v>0</v>
      </c>
      <c r="I82" s="313" t="s">
        <v>959</v>
      </c>
      <c r="J82" s="290" t="s">
        <v>971</v>
      </c>
      <c r="K82" s="314">
        <f t="shared" si="63"/>
        <v>-38</v>
      </c>
      <c r="L82" s="315">
        <v>100</v>
      </c>
      <c r="M82" s="316">
        <f t="shared" si="64"/>
        <v>-2000</v>
      </c>
      <c r="N82" s="314">
        <v>50</v>
      </c>
      <c r="O82" s="290" t="s">
        <v>546</v>
      </c>
      <c r="P82" s="309">
        <v>45057</v>
      </c>
      <c r="Q82" s="197"/>
      <c r="R82" s="203" t="s">
        <v>798</v>
      </c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322">
        <v>26</v>
      </c>
      <c r="B83" s="323">
        <v>45057</v>
      </c>
      <c r="C83" s="324"/>
      <c r="D83" s="325" t="s">
        <v>972</v>
      </c>
      <c r="E83" s="201" t="s">
        <v>536</v>
      </c>
      <c r="F83" s="352" t="s">
        <v>973</v>
      </c>
      <c r="G83" s="201">
        <v>1.8</v>
      </c>
      <c r="H83" s="202"/>
      <c r="I83" s="217" t="s">
        <v>974</v>
      </c>
      <c r="J83" s="225" t="s">
        <v>537</v>
      </c>
      <c r="K83" s="254"/>
      <c r="L83" s="326"/>
      <c r="M83" s="327"/>
      <c r="N83" s="254"/>
      <c r="O83" s="225"/>
      <c r="P83" s="199"/>
      <c r="Q83" s="197"/>
      <c r="R83" s="203" t="s">
        <v>798</v>
      </c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286">
        <v>27</v>
      </c>
      <c r="B84" s="304">
        <v>45057</v>
      </c>
      <c r="C84" s="284"/>
      <c r="D84" s="302" t="s">
        <v>976</v>
      </c>
      <c r="E84" s="274" t="s">
        <v>536</v>
      </c>
      <c r="F84" s="274">
        <v>37</v>
      </c>
      <c r="G84" s="274">
        <v>23</v>
      </c>
      <c r="H84" s="283">
        <v>43</v>
      </c>
      <c r="I84" s="291" t="s">
        <v>897</v>
      </c>
      <c r="J84" s="272" t="s">
        <v>936</v>
      </c>
      <c r="K84" s="280">
        <f t="shared" ref="K84" si="65">H84-F84</f>
        <v>6</v>
      </c>
      <c r="L84" s="281">
        <v>100</v>
      </c>
      <c r="M84" s="282">
        <f t="shared" ref="M84" si="66">(K84*N84)-100</f>
        <v>2342</v>
      </c>
      <c r="N84" s="280">
        <v>407</v>
      </c>
      <c r="O84" s="272" t="s">
        <v>534</v>
      </c>
      <c r="P84" s="273">
        <v>45058</v>
      </c>
      <c r="Q84" s="197"/>
      <c r="R84" s="203" t="s">
        <v>798</v>
      </c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322">
        <v>28</v>
      </c>
      <c r="B85" s="323">
        <v>45057</v>
      </c>
      <c r="C85" s="324"/>
      <c r="D85" s="325" t="s">
        <v>977</v>
      </c>
      <c r="E85" s="201" t="s">
        <v>536</v>
      </c>
      <c r="F85" s="201" t="s">
        <v>978</v>
      </c>
      <c r="G85" s="201">
        <v>15</v>
      </c>
      <c r="H85" s="202"/>
      <c r="I85" s="217" t="s">
        <v>979</v>
      </c>
      <c r="J85" s="225" t="s">
        <v>537</v>
      </c>
      <c r="K85" s="254"/>
      <c r="L85" s="326"/>
      <c r="M85" s="327"/>
      <c r="N85" s="254"/>
      <c r="O85" s="225"/>
      <c r="P85" s="199"/>
      <c r="Q85" s="197"/>
      <c r="R85" s="203" t="s">
        <v>535</v>
      </c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322">
        <v>29</v>
      </c>
      <c r="B86" s="323">
        <v>45058</v>
      </c>
      <c r="C86" s="324"/>
      <c r="D86" s="325" t="s">
        <v>1002</v>
      </c>
      <c r="E86" s="201" t="s">
        <v>536</v>
      </c>
      <c r="F86" s="201" t="s">
        <v>1003</v>
      </c>
      <c r="G86" s="201">
        <v>76</v>
      </c>
      <c r="H86" s="202"/>
      <c r="I86" s="217" t="s">
        <v>1004</v>
      </c>
      <c r="J86" s="225" t="s">
        <v>537</v>
      </c>
      <c r="K86" s="254"/>
      <c r="L86" s="326"/>
      <c r="M86" s="327"/>
      <c r="N86" s="254"/>
      <c r="O86" s="225"/>
      <c r="P86" s="199"/>
      <c r="Q86" s="197"/>
      <c r="R86" s="203"/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379">
        <v>30</v>
      </c>
      <c r="B87" s="381">
        <v>45058</v>
      </c>
      <c r="C87" s="324"/>
      <c r="D87" s="325" t="s">
        <v>1005</v>
      </c>
      <c r="E87" s="201" t="s">
        <v>536</v>
      </c>
      <c r="F87" s="201" t="s">
        <v>1007</v>
      </c>
      <c r="G87" s="201"/>
      <c r="H87" s="202"/>
      <c r="I87" s="217"/>
      <c r="J87" s="383" t="s">
        <v>537</v>
      </c>
      <c r="K87" s="254"/>
      <c r="L87" s="326"/>
      <c r="M87" s="327"/>
      <c r="N87" s="254"/>
      <c r="O87" s="225"/>
      <c r="P87" s="199"/>
      <c r="Q87" s="197"/>
      <c r="R87" s="203"/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380"/>
      <c r="B88" s="382"/>
      <c r="C88" s="324"/>
      <c r="D88" s="325" t="s">
        <v>1006</v>
      </c>
      <c r="E88" s="201" t="s">
        <v>877</v>
      </c>
      <c r="F88" s="201" t="s">
        <v>1008</v>
      </c>
      <c r="G88" s="201"/>
      <c r="H88" s="202"/>
      <c r="I88" s="217"/>
      <c r="J88" s="384"/>
      <c r="K88" s="254"/>
      <c r="L88" s="326"/>
      <c r="M88" s="327"/>
      <c r="N88" s="254"/>
      <c r="O88" s="225"/>
      <c r="P88" s="199"/>
      <c r="Q88" s="197"/>
      <c r="R88" s="203"/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322">
        <v>31</v>
      </c>
      <c r="B89" s="323">
        <v>45058</v>
      </c>
      <c r="C89" s="324"/>
      <c r="D89" s="325" t="s">
        <v>906</v>
      </c>
      <c r="E89" s="201" t="s">
        <v>877</v>
      </c>
      <c r="F89" s="201" t="s">
        <v>1009</v>
      </c>
      <c r="G89" s="201">
        <v>110</v>
      </c>
      <c r="H89" s="202"/>
      <c r="I89" s="217" t="s">
        <v>1010</v>
      </c>
      <c r="J89" s="225"/>
      <c r="K89" s="254"/>
      <c r="L89" s="326"/>
      <c r="M89" s="327"/>
      <c r="N89" s="254"/>
      <c r="O89" s="225"/>
      <c r="P89" s="199"/>
      <c r="Q89" s="197"/>
      <c r="R89" s="203"/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308">
        <v>32</v>
      </c>
      <c r="B90" s="320">
        <v>45058</v>
      </c>
      <c r="C90" s="310"/>
      <c r="D90" s="311" t="s">
        <v>1011</v>
      </c>
      <c r="E90" s="289" t="s">
        <v>877</v>
      </c>
      <c r="F90" s="289">
        <v>130</v>
      </c>
      <c r="G90" s="289">
        <v>210</v>
      </c>
      <c r="H90" s="312">
        <v>195</v>
      </c>
      <c r="I90" s="313" t="s">
        <v>1010</v>
      </c>
      <c r="J90" s="290" t="s">
        <v>1020</v>
      </c>
      <c r="K90" s="314">
        <f>F90-H90</f>
        <v>-65</v>
      </c>
      <c r="L90" s="315">
        <v>100</v>
      </c>
      <c r="M90" s="316">
        <f t="shared" ref="M90" si="67">(K90*N90)-100</f>
        <v>-1725</v>
      </c>
      <c r="N90" s="314">
        <v>25</v>
      </c>
      <c r="O90" s="290" t="s">
        <v>546</v>
      </c>
      <c r="P90" s="309">
        <v>45058</v>
      </c>
      <c r="Q90" s="197"/>
      <c r="R90" s="203"/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322"/>
      <c r="B91" s="323"/>
      <c r="C91" s="324"/>
      <c r="D91" s="325"/>
      <c r="E91" s="201"/>
      <c r="F91" s="201"/>
      <c r="G91" s="201"/>
      <c r="H91" s="202"/>
      <c r="I91" s="217"/>
      <c r="J91" s="225"/>
      <c r="K91" s="254"/>
      <c r="L91" s="326"/>
      <c r="M91" s="327"/>
      <c r="N91" s="254"/>
      <c r="O91" s="225"/>
      <c r="P91" s="199"/>
      <c r="Q91" s="197"/>
      <c r="R91" s="203"/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303"/>
      <c r="B92" s="303"/>
      <c r="C92" s="303"/>
      <c r="D92" s="303"/>
      <c r="E92" s="303"/>
      <c r="F92" s="303"/>
      <c r="G92" s="303"/>
      <c r="H92" s="303"/>
      <c r="I92" s="303"/>
      <c r="J92" s="225"/>
      <c r="K92" s="202"/>
      <c r="L92" s="217"/>
      <c r="M92" s="218"/>
      <c r="N92" s="202"/>
      <c r="O92" s="225"/>
      <c r="P92" s="199"/>
      <c r="Q92" s="1"/>
      <c r="R92" s="6"/>
      <c r="S92" s="1"/>
      <c r="T92" s="1"/>
      <c r="U92" s="1"/>
      <c r="V92" s="1"/>
      <c r="W92" s="1"/>
      <c r="X92" s="6"/>
      <c r="Y92" s="1"/>
      <c r="Z92" s="1"/>
      <c r="AA92" s="1"/>
      <c r="AB92" s="1"/>
      <c r="AC92" s="1"/>
      <c r="AD92" s="6"/>
      <c r="AE92" s="1"/>
      <c r="AF92" s="1"/>
      <c r="AG92" s="1"/>
      <c r="AH92" s="197"/>
      <c r="AI92" s="197"/>
      <c r="AJ92" s="203"/>
      <c r="AK92" s="197"/>
      <c r="AL92" s="197"/>
    </row>
    <row r="93" spans="1:38" ht="38.25" customHeight="1">
      <c r="A93" s="92" t="s">
        <v>558</v>
      </c>
      <c r="B93" s="139"/>
      <c r="C93" s="139"/>
      <c r="D93" s="140"/>
      <c r="E93" s="124"/>
      <c r="F93" s="6"/>
      <c r="G93" s="6"/>
      <c r="H93" s="125"/>
      <c r="I93" s="141"/>
      <c r="J93" s="1"/>
      <c r="K93" s="6"/>
      <c r="L93" s="6"/>
      <c r="M93" s="6"/>
      <c r="N93" s="1"/>
      <c r="O93" s="1"/>
      <c r="Q93" s="1"/>
      <c r="R93" s="6"/>
      <c r="S93" s="1"/>
      <c r="T93" s="1"/>
      <c r="U93" s="1"/>
      <c r="V93" s="1"/>
      <c r="W93" s="1"/>
      <c r="X93" s="6"/>
      <c r="Y93" s="1"/>
      <c r="Z93" s="1"/>
      <c r="AA93" s="1"/>
      <c r="AB93" s="1"/>
      <c r="AC93" s="1"/>
      <c r="AD93" s="6"/>
      <c r="AE93" s="1"/>
      <c r="AF93" s="1"/>
      <c r="AG93" s="1"/>
      <c r="AH93" s="1"/>
      <c r="AI93" s="1"/>
      <c r="AJ93" s="6"/>
      <c r="AK93" s="1"/>
    </row>
    <row r="94" spans="1:38" s="198" customFormat="1" ht="38.25">
      <c r="A94" s="93" t="s">
        <v>16</v>
      </c>
      <c r="B94" s="94" t="s">
        <v>511</v>
      </c>
      <c r="C94" s="94"/>
      <c r="D94" s="95" t="s">
        <v>522</v>
      </c>
      <c r="E94" s="94" t="s">
        <v>523</v>
      </c>
      <c r="F94" s="94" t="s">
        <v>524</v>
      </c>
      <c r="G94" s="94" t="s">
        <v>525</v>
      </c>
      <c r="H94" s="94" t="s">
        <v>526</v>
      </c>
      <c r="I94" s="94" t="s">
        <v>527</v>
      </c>
      <c r="J94" s="93" t="s">
        <v>528</v>
      </c>
      <c r="K94" s="128" t="s">
        <v>545</v>
      </c>
      <c r="L94" s="129" t="s">
        <v>530</v>
      </c>
      <c r="M94" s="96" t="s">
        <v>531</v>
      </c>
      <c r="N94" s="94" t="s">
        <v>532</v>
      </c>
      <c r="O94" s="95" t="s">
        <v>533</v>
      </c>
      <c r="P94" s="94" t="s">
        <v>762</v>
      </c>
      <c r="Q94" s="197"/>
      <c r="R94" s="6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97"/>
      <c r="AD94" s="197"/>
      <c r="AE94" s="197"/>
      <c r="AF94" s="197"/>
      <c r="AG94" s="197"/>
      <c r="AH94" s="197"/>
      <c r="AI94" s="197"/>
      <c r="AJ94" s="197"/>
      <c r="AK94" s="197"/>
      <c r="AL94" s="197"/>
    </row>
    <row r="95" spans="1:38" ht="14.25" customHeight="1">
      <c r="A95" s="255">
        <v>1</v>
      </c>
      <c r="B95" s="256">
        <v>44840</v>
      </c>
      <c r="C95" s="253"/>
      <c r="D95" s="253" t="s">
        <v>834</v>
      </c>
      <c r="E95" s="254" t="s">
        <v>536</v>
      </c>
      <c r="F95" s="254" t="s">
        <v>835</v>
      </c>
      <c r="G95" s="254">
        <v>1220</v>
      </c>
      <c r="H95" s="254"/>
      <c r="I95" s="254" t="s">
        <v>836</v>
      </c>
      <c r="J95" s="225" t="s">
        <v>537</v>
      </c>
      <c r="K95" s="202"/>
      <c r="L95" s="217"/>
      <c r="M95" s="218"/>
      <c r="N95" s="202"/>
      <c r="O95" s="225"/>
      <c r="P95" s="277" t="e">
        <f>VLOOKUP(D95,'MidCap Intra'!B98:C598,2,0)</f>
        <v>#N/A</v>
      </c>
      <c r="Q95" s="197"/>
      <c r="R95" s="197" t="s">
        <v>535</v>
      </c>
      <c r="S95" s="41"/>
      <c r="T95" s="1"/>
      <c r="U95" s="1"/>
      <c r="V95" s="1"/>
      <c r="W95" s="1"/>
      <c r="X95" s="1"/>
      <c r="Y95" s="1"/>
      <c r="Z95" s="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</row>
    <row r="96" spans="1:38" ht="14.25" customHeight="1">
      <c r="A96" s="286">
        <v>2</v>
      </c>
      <c r="B96" s="329">
        <v>45019</v>
      </c>
      <c r="C96" s="330"/>
      <c r="D96" s="330" t="s">
        <v>71</v>
      </c>
      <c r="E96" s="280" t="s">
        <v>536</v>
      </c>
      <c r="F96" s="280">
        <v>96.5</v>
      </c>
      <c r="G96" s="280">
        <v>88</v>
      </c>
      <c r="H96" s="280">
        <v>104.5</v>
      </c>
      <c r="I96" s="280" t="s">
        <v>876</v>
      </c>
      <c r="J96" s="272" t="s">
        <v>874</v>
      </c>
      <c r="K96" s="272">
        <f t="shared" ref="K96" si="68">H96-F96</f>
        <v>8</v>
      </c>
      <c r="L96" s="287">
        <f t="shared" ref="L96" si="69">(F96*-0.7)/100</f>
        <v>-0.67549999999999999</v>
      </c>
      <c r="M96" s="288">
        <f t="shared" ref="M96" si="70">(K96+L96)/F96</f>
        <v>7.5901554404145088E-2</v>
      </c>
      <c r="N96" s="328" t="s">
        <v>534</v>
      </c>
      <c r="O96" s="305">
        <v>45048</v>
      </c>
      <c r="P96" s="273"/>
      <c r="Q96" s="197"/>
      <c r="R96" s="197" t="s">
        <v>535</v>
      </c>
      <c r="S96" s="41"/>
      <c r="T96" s="1"/>
      <c r="U96" s="1"/>
      <c r="V96" s="1"/>
      <c r="W96" s="1"/>
      <c r="X96" s="1"/>
      <c r="Y96" s="1"/>
      <c r="Z96" s="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</row>
    <row r="97" spans="1:38" s="198" customFormat="1" ht="14.25" customHeight="1">
      <c r="A97" s="322">
        <v>3</v>
      </c>
      <c r="B97" s="342">
        <v>45050</v>
      </c>
      <c r="C97" s="253"/>
      <c r="D97" s="253" t="s">
        <v>135</v>
      </c>
      <c r="E97" s="254" t="s">
        <v>536</v>
      </c>
      <c r="F97" s="254" t="s">
        <v>926</v>
      </c>
      <c r="G97" s="254">
        <v>74.900000000000006</v>
      </c>
      <c r="H97" s="254"/>
      <c r="I97" s="254" t="s">
        <v>572</v>
      </c>
      <c r="J97" s="225" t="s">
        <v>537</v>
      </c>
      <c r="K97" s="225"/>
      <c r="L97" s="277"/>
      <c r="M97" s="278"/>
      <c r="N97" s="244"/>
      <c r="O97" s="247"/>
      <c r="P97" s="277">
        <f>VLOOKUP(D97,'MidCap Intra'!B100:C600,2,0)</f>
        <v>83.55</v>
      </c>
      <c r="Q97" s="197"/>
      <c r="R97" s="197" t="s">
        <v>535</v>
      </c>
      <c r="S97" s="265"/>
      <c r="T97" s="197"/>
      <c r="U97" s="197"/>
      <c r="V97" s="197"/>
      <c r="W97" s="197"/>
      <c r="X97" s="197"/>
      <c r="Y97" s="197"/>
      <c r="Z97" s="197"/>
      <c r="AA97" s="265"/>
      <c r="AB97" s="265"/>
      <c r="AC97" s="265"/>
      <c r="AD97" s="265"/>
      <c r="AE97" s="265"/>
      <c r="AF97" s="265"/>
      <c r="AG97" s="265"/>
      <c r="AH97" s="265"/>
      <c r="AI97" s="265"/>
      <c r="AJ97" s="265"/>
      <c r="AK97" s="265"/>
      <c r="AL97" s="265"/>
    </row>
    <row r="98" spans="1:38" ht="12.75" customHeight="1">
      <c r="A98" s="254"/>
      <c r="B98" s="252"/>
      <c r="C98" s="253"/>
      <c r="D98" s="253"/>
      <c r="E98" s="254"/>
      <c r="F98" s="254"/>
      <c r="G98" s="254"/>
      <c r="H98" s="254"/>
      <c r="I98" s="254"/>
      <c r="J98" s="225"/>
      <c r="K98" s="202"/>
      <c r="L98" s="217"/>
      <c r="M98" s="218"/>
      <c r="N98" s="202"/>
      <c r="O98" s="225"/>
      <c r="P98" s="199"/>
      <c r="R98" s="6"/>
      <c r="S98" s="1"/>
      <c r="T98" s="1"/>
      <c r="U98" s="1"/>
      <c r="V98" s="1"/>
      <c r="W98" s="1"/>
      <c r="X98" s="1"/>
      <c r="Y98" s="1"/>
    </row>
    <row r="99" spans="1:38" ht="12.75" customHeight="1">
      <c r="A99" s="109" t="s">
        <v>538</v>
      </c>
      <c r="B99" s="109"/>
      <c r="C99" s="109"/>
      <c r="D99" s="109"/>
      <c r="E99" s="41"/>
      <c r="F99" s="116" t="s">
        <v>540</v>
      </c>
      <c r="G99" s="54"/>
      <c r="H99" s="54"/>
      <c r="I99" s="54"/>
      <c r="J99" s="6"/>
      <c r="K99" s="132"/>
      <c r="L99" s="133"/>
      <c r="M99" s="6"/>
      <c r="N99" s="99"/>
      <c r="O99" s="142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38" ht="12.75" customHeight="1">
      <c r="A100" s="115" t="s">
        <v>539</v>
      </c>
      <c r="B100" s="109"/>
      <c r="C100" s="109"/>
      <c r="D100" s="109"/>
      <c r="E100" s="6"/>
      <c r="F100" s="116" t="s">
        <v>542</v>
      </c>
      <c r="G100" s="6"/>
      <c r="H100" s="6" t="s">
        <v>758</v>
      </c>
      <c r="I100" s="6"/>
      <c r="J100" s="1"/>
      <c r="K100" s="6"/>
      <c r="L100" s="6"/>
      <c r="M100" s="6"/>
      <c r="N100" s="1"/>
      <c r="O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38" ht="12.75" customHeight="1">
      <c r="A101" s="115"/>
      <c r="B101" s="109"/>
      <c r="C101" s="109"/>
      <c r="D101" s="109"/>
      <c r="E101" s="6"/>
      <c r="F101" s="116"/>
      <c r="G101" s="6"/>
      <c r="H101" s="6"/>
      <c r="I101" s="6"/>
      <c r="J101" s="1"/>
      <c r="K101" s="6"/>
      <c r="L101" s="6"/>
      <c r="M101" s="6"/>
      <c r="N101" s="1"/>
      <c r="O101" s="1"/>
      <c r="Q101" s="1"/>
      <c r="R101" s="54"/>
      <c r="S101" s="1"/>
      <c r="T101" s="1"/>
      <c r="U101" s="1"/>
      <c r="V101" s="1"/>
      <c r="W101" s="1"/>
      <c r="X101" s="1"/>
      <c r="Y101" s="1"/>
      <c r="Z101" s="1"/>
    </row>
    <row r="102" spans="1:38" ht="12.75" customHeight="1">
      <c r="A102" s="115"/>
      <c r="B102" s="109"/>
      <c r="C102" s="109"/>
      <c r="D102" s="109"/>
      <c r="E102" s="6"/>
      <c r="F102" s="116"/>
      <c r="G102" s="54"/>
      <c r="H102" s="41"/>
      <c r="I102" s="54"/>
      <c r="J102" s="6"/>
      <c r="K102" s="132"/>
      <c r="L102" s="133"/>
      <c r="M102" s="6"/>
      <c r="N102" s="99"/>
      <c r="O102" s="134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38" ht="12.75" customHeight="1">
      <c r="A103" s="54"/>
      <c r="B103" s="98"/>
      <c r="C103" s="98"/>
      <c r="D103" s="41"/>
      <c r="E103" s="54"/>
      <c r="F103" s="54"/>
      <c r="G103" s="54"/>
      <c r="H103" s="41"/>
      <c r="I103" s="54"/>
      <c r="J103" s="6"/>
      <c r="K103" s="132"/>
      <c r="L103" s="133"/>
      <c r="M103" s="6"/>
      <c r="N103" s="99"/>
      <c r="O103" s="134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ht="38.25" customHeight="1">
      <c r="A104" s="41"/>
      <c r="B104" s="143" t="s">
        <v>559</v>
      </c>
      <c r="C104" s="143"/>
      <c r="D104" s="143"/>
      <c r="E104" s="143"/>
      <c r="F104" s="6"/>
      <c r="G104" s="6"/>
      <c r="H104" s="126"/>
      <c r="I104" s="6"/>
      <c r="J104" s="126"/>
      <c r="K104" s="127"/>
      <c r="L104" s="6"/>
      <c r="M104" s="6"/>
      <c r="N104" s="1"/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93" t="s">
        <v>16</v>
      </c>
      <c r="B105" s="94" t="s">
        <v>511</v>
      </c>
      <c r="C105" s="94"/>
      <c r="D105" s="95" t="s">
        <v>522</v>
      </c>
      <c r="E105" s="94" t="s">
        <v>523</v>
      </c>
      <c r="F105" s="94" t="s">
        <v>524</v>
      </c>
      <c r="G105" s="94" t="s">
        <v>560</v>
      </c>
      <c r="H105" s="94" t="s">
        <v>561</v>
      </c>
      <c r="I105" s="94" t="s">
        <v>527</v>
      </c>
      <c r="J105" s="144" t="s">
        <v>528</v>
      </c>
      <c r="K105" s="94" t="s">
        <v>529</v>
      </c>
      <c r="L105" s="94" t="s">
        <v>562</v>
      </c>
      <c r="M105" s="94" t="s">
        <v>532</v>
      </c>
      <c r="N105" s="95" t="s">
        <v>533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145">
        <v>1</v>
      </c>
      <c r="B106" s="146">
        <v>41579</v>
      </c>
      <c r="C106" s="146"/>
      <c r="D106" s="147" t="s">
        <v>563</v>
      </c>
      <c r="E106" s="148" t="s">
        <v>564</v>
      </c>
      <c r="F106" s="149">
        <v>82</v>
      </c>
      <c r="G106" s="148" t="s">
        <v>565</v>
      </c>
      <c r="H106" s="148">
        <v>100</v>
      </c>
      <c r="I106" s="150">
        <v>100</v>
      </c>
      <c r="J106" s="151" t="s">
        <v>566</v>
      </c>
      <c r="K106" s="152">
        <f t="shared" ref="K106:K137" si="71">H106-F106</f>
        <v>18</v>
      </c>
      <c r="L106" s="153">
        <f t="shared" ref="L106:L137" si="72">K106/F106</f>
        <v>0.21951219512195122</v>
      </c>
      <c r="M106" s="148" t="s">
        <v>534</v>
      </c>
      <c r="N106" s="154">
        <v>42657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45">
        <v>2</v>
      </c>
      <c r="B107" s="146">
        <v>41794</v>
      </c>
      <c r="C107" s="146"/>
      <c r="D107" s="147" t="s">
        <v>567</v>
      </c>
      <c r="E107" s="148" t="s">
        <v>536</v>
      </c>
      <c r="F107" s="149">
        <v>257</v>
      </c>
      <c r="G107" s="148" t="s">
        <v>565</v>
      </c>
      <c r="H107" s="148">
        <v>300</v>
      </c>
      <c r="I107" s="150">
        <v>300</v>
      </c>
      <c r="J107" s="151" t="s">
        <v>566</v>
      </c>
      <c r="K107" s="152">
        <f t="shared" si="71"/>
        <v>43</v>
      </c>
      <c r="L107" s="153">
        <f t="shared" si="72"/>
        <v>0.16731517509727625</v>
      </c>
      <c r="M107" s="148" t="s">
        <v>534</v>
      </c>
      <c r="N107" s="154">
        <v>41822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145">
        <v>3</v>
      </c>
      <c r="B108" s="146">
        <v>41828</v>
      </c>
      <c r="C108" s="146"/>
      <c r="D108" s="147" t="s">
        <v>568</v>
      </c>
      <c r="E108" s="148" t="s">
        <v>536</v>
      </c>
      <c r="F108" s="149">
        <v>393</v>
      </c>
      <c r="G108" s="148" t="s">
        <v>565</v>
      </c>
      <c r="H108" s="148">
        <v>468</v>
      </c>
      <c r="I108" s="150">
        <v>468</v>
      </c>
      <c r="J108" s="151" t="s">
        <v>566</v>
      </c>
      <c r="K108" s="152">
        <f t="shared" si="71"/>
        <v>75</v>
      </c>
      <c r="L108" s="153">
        <f t="shared" si="72"/>
        <v>0.19083969465648856</v>
      </c>
      <c r="M108" s="148" t="s">
        <v>534</v>
      </c>
      <c r="N108" s="154">
        <v>41863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145">
        <v>4</v>
      </c>
      <c r="B109" s="146">
        <v>41857</v>
      </c>
      <c r="C109" s="146"/>
      <c r="D109" s="147" t="s">
        <v>569</v>
      </c>
      <c r="E109" s="148" t="s">
        <v>536</v>
      </c>
      <c r="F109" s="149">
        <v>205</v>
      </c>
      <c r="G109" s="148" t="s">
        <v>565</v>
      </c>
      <c r="H109" s="148">
        <v>275</v>
      </c>
      <c r="I109" s="150">
        <v>250</v>
      </c>
      <c r="J109" s="151" t="s">
        <v>566</v>
      </c>
      <c r="K109" s="152">
        <f t="shared" si="71"/>
        <v>70</v>
      </c>
      <c r="L109" s="153">
        <f t="shared" si="72"/>
        <v>0.34146341463414637</v>
      </c>
      <c r="M109" s="148" t="s">
        <v>534</v>
      </c>
      <c r="N109" s="154">
        <v>41962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45">
        <v>5</v>
      </c>
      <c r="B110" s="146">
        <v>41886</v>
      </c>
      <c r="C110" s="146"/>
      <c r="D110" s="147" t="s">
        <v>570</v>
      </c>
      <c r="E110" s="148" t="s">
        <v>536</v>
      </c>
      <c r="F110" s="149">
        <v>162</v>
      </c>
      <c r="G110" s="148" t="s">
        <v>565</v>
      </c>
      <c r="H110" s="148">
        <v>190</v>
      </c>
      <c r="I110" s="150">
        <v>190</v>
      </c>
      <c r="J110" s="151" t="s">
        <v>566</v>
      </c>
      <c r="K110" s="152">
        <f t="shared" si="71"/>
        <v>28</v>
      </c>
      <c r="L110" s="153">
        <f t="shared" si="72"/>
        <v>0.1728395061728395</v>
      </c>
      <c r="M110" s="148" t="s">
        <v>534</v>
      </c>
      <c r="N110" s="154">
        <v>42006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45">
        <v>6</v>
      </c>
      <c r="B111" s="146">
        <v>41886</v>
      </c>
      <c r="C111" s="146"/>
      <c r="D111" s="147" t="s">
        <v>571</v>
      </c>
      <c r="E111" s="148" t="s">
        <v>536</v>
      </c>
      <c r="F111" s="149">
        <v>75</v>
      </c>
      <c r="G111" s="148" t="s">
        <v>565</v>
      </c>
      <c r="H111" s="148">
        <v>91.5</v>
      </c>
      <c r="I111" s="150" t="s">
        <v>572</v>
      </c>
      <c r="J111" s="151" t="s">
        <v>573</v>
      </c>
      <c r="K111" s="152">
        <f t="shared" si="71"/>
        <v>16.5</v>
      </c>
      <c r="L111" s="153">
        <f t="shared" si="72"/>
        <v>0.22</v>
      </c>
      <c r="M111" s="148" t="s">
        <v>534</v>
      </c>
      <c r="N111" s="154">
        <v>41954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45">
        <v>7</v>
      </c>
      <c r="B112" s="146">
        <v>41913</v>
      </c>
      <c r="C112" s="146"/>
      <c r="D112" s="147" t="s">
        <v>574</v>
      </c>
      <c r="E112" s="148" t="s">
        <v>536</v>
      </c>
      <c r="F112" s="149">
        <v>850</v>
      </c>
      <c r="G112" s="148" t="s">
        <v>565</v>
      </c>
      <c r="H112" s="148">
        <v>982.5</v>
      </c>
      <c r="I112" s="150">
        <v>1050</v>
      </c>
      <c r="J112" s="151" t="s">
        <v>575</v>
      </c>
      <c r="K112" s="152">
        <f t="shared" si="71"/>
        <v>132.5</v>
      </c>
      <c r="L112" s="153">
        <f t="shared" si="72"/>
        <v>0.15588235294117647</v>
      </c>
      <c r="M112" s="148" t="s">
        <v>534</v>
      </c>
      <c r="N112" s="154">
        <v>42039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8</v>
      </c>
      <c r="B113" s="146">
        <v>41913</v>
      </c>
      <c r="C113" s="146"/>
      <c r="D113" s="147" t="s">
        <v>576</v>
      </c>
      <c r="E113" s="148" t="s">
        <v>536</v>
      </c>
      <c r="F113" s="149">
        <v>475</v>
      </c>
      <c r="G113" s="148" t="s">
        <v>565</v>
      </c>
      <c r="H113" s="148">
        <v>515</v>
      </c>
      <c r="I113" s="150">
        <v>600</v>
      </c>
      <c r="J113" s="151" t="s">
        <v>577</v>
      </c>
      <c r="K113" s="152">
        <f t="shared" si="71"/>
        <v>40</v>
      </c>
      <c r="L113" s="153">
        <f t="shared" si="72"/>
        <v>8.4210526315789472E-2</v>
      </c>
      <c r="M113" s="148" t="s">
        <v>534</v>
      </c>
      <c r="N113" s="154">
        <v>41939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9</v>
      </c>
      <c r="B114" s="146">
        <v>41913</v>
      </c>
      <c r="C114" s="146"/>
      <c r="D114" s="147" t="s">
        <v>578</v>
      </c>
      <c r="E114" s="148" t="s">
        <v>536</v>
      </c>
      <c r="F114" s="149">
        <v>86</v>
      </c>
      <c r="G114" s="148" t="s">
        <v>565</v>
      </c>
      <c r="H114" s="148">
        <v>99</v>
      </c>
      <c r="I114" s="150">
        <v>140</v>
      </c>
      <c r="J114" s="151" t="s">
        <v>579</v>
      </c>
      <c r="K114" s="152">
        <f t="shared" si="71"/>
        <v>13</v>
      </c>
      <c r="L114" s="153">
        <f t="shared" si="72"/>
        <v>0.15116279069767441</v>
      </c>
      <c r="M114" s="148" t="s">
        <v>534</v>
      </c>
      <c r="N114" s="154">
        <v>41939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10</v>
      </c>
      <c r="B115" s="146">
        <v>41926</v>
      </c>
      <c r="C115" s="146"/>
      <c r="D115" s="147" t="s">
        <v>580</v>
      </c>
      <c r="E115" s="148" t="s">
        <v>536</v>
      </c>
      <c r="F115" s="149">
        <v>496.6</v>
      </c>
      <c r="G115" s="148" t="s">
        <v>565</v>
      </c>
      <c r="H115" s="148">
        <v>621</v>
      </c>
      <c r="I115" s="150">
        <v>580</v>
      </c>
      <c r="J115" s="151" t="s">
        <v>566</v>
      </c>
      <c r="K115" s="152">
        <f t="shared" si="71"/>
        <v>124.39999999999998</v>
      </c>
      <c r="L115" s="153">
        <f t="shared" si="72"/>
        <v>0.25050342327829234</v>
      </c>
      <c r="M115" s="148" t="s">
        <v>534</v>
      </c>
      <c r="N115" s="154">
        <v>42605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11</v>
      </c>
      <c r="B116" s="146">
        <v>41926</v>
      </c>
      <c r="C116" s="146"/>
      <c r="D116" s="147" t="s">
        <v>581</v>
      </c>
      <c r="E116" s="148" t="s">
        <v>536</v>
      </c>
      <c r="F116" s="149">
        <v>2481.9</v>
      </c>
      <c r="G116" s="148" t="s">
        <v>565</v>
      </c>
      <c r="H116" s="148">
        <v>2840</v>
      </c>
      <c r="I116" s="150">
        <v>2870</v>
      </c>
      <c r="J116" s="151" t="s">
        <v>582</v>
      </c>
      <c r="K116" s="152">
        <f t="shared" si="71"/>
        <v>358.09999999999991</v>
      </c>
      <c r="L116" s="153">
        <f t="shared" si="72"/>
        <v>0.14428462065353154</v>
      </c>
      <c r="M116" s="148" t="s">
        <v>534</v>
      </c>
      <c r="N116" s="154">
        <v>42017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12</v>
      </c>
      <c r="B117" s="146">
        <v>41928</v>
      </c>
      <c r="C117" s="146"/>
      <c r="D117" s="147" t="s">
        <v>583</v>
      </c>
      <c r="E117" s="148" t="s">
        <v>536</v>
      </c>
      <c r="F117" s="149">
        <v>84.5</v>
      </c>
      <c r="G117" s="148" t="s">
        <v>565</v>
      </c>
      <c r="H117" s="148">
        <v>93</v>
      </c>
      <c r="I117" s="150">
        <v>110</v>
      </c>
      <c r="J117" s="151" t="s">
        <v>584</v>
      </c>
      <c r="K117" s="152">
        <f t="shared" si="71"/>
        <v>8.5</v>
      </c>
      <c r="L117" s="153">
        <f t="shared" si="72"/>
        <v>0.10059171597633136</v>
      </c>
      <c r="M117" s="148" t="s">
        <v>534</v>
      </c>
      <c r="N117" s="154">
        <v>41939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13</v>
      </c>
      <c r="B118" s="146">
        <v>41928</v>
      </c>
      <c r="C118" s="146"/>
      <c r="D118" s="147" t="s">
        <v>585</v>
      </c>
      <c r="E118" s="148" t="s">
        <v>536</v>
      </c>
      <c r="F118" s="149">
        <v>401</v>
      </c>
      <c r="G118" s="148" t="s">
        <v>565</v>
      </c>
      <c r="H118" s="148">
        <v>428</v>
      </c>
      <c r="I118" s="150">
        <v>450</v>
      </c>
      <c r="J118" s="151" t="s">
        <v>586</v>
      </c>
      <c r="K118" s="152">
        <f t="shared" si="71"/>
        <v>27</v>
      </c>
      <c r="L118" s="153">
        <f t="shared" si="72"/>
        <v>6.7331670822942641E-2</v>
      </c>
      <c r="M118" s="148" t="s">
        <v>534</v>
      </c>
      <c r="N118" s="154">
        <v>42020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14</v>
      </c>
      <c r="B119" s="146">
        <v>41928</v>
      </c>
      <c r="C119" s="146"/>
      <c r="D119" s="147" t="s">
        <v>587</v>
      </c>
      <c r="E119" s="148" t="s">
        <v>536</v>
      </c>
      <c r="F119" s="149">
        <v>101</v>
      </c>
      <c r="G119" s="148" t="s">
        <v>565</v>
      </c>
      <c r="H119" s="148">
        <v>112</v>
      </c>
      <c r="I119" s="150">
        <v>120</v>
      </c>
      <c r="J119" s="151" t="s">
        <v>588</v>
      </c>
      <c r="K119" s="152">
        <f t="shared" si="71"/>
        <v>11</v>
      </c>
      <c r="L119" s="153">
        <f t="shared" si="72"/>
        <v>0.10891089108910891</v>
      </c>
      <c r="M119" s="148" t="s">
        <v>534</v>
      </c>
      <c r="N119" s="154">
        <v>41939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15</v>
      </c>
      <c r="B120" s="146">
        <v>41954</v>
      </c>
      <c r="C120" s="146"/>
      <c r="D120" s="147" t="s">
        <v>589</v>
      </c>
      <c r="E120" s="148" t="s">
        <v>536</v>
      </c>
      <c r="F120" s="149">
        <v>59</v>
      </c>
      <c r="G120" s="148" t="s">
        <v>565</v>
      </c>
      <c r="H120" s="148">
        <v>76</v>
      </c>
      <c r="I120" s="150">
        <v>76</v>
      </c>
      <c r="J120" s="151" t="s">
        <v>566</v>
      </c>
      <c r="K120" s="152">
        <f t="shared" si="71"/>
        <v>17</v>
      </c>
      <c r="L120" s="153">
        <f t="shared" si="72"/>
        <v>0.28813559322033899</v>
      </c>
      <c r="M120" s="148" t="s">
        <v>534</v>
      </c>
      <c r="N120" s="154">
        <v>43032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16</v>
      </c>
      <c r="B121" s="146">
        <v>41954</v>
      </c>
      <c r="C121" s="146"/>
      <c r="D121" s="147" t="s">
        <v>578</v>
      </c>
      <c r="E121" s="148" t="s">
        <v>536</v>
      </c>
      <c r="F121" s="149">
        <v>99</v>
      </c>
      <c r="G121" s="148" t="s">
        <v>565</v>
      </c>
      <c r="H121" s="148">
        <v>120</v>
      </c>
      <c r="I121" s="150">
        <v>120</v>
      </c>
      <c r="J121" s="151" t="s">
        <v>547</v>
      </c>
      <c r="K121" s="152">
        <f t="shared" si="71"/>
        <v>21</v>
      </c>
      <c r="L121" s="153">
        <f t="shared" si="72"/>
        <v>0.21212121212121213</v>
      </c>
      <c r="M121" s="148" t="s">
        <v>534</v>
      </c>
      <c r="N121" s="154">
        <v>41960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17</v>
      </c>
      <c r="B122" s="146">
        <v>41956</v>
      </c>
      <c r="C122" s="146"/>
      <c r="D122" s="147" t="s">
        <v>590</v>
      </c>
      <c r="E122" s="148" t="s">
        <v>536</v>
      </c>
      <c r="F122" s="149">
        <v>22</v>
      </c>
      <c r="G122" s="148" t="s">
        <v>565</v>
      </c>
      <c r="H122" s="148">
        <v>33.549999999999997</v>
      </c>
      <c r="I122" s="150">
        <v>32</v>
      </c>
      <c r="J122" s="151" t="s">
        <v>591</v>
      </c>
      <c r="K122" s="152">
        <f t="shared" si="71"/>
        <v>11.549999999999997</v>
      </c>
      <c r="L122" s="153">
        <f t="shared" si="72"/>
        <v>0.52499999999999991</v>
      </c>
      <c r="M122" s="148" t="s">
        <v>534</v>
      </c>
      <c r="N122" s="154">
        <v>42188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18</v>
      </c>
      <c r="B123" s="146">
        <v>41976</v>
      </c>
      <c r="C123" s="146"/>
      <c r="D123" s="147" t="s">
        <v>592</v>
      </c>
      <c r="E123" s="148" t="s">
        <v>536</v>
      </c>
      <c r="F123" s="149">
        <v>440</v>
      </c>
      <c r="G123" s="148" t="s">
        <v>565</v>
      </c>
      <c r="H123" s="148">
        <v>520</v>
      </c>
      <c r="I123" s="150">
        <v>520</v>
      </c>
      <c r="J123" s="151" t="s">
        <v>593</v>
      </c>
      <c r="K123" s="152">
        <f t="shared" si="71"/>
        <v>80</v>
      </c>
      <c r="L123" s="153">
        <f t="shared" si="72"/>
        <v>0.18181818181818182</v>
      </c>
      <c r="M123" s="148" t="s">
        <v>534</v>
      </c>
      <c r="N123" s="154">
        <v>42208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19</v>
      </c>
      <c r="B124" s="146">
        <v>41976</v>
      </c>
      <c r="C124" s="146"/>
      <c r="D124" s="147" t="s">
        <v>594</v>
      </c>
      <c r="E124" s="148" t="s">
        <v>536</v>
      </c>
      <c r="F124" s="149">
        <v>360</v>
      </c>
      <c r="G124" s="148" t="s">
        <v>565</v>
      </c>
      <c r="H124" s="148">
        <v>427</v>
      </c>
      <c r="I124" s="150">
        <v>425</v>
      </c>
      <c r="J124" s="151" t="s">
        <v>595</v>
      </c>
      <c r="K124" s="152">
        <f t="shared" si="71"/>
        <v>67</v>
      </c>
      <c r="L124" s="153">
        <f t="shared" si="72"/>
        <v>0.18611111111111112</v>
      </c>
      <c r="M124" s="148" t="s">
        <v>534</v>
      </c>
      <c r="N124" s="154">
        <v>42058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20</v>
      </c>
      <c r="B125" s="146">
        <v>42012</v>
      </c>
      <c r="C125" s="146"/>
      <c r="D125" s="147" t="s">
        <v>596</v>
      </c>
      <c r="E125" s="148" t="s">
        <v>536</v>
      </c>
      <c r="F125" s="149">
        <v>360</v>
      </c>
      <c r="G125" s="148" t="s">
        <v>565</v>
      </c>
      <c r="H125" s="148">
        <v>455</v>
      </c>
      <c r="I125" s="150">
        <v>420</v>
      </c>
      <c r="J125" s="151" t="s">
        <v>597</v>
      </c>
      <c r="K125" s="152">
        <f t="shared" si="71"/>
        <v>95</v>
      </c>
      <c r="L125" s="153">
        <f t="shared" si="72"/>
        <v>0.2638888888888889</v>
      </c>
      <c r="M125" s="148" t="s">
        <v>534</v>
      </c>
      <c r="N125" s="154">
        <v>42024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21</v>
      </c>
      <c r="B126" s="146">
        <v>42012</v>
      </c>
      <c r="C126" s="146"/>
      <c r="D126" s="147" t="s">
        <v>598</v>
      </c>
      <c r="E126" s="148" t="s">
        <v>536</v>
      </c>
      <c r="F126" s="149">
        <v>130</v>
      </c>
      <c r="G126" s="148"/>
      <c r="H126" s="148">
        <v>175.5</v>
      </c>
      <c r="I126" s="150">
        <v>165</v>
      </c>
      <c r="J126" s="151" t="s">
        <v>599</v>
      </c>
      <c r="K126" s="152">
        <f t="shared" si="71"/>
        <v>45.5</v>
      </c>
      <c r="L126" s="153">
        <f t="shared" si="72"/>
        <v>0.35</v>
      </c>
      <c r="M126" s="148" t="s">
        <v>534</v>
      </c>
      <c r="N126" s="154">
        <v>43088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22</v>
      </c>
      <c r="B127" s="146">
        <v>42040</v>
      </c>
      <c r="C127" s="146"/>
      <c r="D127" s="147" t="s">
        <v>364</v>
      </c>
      <c r="E127" s="148" t="s">
        <v>564</v>
      </c>
      <c r="F127" s="149">
        <v>98</v>
      </c>
      <c r="G127" s="148"/>
      <c r="H127" s="148">
        <v>120</v>
      </c>
      <c r="I127" s="150">
        <v>120</v>
      </c>
      <c r="J127" s="151" t="s">
        <v>566</v>
      </c>
      <c r="K127" s="152">
        <f t="shared" si="71"/>
        <v>22</v>
      </c>
      <c r="L127" s="153">
        <f t="shared" si="72"/>
        <v>0.22448979591836735</v>
      </c>
      <c r="M127" s="148" t="s">
        <v>534</v>
      </c>
      <c r="N127" s="154">
        <v>42753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23</v>
      </c>
      <c r="B128" s="146">
        <v>42040</v>
      </c>
      <c r="C128" s="146"/>
      <c r="D128" s="147" t="s">
        <v>600</v>
      </c>
      <c r="E128" s="148" t="s">
        <v>564</v>
      </c>
      <c r="F128" s="149">
        <v>196</v>
      </c>
      <c r="G128" s="148"/>
      <c r="H128" s="148">
        <v>262</v>
      </c>
      <c r="I128" s="150">
        <v>255</v>
      </c>
      <c r="J128" s="151" t="s">
        <v>566</v>
      </c>
      <c r="K128" s="152">
        <f t="shared" si="71"/>
        <v>66</v>
      </c>
      <c r="L128" s="153">
        <f t="shared" si="72"/>
        <v>0.33673469387755101</v>
      </c>
      <c r="M128" s="148" t="s">
        <v>534</v>
      </c>
      <c r="N128" s="154">
        <v>42599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5">
        <v>24</v>
      </c>
      <c r="B129" s="156">
        <v>42067</v>
      </c>
      <c r="C129" s="156"/>
      <c r="D129" s="157" t="s">
        <v>363</v>
      </c>
      <c r="E129" s="158" t="s">
        <v>564</v>
      </c>
      <c r="F129" s="159">
        <v>235</v>
      </c>
      <c r="G129" s="159"/>
      <c r="H129" s="160">
        <v>77</v>
      </c>
      <c r="I129" s="160" t="s">
        <v>601</v>
      </c>
      <c r="J129" s="161" t="s">
        <v>602</v>
      </c>
      <c r="K129" s="162">
        <f t="shared" si="71"/>
        <v>-158</v>
      </c>
      <c r="L129" s="163">
        <f t="shared" si="72"/>
        <v>-0.67234042553191486</v>
      </c>
      <c r="M129" s="159" t="s">
        <v>546</v>
      </c>
      <c r="N129" s="156">
        <v>43522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25</v>
      </c>
      <c r="B130" s="146">
        <v>42067</v>
      </c>
      <c r="C130" s="146"/>
      <c r="D130" s="147" t="s">
        <v>603</v>
      </c>
      <c r="E130" s="148" t="s">
        <v>564</v>
      </c>
      <c r="F130" s="149">
        <v>185</v>
      </c>
      <c r="G130" s="148"/>
      <c r="H130" s="148">
        <v>224</v>
      </c>
      <c r="I130" s="150" t="s">
        <v>604</v>
      </c>
      <c r="J130" s="151" t="s">
        <v>566</v>
      </c>
      <c r="K130" s="152">
        <f t="shared" si="71"/>
        <v>39</v>
      </c>
      <c r="L130" s="153">
        <f t="shared" si="72"/>
        <v>0.21081081081081082</v>
      </c>
      <c r="M130" s="148" t="s">
        <v>534</v>
      </c>
      <c r="N130" s="154">
        <v>42647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5">
        <v>26</v>
      </c>
      <c r="B131" s="156">
        <v>42090</v>
      </c>
      <c r="C131" s="156"/>
      <c r="D131" s="164" t="s">
        <v>605</v>
      </c>
      <c r="E131" s="159" t="s">
        <v>564</v>
      </c>
      <c r="F131" s="159">
        <v>49.5</v>
      </c>
      <c r="G131" s="160"/>
      <c r="H131" s="160">
        <v>15.85</v>
      </c>
      <c r="I131" s="160">
        <v>67</v>
      </c>
      <c r="J131" s="161" t="s">
        <v>606</v>
      </c>
      <c r="K131" s="160">
        <f t="shared" si="71"/>
        <v>-33.65</v>
      </c>
      <c r="L131" s="165">
        <f t="shared" si="72"/>
        <v>-0.67979797979797973</v>
      </c>
      <c r="M131" s="159" t="s">
        <v>546</v>
      </c>
      <c r="N131" s="166">
        <v>43627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27</v>
      </c>
      <c r="B132" s="146">
        <v>42093</v>
      </c>
      <c r="C132" s="146"/>
      <c r="D132" s="147" t="s">
        <v>607</v>
      </c>
      <c r="E132" s="148" t="s">
        <v>564</v>
      </c>
      <c r="F132" s="149">
        <v>183.5</v>
      </c>
      <c r="G132" s="148"/>
      <c r="H132" s="148">
        <v>219</v>
      </c>
      <c r="I132" s="150">
        <v>218</v>
      </c>
      <c r="J132" s="151" t="s">
        <v>608</v>
      </c>
      <c r="K132" s="152">
        <f t="shared" si="71"/>
        <v>35.5</v>
      </c>
      <c r="L132" s="153">
        <f t="shared" si="72"/>
        <v>0.19346049046321526</v>
      </c>
      <c r="M132" s="148" t="s">
        <v>534</v>
      </c>
      <c r="N132" s="154">
        <v>42103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28</v>
      </c>
      <c r="B133" s="146">
        <v>42114</v>
      </c>
      <c r="C133" s="146"/>
      <c r="D133" s="147" t="s">
        <v>609</v>
      </c>
      <c r="E133" s="148" t="s">
        <v>564</v>
      </c>
      <c r="F133" s="149">
        <f>(227+237)/2</f>
        <v>232</v>
      </c>
      <c r="G133" s="148"/>
      <c r="H133" s="148">
        <v>298</v>
      </c>
      <c r="I133" s="150">
        <v>298</v>
      </c>
      <c r="J133" s="151" t="s">
        <v>566</v>
      </c>
      <c r="K133" s="152">
        <f t="shared" si="71"/>
        <v>66</v>
      </c>
      <c r="L133" s="153">
        <f t="shared" si="72"/>
        <v>0.28448275862068967</v>
      </c>
      <c r="M133" s="148" t="s">
        <v>534</v>
      </c>
      <c r="N133" s="154">
        <v>42823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29</v>
      </c>
      <c r="B134" s="146">
        <v>42128</v>
      </c>
      <c r="C134" s="146"/>
      <c r="D134" s="147" t="s">
        <v>610</v>
      </c>
      <c r="E134" s="148" t="s">
        <v>536</v>
      </c>
      <c r="F134" s="149">
        <v>385</v>
      </c>
      <c r="G134" s="148"/>
      <c r="H134" s="148">
        <f>212.5+331</f>
        <v>543.5</v>
      </c>
      <c r="I134" s="150">
        <v>510</v>
      </c>
      <c r="J134" s="151" t="s">
        <v>611</v>
      </c>
      <c r="K134" s="152">
        <f t="shared" si="71"/>
        <v>158.5</v>
      </c>
      <c r="L134" s="153">
        <f t="shared" si="72"/>
        <v>0.41168831168831171</v>
      </c>
      <c r="M134" s="148" t="s">
        <v>534</v>
      </c>
      <c r="N134" s="154">
        <v>42235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30</v>
      </c>
      <c r="B135" s="146">
        <v>42128</v>
      </c>
      <c r="C135" s="146"/>
      <c r="D135" s="147" t="s">
        <v>612</v>
      </c>
      <c r="E135" s="148" t="s">
        <v>536</v>
      </c>
      <c r="F135" s="149">
        <v>115.5</v>
      </c>
      <c r="G135" s="148"/>
      <c r="H135" s="148">
        <v>146</v>
      </c>
      <c r="I135" s="150">
        <v>142</v>
      </c>
      <c r="J135" s="151" t="s">
        <v>613</v>
      </c>
      <c r="K135" s="152">
        <f t="shared" si="71"/>
        <v>30.5</v>
      </c>
      <c r="L135" s="153">
        <f t="shared" si="72"/>
        <v>0.26406926406926406</v>
      </c>
      <c r="M135" s="148" t="s">
        <v>534</v>
      </c>
      <c r="N135" s="154">
        <v>42202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31</v>
      </c>
      <c r="B136" s="146">
        <v>42151</v>
      </c>
      <c r="C136" s="146"/>
      <c r="D136" s="147" t="s">
        <v>614</v>
      </c>
      <c r="E136" s="148" t="s">
        <v>536</v>
      </c>
      <c r="F136" s="149">
        <v>237.5</v>
      </c>
      <c r="G136" s="148"/>
      <c r="H136" s="148">
        <v>279.5</v>
      </c>
      <c r="I136" s="150">
        <v>278</v>
      </c>
      <c r="J136" s="151" t="s">
        <v>566</v>
      </c>
      <c r="K136" s="152">
        <f t="shared" si="71"/>
        <v>42</v>
      </c>
      <c r="L136" s="153">
        <f t="shared" si="72"/>
        <v>0.17684210526315788</v>
      </c>
      <c r="M136" s="148" t="s">
        <v>534</v>
      </c>
      <c r="N136" s="154">
        <v>42222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32</v>
      </c>
      <c r="B137" s="146">
        <v>42174</v>
      </c>
      <c r="C137" s="146"/>
      <c r="D137" s="147" t="s">
        <v>585</v>
      </c>
      <c r="E137" s="148" t="s">
        <v>564</v>
      </c>
      <c r="F137" s="149">
        <v>340</v>
      </c>
      <c r="G137" s="148"/>
      <c r="H137" s="148">
        <v>448</v>
      </c>
      <c r="I137" s="150">
        <v>448</v>
      </c>
      <c r="J137" s="151" t="s">
        <v>566</v>
      </c>
      <c r="K137" s="152">
        <f t="shared" si="71"/>
        <v>108</v>
      </c>
      <c r="L137" s="153">
        <f t="shared" si="72"/>
        <v>0.31764705882352939</v>
      </c>
      <c r="M137" s="148" t="s">
        <v>534</v>
      </c>
      <c r="N137" s="154">
        <v>43018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33</v>
      </c>
      <c r="B138" s="146">
        <v>42191</v>
      </c>
      <c r="C138" s="146"/>
      <c r="D138" s="147" t="s">
        <v>615</v>
      </c>
      <c r="E138" s="148" t="s">
        <v>564</v>
      </c>
      <c r="F138" s="149">
        <v>390</v>
      </c>
      <c r="G138" s="148"/>
      <c r="H138" s="148">
        <v>460</v>
      </c>
      <c r="I138" s="150">
        <v>460</v>
      </c>
      <c r="J138" s="151" t="s">
        <v>566</v>
      </c>
      <c r="K138" s="152">
        <f t="shared" ref="K138:K158" si="73">H138-F138</f>
        <v>70</v>
      </c>
      <c r="L138" s="153">
        <f t="shared" ref="L138:L158" si="74">K138/F138</f>
        <v>0.17948717948717949</v>
      </c>
      <c r="M138" s="148" t="s">
        <v>534</v>
      </c>
      <c r="N138" s="154">
        <v>42478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5">
        <v>34</v>
      </c>
      <c r="B139" s="156">
        <v>42195</v>
      </c>
      <c r="C139" s="156"/>
      <c r="D139" s="157" t="s">
        <v>616</v>
      </c>
      <c r="E139" s="158" t="s">
        <v>564</v>
      </c>
      <c r="F139" s="159">
        <v>122.5</v>
      </c>
      <c r="G139" s="159"/>
      <c r="H139" s="160">
        <v>61</v>
      </c>
      <c r="I139" s="160">
        <v>172</v>
      </c>
      <c r="J139" s="161" t="s">
        <v>617</v>
      </c>
      <c r="K139" s="162">
        <f t="shared" si="73"/>
        <v>-61.5</v>
      </c>
      <c r="L139" s="163">
        <f t="shared" si="74"/>
        <v>-0.50204081632653064</v>
      </c>
      <c r="M139" s="159" t="s">
        <v>546</v>
      </c>
      <c r="N139" s="156">
        <v>43333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35</v>
      </c>
      <c r="B140" s="146">
        <v>42219</v>
      </c>
      <c r="C140" s="146"/>
      <c r="D140" s="147" t="s">
        <v>618</v>
      </c>
      <c r="E140" s="148" t="s">
        <v>564</v>
      </c>
      <c r="F140" s="149">
        <v>297.5</v>
      </c>
      <c r="G140" s="148"/>
      <c r="H140" s="148">
        <v>350</v>
      </c>
      <c r="I140" s="150">
        <v>360</v>
      </c>
      <c r="J140" s="151" t="s">
        <v>619</v>
      </c>
      <c r="K140" s="152">
        <f t="shared" si="73"/>
        <v>52.5</v>
      </c>
      <c r="L140" s="153">
        <f t="shared" si="74"/>
        <v>0.17647058823529413</v>
      </c>
      <c r="M140" s="148" t="s">
        <v>534</v>
      </c>
      <c r="N140" s="154">
        <v>42232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36</v>
      </c>
      <c r="B141" s="146">
        <v>42219</v>
      </c>
      <c r="C141" s="146"/>
      <c r="D141" s="147" t="s">
        <v>620</v>
      </c>
      <c r="E141" s="148" t="s">
        <v>564</v>
      </c>
      <c r="F141" s="149">
        <v>115.5</v>
      </c>
      <c r="G141" s="148"/>
      <c r="H141" s="148">
        <v>149</v>
      </c>
      <c r="I141" s="150">
        <v>140</v>
      </c>
      <c r="J141" s="151" t="s">
        <v>621</v>
      </c>
      <c r="K141" s="152">
        <f t="shared" si="73"/>
        <v>33.5</v>
      </c>
      <c r="L141" s="153">
        <f t="shared" si="74"/>
        <v>0.29004329004329005</v>
      </c>
      <c r="M141" s="148" t="s">
        <v>534</v>
      </c>
      <c r="N141" s="154">
        <v>42740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37</v>
      </c>
      <c r="B142" s="146">
        <v>42251</v>
      </c>
      <c r="C142" s="146"/>
      <c r="D142" s="147" t="s">
        <v>614</v>
      </c>
      <c r="E142" s="148" t="s">
        <v>564</v>
      </c>
      <c r="F142" s="149">
        <v>226</v>
      </c>
      <c r="G142" s="148"/>
      <c r="H142" s="148">
        <v>292</v>
      </c>
      <c r="I142" s="150">
        <v>292</v>
      </c>
      <c r="J142" s="151" t="s">
        <v>622</v>
      </c>
      <c r="K142" s="152">
        <f t="shared" si="73"/>
        <v>66</v>
      </c>
      <c r="L142" s="153">
        <f t="shared" si="74"/>
        <v>0.29203539823008851</v>
      </c>
      <c r="M142" s="148" t="s">
        <v>534</v>
      </c>
      <c r="N142" s="154">
        <v>42286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38</v>
      </c>
      <c r="B143" s="146">
        <v>42254</v>
      </c>
      <c r="C143" s="146"/>
      <c r="D143" s="147" t="s">
        <v>609</v>
      </c>
      <c r="E143" s="148" t="s">
        <v>564</v>
      </c>
      <c r="F143" s="149">
        <v>232.5</v>
      </c>
      <c r="G143" s="148"/>
      <c r="H143" s="148">
        <v>312.5</v>
      </c>
      <c r="I143" s="150">
        <v>310</v>
      </c>
      <c r="J143" s="151" t="s">
        <v>566</v>
      </c>
      <c r="K143" s="152">
        <f t="shared" si="73"/>
        <v>80</v>
      </c>
      <c r="L143" s="153">
        <f t="shared" si="74"/>
        <v>0.34408602150537637</v>
      </c>
      <c r="M143" s="148" t="s">
        <v>534</v>
      </c>
      <c r="N143" s="154">
        <v>42823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39</v>
      </c>
      <c r="B144" s="146">
        <v>42268</v>
      </c>
      <c r="C144" s="146"/>
      <c r="D144" s="147" t="s">
        <v>623</v>
      </c>
      <c r="E144" s="148" t="s">
        <v>564</v>
      </c>
      <c r="F144" s="149">
        <v>196.5</v>
      </c>
      <c r="G144" s="148"/>
      <c r="H144" s="148">
        <v>238</v>
      </c>
      <c r="I144" s="150">
        <v>238</v>
      </c>
      <c r="J144" s="151" t="s">
        <v>622</v>
      </c>
      <c r="K144" s="152">
        <f t="shared" si="73"/>
        <v>41.5</v>
      </c>
      <c r="L144" s="153">
        <f t="shared" si="74"/>
        <v>0.21119592875318066</v>
      </c>
      <c r="M144" s="148" t="s">
        <v>534</v>
      </c>
      <c r="N144" s="154">
        <v>42291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40</v>
      </c>
      <c r="B145" s="146">
        <v>42271</v>
      </c>
      <c r="C145" s="146"/>
      <c r="D145" s="147" t="s">
        <v>563</v>
      </c>
      <c r="E145" s="148" t="s">
        <v>564</v>
      </c>
      <c r="F145" s="149">
        <v>65</v>
      </c>
      <c r="G145" s="148"/>
      <c r="H145" s="148">
        <v>82</v>
      </c>
      <c r="I145" s="150">
        <v>82</v>
      </c>
      <c r="J145" s="151" t="s">
        <v>622</v>
      </c>
      <c r="K145" s="152">
        <f t="shared" si="73"/>
        <v>17</v>
      </c>
      <c r="L145" s="153">
        <f t="shared" si="74"/>
        <v>0.26153846153846155</v>
      </c>
      <c r="M145" s="148" t="s">
        <v>534</v>
      </c>
      <c r="N145" s="154">
        <v>42578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41</v>
      </c>
      <c r="B146" s="146">
        <v>42291</v>
      </c>
      <c r="C146" s="146"/>
      <c r="D146" s="147" t="s">
        <v>624</v>
      </c>
      <c r="E146" s="148" t="s">
        <v>564</v>
      </c>
      <c r="F146" s="149">
        <v>144</v>
      </c>
      <c r="G146" s="148"/>
      <c r="H146" s="148">
        <v>182.5</v>
      </c>
      <c r="I146" s="150">
        <v>181</v>
      </c>
      <c r="J146" s="151" t="s">
        <v>622</v>
      </c>
      <c r="K146" s="152">
        <f t="shared" si="73"/>
        <v>38.5</v>
      </c>
      <c r="L146" s="153">
        <f t="shared" si="74"/>
        <v>0.2673611111111111</v>
      </c>
      <c r="M146" s="148" t="s">
        <v>534</v>
      </c>
      <c r="N146" s="154">
        <v>42817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42</v>
      </c>
      <c r="B147" s="146">
        <v>42291</v>
      </c>
      <c r="C147" s="146"/>
      <c r="D147" s="147" t="s">
        <v>625</v>
      </c>
      <c r="E147" s="148" t="s">
        <v>564</v>
      </c>
      <c r="F147" s="149">
        <v>264</v>
      </c>
      <c r="G147" s="148"/>
      <c r="H147" s="148">
        <v>311</v>
      </c>
      <c r="I147" s="150">
        <v>311</v>
      </c>
      <c r="J147" s="151" t="s">
        <v>622</v>
      </c>
      <c r="K147" s="152">
        <f t="shared" si="73"/>
        <v>47</v>
      </c>
      <c r="L147" s="153">
        <f t="shared" si="74"/>
        <v>0.17803030303030304</v>
      </c>
      <c r="M147" s="148" t="s">
        <v>534</v>
      </c>
      <c r="N147" s="154">
        <v>42604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43</v>
      </c>
      <c r="B148" s="146">
        <v>42318</v>
      </c>
      <c r="C148" s="146"/>
      <c r="D148" s="147" t="s">
        <v>626</v>
      </c>
      <c r="E148" s="148" t="s">
        <v>536</v>
      </c>
      <c r="F148" s="149">
        <v>549.5</v>
      </c>
      <c r="G148" s="148"/>
      <c r="H148" s="148">
        <v>630</v>
      </c>
      <c r="I148" s="150">
        <v>630</v>
      </c>
      <c r="J148" s="151" t="s">
        <v>622</v>
      </c>
      <c r="K148" s="152">
        <f t="shared" si="73"/>
        <v>80.5</v>
      </c>
      <c r="L148" s="153">
        <f t="shared" si="74"/>
        <v>0.1464968152866242</v>
      </c>
      <c r="M148" s="148" t="s">
        <v>534</v>
      </c>
      <c r="N148" s="154">
        <v>42419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44</v>
      </c>
      <c r="B149" s="146">
        <v>42342</v>
      </c>
      <c r="C149" s="146"/>
      <c r="D149" s="147" t="s">
        <v>627</v>
      </c>
      <c r="E149" s="148" t="s">
        <v>564</v>
      </c>
      <c r="F149" s="149">
        <v>1027.5</v>
      </c>
      <c r="G149" s="148"/>
      <c r="H149" s="148">
        <v>1315</v>
      </c>
      <c r="I149" s="150">
        <v>1250</v>
      </c>
      <c r="J149" s="151" t="s">
        <v>622</v>
      </c>
      <c r="K149" s="152">
        <f t="shared" si="73"/>
        <v>287.5</v>
      </c>
      <c r="L149" s="153">
        <f t="shared" si="74"/>
        <v>0.27980535279805352</v>
      </c>
      <c r="M149" s="148" t="s">
        <v>534</v>
      </c>
      <c r="N149" s="154">
        <v>43244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45</v>
      </c>
      <c r="B150" s="146">
        <v>42367</v>
      </c>
      <c r="C150" s="146"/>
      <c r="D150" s="147" t="s">
        <v>628</v>
      </c>
      <c r="E150" s="148" t="s">
        <v>564</v>
      </c>
      <c r="F150" s="149">
        <v>465</v>
      </c>
      <c r="G150" s="148"/>
      <c r="H150" s="148">
        <v>540</v>
      </c>
      <c r="I150" s="150">
        <v>540</v>
      </c>
      <c r="J150" s="151" t="s">
        <v>622</v>
      </c>
      <c r="K150" s="152">
        <f t="shared" si="73"/>
        <v>75</v>
      </c>
      <c r="L150" s="153">
        <f t="shared" si="74"/>
        <v>0.16129032258064516</v>
      </c>
      <c r="M150" s="148" t="s">
        <v>534</v>
      </c>
      <c r="N150" s="154">
        <v>42530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46</v>
      </c>
      <c r="B151" s="146">
        <v>42380</v>
      </c>
      <c r="C151" s="146"/>
      <c r="D151" s="147" t="s">
        <v>364</v>
      </c>
      <c r="E151" s="148" t="s">
        <v>536</v>
      </c>
      <c r="F151" s="149">
        <v>81</v>
      </c>
      <c r="G151" s="148"/>
      <c r="H151" s="148">
        <v>110</v>
      </c>
      <c r="I151" s="150">
        <v>110</v>
      </c>
      <c r="J151" s="151" t="s">
        <v>622</v>
      </c>
      <c r="K151" s="152">
        <f t="shared" si="73"/>
        <v>29</v>
      </c>
      <c r="L151" s="153">
        <f t="shared" si="74"/>
        <v>0.35802469135802467</v>
      </c>
      <c r="M151" s="148" t="s">
        <v>534</v>
      </c>
      <c r="N151" s="154">
        <v>42745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47</v>
      </c>
      <c r="B152" s="146">
        <v>42382</v>
      </c>
      <c r="C152" s="146"/>
      <c r="D152" s="147" t="s">
        <v>629</v>
      </c>
      <c r="E152" s="148" t="s">
        <v>536</v>
      </c>
      <c r="F152" s="149">
        <v>417.5</v>
      </c>
      <c r="G152" s="148"/>
      <c r="H152" s="148">
        <v>547</v>
      </c>
      <c r="I152" s="150">
        <v>535</v>
      </c>
      <c r="J152" s="151" t="s">
        <v>622</v>
      </c>
      <c r="K152" s="152">
        <f t="shared" si="73"/>
        <v>129.5</v>
      </c>
      <c r="L152" s="153">
        <f t="shared" si="74"/>
        <v>0.31017964071856285</v>
      </c>
      <c r="M152" s="148" t="s">
        <v>534</v>
      </c>
      <c r="N152" s="154">
        <v>42578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48</v>
      </c>
      <c r="B153" s="146">
        <v>42408</v>
      </c>
      <c r="C153" s="146"/>
      <c r="D153" s="147" t="s">
        <v>630</v>
      </c>
      <c r="E153" s="148" t="s">
        <v>564</v>
      </c>
      <c r="F153" s="149">
        <v>650</v>
      </c>
      <c r="G153" s="148"/>
      <c r="H153" s="148">
        <v>800</v>
      </c>
      <c r="I153" s="150">
        <v>800</v>
      </c>
      <c r="J153" s="151" t="s">
        <v>622</v>
      </c>
      <c r="K153" s="152">
        <f t="shared" si="73"/>
        <v>150</v>
      </c>
      <c r="L153" s="153">
        <f t="shared" si="74"/>
        <v>0.23076923076923078</v>
      </c>
      <c r="M153" s="148" t="s">
        <v>534</v>
      </c>
      <c r="N153" s="154">
        <v>43154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49</v>
      </c>
      <c r="B154" s="146">
        <v>42433</v>
      </c>
      <c r="C154" s="146"/>
      <c r="D154" s="147" t="s">
        <v>205</v>
      </c>
      <c r="E154" s="148" t="s">
        <v>564</v>
      </c>
      <c r="F154" s="149">
        <v>437.5</v>
      </c>
      <c r="G154" s="148"/>
      <c r="H154" s="148">
        <v>504.5</v>
      </c>
      <c r="I154" s="150">
        <v>522</v>
      </c>
      <c r="J154" s="151" t="s">
        <v>631</v>
      </c>
      <c r="K154" s="152">
        <f t="shared" si="73"/>
        <v>67</v>
      </c>
      <c r="L154" s="153">
        <f t="shared" si="74"/>
        <v>0.15314285714285714</v>
      </c>
      <c r="M154" s="148" t="s">
        <v>534</v>
      </c>
      <c r="N154" s="154">
        <v>42480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50</v>
      </c>
      <c r="B155" s="146">
        <v>42438</v>
      </c>
      <c r="C155" s="146"/>
      <c r="D155" s="147" t="s">
        <v>632</v>
      </c>
      <c r="E155" s="148" t="s">
        <v>564</v>
      </c>
      <c r="F155" s="149">
        <v>189.5</v>
      </c>
      <c r="G155" s="148"/>
      <c r="H155" s="148">
        <v>218</v>
      </c>
      <c r="I155" s="150">
        <v>218</v>
      </c>
      <c r="J155" s="151" t="s">
        <v>622</v>
      </c>
      <c r="K155" s="152">
        <f t="shared" si="73"/>
        <v>28.5</v>
      </c>
      <c r="L155" s="153">
        <f t="shared" si="74"/>
        <v>0.15039577836411611</v>
      </c>
      <c r="M155" s="148" t="s">
        <v>534</v>
      </c>
      <c r="N155" s="154">
        <v>43034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5">
        <v>51</v>
      </c>
      <c r="B156" s="156">
        <v>42471</v>
      </c>
      <c r="C156" s="156"/>
      <c r="D156" s="164" t="s">
        <v>633</v>
      </c>
      <c r="E156" s="159" t="s">
        <v>564</v>
      </c>
      <c r="F156" s="159">
        <v>36.5</v>
      </c>
      <c r="G156" s="160"/>
      <c r="H156" s="160">
        <v>15.85</v>
      </c>
      <c r="I156" s="160">
        <v>60</v>
      </c>
      <c r="J156" s="161" t="s">
        <v>634</v>
      </c>
      <c r="K156" s="162">
        <f t="shared" si="73"/>
        <v>-20.65</v>
      </c>
      <c r="L156" s="163">
        <f t="shared" si="74"/>
        <v>-0.5657534246575342</v>
      </c>
      <c r="M156" s="159" t="s">
        <v>546</v>
      </c>
      <c r="N156" s="167">
        <v>43627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52</v>
      </c>
      <c r="B157" s="146">
        <v>42472</v>
      </c>
      <c r="C157" s="146"/>
      <c r="D157" s="147" t="s">
        <v>635</v>
      </c>
      <c r="E157" s="148" t="s">
        <v>564</v>
      </c>
      <c r="F157" s="149">
        <v>93</v>
      </c>
      <c r="G157" s="148"/>
      <c r="H157" s="148">
        <v>149</v>
      </c>
      <c r="I157" s="150">
        <v>140</v>
      </c>
      <c r="J157" s="151" t="s">
        <v>636</v>
      </c>
      <c r="K157" s="152">
        <f t="shared" si="73"/>
        <v>56</v>
      </c>
      <c r="L157" s="153">
        <f t="shared" si="74"/>
        <v>0.60215053763440862</v>
      </c>
      <c r="M157" s="148" t="s">
        <v>534</v>
      </c>
      <c r="N157" s="154">
        <v>42740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53</v>
      </c>
      <c r="B158" s="146">
        <v>42472</v>
      </c>
      <c r="C158" s="146"/>
      <c r="D158" s="147" t="s">
        <v>637</v>
      </c>
      <c r="E158" s="148" t="s">
        <v>564</v>
      </c>
      <c r="F158" s="149">
        <v>130</v>
      </c>
      <c r="G158" s="148"/>
      <c r="H158" s="148">
        <v>150</v>
      </c>
      <c r="I158" s="150" t="s">
        <v>638</v>
      </c>
      <c r="J158" s="151" t="s">
        <v>622</v>
      </c>
      <c r="K158" s="152">
        <f t="shared" si="73"/>
        <v>20</v>
      </c>
      <c r="L158" s="153">
        <f t="shared" si="74"/>
        <v>0.15384615384615385</v>
      </c>
      <c r="M158" s="148" t="s">
        <v>534</v>
      </c>
      <c r="N158" s="154">
        <v>42564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54</v>
      </c>
      <c r="B159" s="146">
        <v>42473</v>
      </c>
      <c r="C159" s="146"/>
      <c r="D159" s="147" t="s">
        <v>639</v>
      </c>
      <c r="E159" s="148" t="s">
        <v>564</v>
      </c>
      <c r="F159" s="149">
        <v>196</v>
      </c>
      <c r="G159" s="148"/>
      <c r="H159" s="148">
        <v>299</v>
      </c>
      <c r="I159" s="150">
        <v>299</v>
      </c>
      <c r="J159" s="151" t="s">
        <v>622</v>
      </c>
      <c r="K159" s="152">
        <v>103</v>
      </c>
      <c r="L159" s="153">
        <v>0.52551020408163296</v>
      </c>
      <c r="M159" s="148" t="s">
        <v>534</v>
      </c>
      <c r="N159" s="154">
        <v>42620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55</v>
      </c>
      <c r="B160" s="146">
        <v>42473</v>
      </c>
      <c r="C160" s="146"/>
      <c r="D160" s="147" t="s">
        <v>640</v>
      </c>
      <c r="E160" s="148" t="s">
        <v>564</v>
      </c>
      <c r="F160" s="149">
        <v>88</v>
      </c>
      <c r="G160" s="148"/>
      <c r="H160" s="148">
        <v>103</v>
      </c>
      <c r="I160" s="150">
        <v>103</v>
      </c>
      <c r="J160" s="151" t="s">
        <v>622</v>
      </c>
      <c r="K160" s="152">
        <v>15</v>
      </c>
      <c r="L160" s="153">
        <v>0.170454545454545</v>
      </c>
      <c r="M160" s="148" t="s">
        <v>534</v>
      </c>
      <c r="N160" s="154">
        <v>42530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56</v>
      </c>
      <c r="B161" s="146">
        <v>42492</v>
      </c>
      <c r="C161" s="146"/>
      <c r="D161" s="147" t="s">
        <v>641</v>
      </c>
      <c r="E161" s="148" t="s">
        <v>564</v>
      </c>
      <c r="F161" s="149">
        <v>127.5</v>
      </c>
      <c r="G161" s="148"/>
      <c r="H161" s="148">
        <v>148</v>
      </c>
      <c r="I161" s="150" t="s">
        <v>642</v>
      </c>
      <c r="J161" s="151" t="s">
        <v>622</v>
      </c>
      <c r="K161" s="152">
        <f>H161-F161</f>
        <v>20.5</v>
      </c>
      <c r="L161" s="153">
        <f>K161/F161</f>
        <v>0.16078431372549021</v>
      </c>
      <c r="M161" s="148" t="s">
        <v>534</v>
      </c>
      <c r="N161" s="154">
        <v>42564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57</v>
      </c>
      <c r="B162" s="146">
        <v>42493</v>
      </c>
      <c r="C162" s="146"/>
      <c r="D162" s="147" t="s">
        <v>643</v>
      </c>
      <c r="E162" s="148" t="s">
        <v>564</v>
      </c>
      <c r="F162" s="149">
        <v>675</v>
      </c>
      <c r="G162" s="148"/>
      <c r="H162" s="148">
        <v>815</v>
      </c>
      <c r="I162" s="150" t="s">
        <v>644</v>
      </c>
      <c r="J162" s="151" t="s">
        <v>622</v>
      </c>
      <c r="K162" s="152">
        <f>H162-F162</f>
        <v>140</v>
      </c>
      <c r="L162" s="153">
        <f>K162/F162</f>
        <v>0.2074074074074074</v>
      </c>
      <c r="M162" s="148" t="s">
        <v>534</v>
      </c>
      <c r="N162" s="154">
        <v>43154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5">
        <v>58</v>
      </c>
      <c r="B163" s="156">
        <v>42522</v>
      </c>
      <c r="C163" s="156"/>
      <c r="D163" s="157" t="s">
        <v>645</v>
      </c>
      <c r="E163" s="158" t="s">
        <v>564</v>
      </c>
      <c r="F163" s="159">
        <v>500</v>
      </c>
      <c r="G163" s="159"/>
      <c r="H163" s="160">
        <v>232.5</v>
      </c>
      <c r="I163" s="160" t="s">
        <v>646</v>
      </c>
      <c r="J163" s="161" t="s">
        <v>647</v>
      </c>
      <c r="K163" s="162">
        <f>H163-F163</f>
        <v>-267.5</v>
      </c>
      <c r="L163" s="163">
        <f>K163/F163</f>
        <v>-0.53500000000000003</v>
      </c>
      <c r="M163" s="159" t="s">
        <v>546</v>
      </c>
      <c r="N163" s="156">
        <v>43735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59</v>
      </c>
      <c r="B164" s="146">
        <v>42527</v>
      </c>
      <c r="C164" s="146"/>
      <c r="D164" s="147" t="s">
        <v>492</v>
      </c>
      <c r="E164" s="148" t="s">
        <v>564</v>
      </c>
      <c r="F164" s="149">
        <v>110</v>
      </c>
      <c r="G164" s="148"/>
      <c r="H164" s="148">
        <v>126.5</v>
      </c>
      <c r="I164" s="150">
        <v>125</v>
      </c>
      <c r="J164" s="151" t="s">
        <v>573</v>
      </c>
      <c r="K164" s="152">
        <f>H164-F164</f>
        <v>16.5</v>
      </c>
      <c r="L164" s="153">
        <f>K164/F164</f>
        <v>0.15</v>
      </c>
      <c r="M164" s="148" t="s">
        <v>534</v>
      </c>
      <c r="N164" s="154">
        <v>42552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60</v>
      </c>
      <c r="B165" s="146">
        <v>42538</v>
      </c>
      <c r="C165" s="146"/>
      <c r="D165" s="147" t="s">
        <v>648</v>
      </c>
      <c r="E165" s="148" t="s">
        <v>564</v>
      </c>
      <c r="F165" s="149">
        <v>44</v>
      </c>
      <c r="G165" s="148"/>
      <c r="H165" s="148">
        <v>69.5</v>
      </c>
      <c r="I165" s="150">
        <v>69.5</v>
      </c>
      <c r="J165" s="151" t="s">
        <v>649</v>
      </c>
      <c r="K165" s="152">
        <f>H165-F165</f>
        <v>25.5</v>
      </c>
      <c r="L165" s="153">
        <f>K165/F165</f>
        <v>0.57954545454545459</v>
      </c>
      <c r="M165" s="148" t="s">
        <v>534</v>
      </c>
      <c r="N165" s="154">
        <v>42977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61</v>
      </c>
      <c r="B166" s="146">
        <v>42549</v>
      </c>
      <c r="C166" s="146"/>
      <c r="D166" s="147" t="s">
        <v>650</v>
      </c>
      <c r="E166" s="148" t="s">
        <v>564</v>
      </c>
      <c r="F166" s="149">
        <v>262.5</v>
      </c>
      <c r="G166" s="148"/>
      <c r="H166" s="148">
        <v>340</v>
      </c>
      <c r="I166" s="150">
        <v>333</v>
      </c>
      <c r="J166" s="151" t="s">
        <v>651</v>
      </c>
      <c r="K166" s="152">
        <v>77.5</v>
      </c>
      <c r="L166" s="153">
        <v>0.29523809523809502</v>
      </c>
      <c r="M166" s="148" t="s">
        <v>534</v>
      </c>
      <c r="N166" s="154">
        <v>43017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62</v>
      </c>
      <c r="B167" s="146">
        <v>42549</v>
      </c>
      <c r="C167" s="146"/>
      <c r="D167" s="147" t="s">
        <v>652</v>
      </c>
      <c r="E167" s="148" t="s">
        <v>564</v>
      </c>
      <c r="F167" s="149">
        <v>840</v>
      </c>
      <c r="G167" s="148"/>
      <c r="H167" s="148">
        <v>1230</v>
      </c>
      <c r="I167" s="150">
        <v>1230</v>
      </c>
      <c r="J167" s="151" t="s">
        <v>622</v>
      </c>
      <c r="K167" s="152">
        <v>390</v>
      </c>
      <c r="L167" s="153">
        <v>0.46428571428571402</v>
      </c>
      <c r="M167" s="148" t="s">
        <v>534</v>
      </c>
      <c r="N167" s="154">
        <v>42649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8">
        <v>63</v>
      </c>
      <c r="B168" s="169">
        <v>42556</v>
      </c>
      <c r="C168" s="169"/>
      <c r="D168" s="170" t="s">
        <v>653</v>
      </c>
      <c r="E168" s="171" t="s">
        <v>564</v>
      </c>
      <c r="F168" s="171">
        <v>395</v>
      </c>
      <c r="G168" s="172"/>
      <c r="H168" s="172">
        <f>(468.5+342.5)/2</f>
        <v>405.5</v>
      </c>
      <c r="I168" s="172">
        <v>510</v>
      </c>
      <c r="J168" s="173" t="s">
        <v>654</v>
      </c>
      <c r="K168" s="174">
        <f t="shared" ref="K168:K174" si="75">H168-F168</f>
        <v>10.5</v>
      </c>
      <c r="L168" s="175">
        <f t="shared" ref="L168:L174" si="76">K168/F168</f>
        <v>2.6582278481012658E-2</v>
      </c>
      <c r="M168" s="171" t="s">
        <v>655</v>
      </c>
      <c r="N168" s="169">
        <v>43606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5">
        <v>64</v>
      </c>
      <c r="B169" s="156">
        <v>42584</v>
      </c>
      <c r="C169" s="156"/>
      <c r="D169" s="157" t="s">
        <v>656</v>
      </c>
      <c r="E169" s="158" t="s">
        <v>536</v>
      </c>
      <c r="F169" s="159">
        <f>169.5-12.8</f>
        <v>156.69999999999999</v>
      </c>
      <c r="G169" s="159"/>
      <c r="H169" s="160">
        <v>77</v>
      </c>
      <c r="I169" s="160" t="s">
        <v>657</v>
      </c>
      <c r="J169" s="161" t="s">
        <v>658</v>
      </c>
      <c r="K169" s="162">
        <f t="shared" si="75"/>
        <v>-79.699999999999989</v>
      </c>
      <c r="L169" s="163">
        <f t="shared" si="76"/>
        <v>-0.50861518825781749</v>
      </c>
      <c r="M169" s="159" t="s">
        <v>546</v>
      </c>
      <c r="N169" s="156">
        <v>43522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5">
        <v>65</v>
      </c>
      <c r="B170" s="156">
        <v>42586</v>
      </c>
      <c r="C170" s="156"/>
      <c r="D170" s="157" t="s">
        <v>659</v>
      </c>
      <c r="E170" s="158" t="s">
        <v>564</v>
      </c>
      <c r="F170" s="159">
        <v>400</v>
      </c>
      <c r="G170" s="159"/>
      <c r="H170" s="160">
        <v>305</v>
      </c>
      <c r="I170" s="160">
        <v>475</v>
      </c>
      <c r="J170" s="161" t="s">
        <v>660</v>
      </c>
      <c r="K170" s="162">
        <f t="shared" si="75"/>
        <v>-95</v>
      </c>
      <c r="L170" s="163">
        <f t="shared" si="76"/>
        <v>-0.23749999999999999</v>
      </c>
      <c r="M170" s="159" t="s">
        <v>546</v>
      </c>
      <c r="N170" s="156">
        <v>43606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66</v>
      </c>
      <c r="B171" s="146">
        <v>42593</v>
      </c>
      <c r="C171" s="146"/>
      <c r="D171" s="147" t="s">
        <v>661</v>
      </c>
      <c r="E171" s="148" t="s">
        <v>564</v>
      </c>
      <c r="F171" s="149">
        <v>86.5</v>
      </c>
      <c r="G171" s="148"/>
      <c r="H171" s="148">
        <v>130</v>
      </c>
      <c r="I171" s="150">
        <v>130</v>
      </c>
      <c r="J171" s="151" t="s">
        <v>662</v>
      </c>
      <c r="K171" s="152">
        <f t="shared" si="75"/>
        <v>43.5</v>
      </c>
      <c r="L171" s="153">
        <f t="shared" si="76"/>
        <v>0.50289017341040465</v>
      </c>
      <c r="M171" s="148" t="s">
        <v>534</v>
      </c>
      <c r="N171" s="154">
        <v>43091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5">
        <v>67</v>
      </c>
      <c r="B172" s="156">
        <v>42600</v>
      </c>
      <c r="C172" s="156"/>
      <c r="D172" s="157" t="s">
        <v>109</v>
      </c>
      <c r="E172" s="158" t="s">
        <v>564</v>
      </c>
      <c r="F172" s="159">
        <v>133.5</v>
      </c>
      <c r="G172" s="159"/>
      <c r="H172" s="160">
        <v>126.5</v>
      </c>
      <c r="I172" s="160">
        <v>178</v>
      </c>
      <c r="J172" s="161" t="s">
        <v>663</v>
      </c>
      <c r="K172" s="162">
        <f t="shared" si="75"/>
        <v>-7</v>
      </c>
      <c r="L172" s="163">
        <f t="shared" si="76"/>
        <v>-5.2434456928838954E-2</v>
      </c>
      <c r="M172" s="159" t="s">
        <v>546</v>
      </c>
      <c r="N172" s="156">
        <v>42615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68</v>
      </c>
      <c r="B173" s="146">
        <v>42613</v>
      </c>
      <c r="C173" s="146"/>
      <c r="D173" s="147" t="s">
        <v>664</v>
      </c>
      <c r="E173" s="148" t="s">
        <v>564</v>
      </c>
      <c r="F173" s="149">
        <v>560</v>
      </c>
      <c r="G173" s="148"/>
      <c r="H173" s="148">
        <v>725</v>
      </c>
      <c r="I173" s="150">
        <v>725</v>
      </c>
      <c r="J173" s="151" t="s">
        <v>566</v>
      </c>
      <c r="K173" s="152">
        <f t="shared" si="75"/>
        <v>165</v>
      </c>
      <c r="L173" s="153">
        <f t="shared" si="76"/>
        <v>0.29464285714285715</v>
      </c>
      <c r="M173" s="148" t="s">
        <v>534</v>
      </c>
      <c r="N173" s="154">
        <v>42456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69</v>
      </c>
      <c r="B174" s="146">
        <v>42614</v>
      </c>
      <c r="C174" s="146"/>
      <c r="D174" s="147" t="s">
        <v>665</v>
      </c>
      <c r="E174" s="148" t="s">
        <v>564</v>
      </c>
      <c r="F174" s="149">
        <v>160.5</v>
      </c>
      <c r="G174" s="148"/>
      <c r="H174" s="148">
        <v>210</v>
      </c>
      <c r="I174" s="150">
        <v>210</v>
      </c>
      <c r="J174" s="151" t="s">
        <v>566</v>
      </c>
      <c r="K174" s="152">
        <f t="shared" si="75"/>
        <v>49.5</v>
      </c>
      <c r="L174" s="153">
        <f t="shared" si="76"/>
        <v>0.30841121495327101</v>
      </c>
      <c r="M174" s="148" t="s">
        <v>534</v>
      </c>
      <c r="N174" s="154">
        <v>42871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70</v>
      </c>
      <c r="B175" s="146">
        <v>42646</v>
      </c>
      <c r="C175" s="146"/>
      <c r="D175" s="147" t="s">
        <v>377</v>
      </c>
      <c r="E175" s="148" t="s">
        <v>564</v>
      </c>
      <c r="F175" s="149">
        <v>430</v>
      </c>
      <c r="G175" s="148"/>
      <c r="H175" s="148">
        <v>596</v>
      </c>
      <c r="I175" s="150">
        <v>575</v>
      </c>
      <c r="J175" s="151" t="s">
        <v>666</v>
      </c>
      <c r="K175" s="152">
        <v>166</v>
      </c>
      <c r="L175" s="153">
        <v>0.38604651162790699</v>
      </c>
      <c r="M175" s="148" t="s">
        <v>534</v>
      </c>
      <c r="N175" s="154">
        <v>42769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71</v>
      </c>
      <c r="B176" s="146">
        <v>42657</v>
      </c>
      <c r="C176" s="146"/>
      <c r="D176" s="147" t="s">
        <v>667</v>
      </c>
      <c r="E176" s="148" t="s">
        <v>564</v>
      </c>
      <c r="F176" s="149">
        <v>280</v>
      </c>
      <c r="G176" s="148"/>
      <c r="H176" s="148">
        <v>345</v>
      </c>
      <c r="I176" s="150">
        <v>345</v>
      </c>
      <c r="J176" s="151" t="s">
        <v>566</v>
      </c>
      <c r="K176" s="152">
        <f t="shared" ref="K176:K181" si="77">H176-F176</f>
        <v>65</v>
      </c>
      <c r="L176" s="153">
        <f>K176/F176</f>
        <v>0.23214285714285715</v>
      </c>
      <c r="M176" s="148" t="s">
        <v>534</v>
      </c>
      <c r="N176" s="154">
        <v>42814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72</v>
      </c>
      <c r="B177" s="146">
        <v>42657</v>
      </c>
      <c r="C177" s="146"/>
      <c r="D177" s="147" t="s">
        <v>668</v>
      </c>
      <c r="E177" s="148" t="s">
        <v>564</v>
      </c>
      <c r="F177" s="149">
        <v>245</v>
      </c>
      <c r="G177" s="148"/>
      <c r="H177" s="148">
        <v>325.5</v>
      </c>
      <c r="I177" s="150">
        <v>330</v>
      </c>
      <c r="J177" s="151" t="s">
        <v>669</v>
      </c>
      <c r="K177" s="152">
        <f t="shared" si="77"/>
        <v>80.5</v>
      </c>
      <c r="L177" s="153">
        <f>K177/F177</f>
        <v>0.32857142857142857</v>
      </c>
      <c r="M177" s="148" t="s">
        <v>534</v>
      </c>
      <c r="N177" s="154">
        <v>42769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73</v>
      </c>
      <c r="B178" s="146">
        <v>42660</v>
      </c>
      <c r="C178" s="146"/>
      <c r="D178" s="147" t="s">
        <v>333</v>
      </c>
      <c r="E178" s="148" t="s">
        <v>564</v>
      </c>
      <c r="F178" s="149">
        <v>125</v>
      </c>
      <c r="G178" s="148"/>
      <c r="H178" s="148">
        <v>160</v>
      </c>
      <c r="I178" s="150">
        <v>160</v>
      </c>
      <c r="J178" s="151" t="s">
        <v>622</v>
      </c>
      <c r="K178" s="152">
        <f t="shared" si="77"/>
        <v>35</v>
      </c>
      <c r="L178" s="153">
        <v>0.28000000000000003</v>
      </c>
      <c r="M178" s="148" t="s">
        <v>534</v>
      </c>
      <c r="N178" s="154">
        <v>42803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74</v>
      </c>
      <c r="B179" s="146">
        <v>42660</v>
      </c>
      <c r="C179" s="146"/>
      <c r="D179" s="147" t="s">
        <v>432</v>
      </c>
      <c r="E179" s="148" t="s">
        <v>564</v>
      </c>
      <c r="F179" s="149">
        <v>114</v>
      </c>
      <c r="G179" s="148"/>
      <c r="H179" s="148">
        <v>145</v>
      </c>
      <c r="I179" s="150">
        <v>145</v>
      </c>
      <c r="J179" s="151" t="s">
        <v>622</v>
      </c>
      <c r="K179" s="152">
        <f t="shared" si="77"/>
        <v>31</v>
      </c>
      <c r="L179" s="153">
        <f>K179/F179</f>
        <v>0.27192982456140352</v>
      </c>
      <c r="M179" s="148" t="s">
        <v>534</v>
      </c>
      <c r="N179" s="154">
        <v>42859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75</v>
      </c>
      <c r="B180" s="146">
        <v>42660</v>
      </c>
      <c r="C180" s="146"/>
      <c r="D180" s="147" t="s">
        <v>670</v>
      </c>
      <c r="E180" s="148" t="s">
        <v>564</v>
      </c>
      <c r="F180" s="149">
        <v>212</v>
      </c>
      <c r="G180" s="148"/>
      <c r="H180" s="148">
        <v>280</v>
      </c>
      <c r="I180" s="150">
        <v>276</v>
      </c>
      <c r="J180" s="151" t="s">
        <v>671</v>
      </c>
      <c r="K180" s="152">
        <f t="shared" si="77"/>
        <v>68</v>
      </c>
      <c r="L180" s="153">
        <f>K180/F180</f>
        <v>0.32075471698113206</v>
      </c>
      <c r="M180" s="148" t="s">
        <v>534</v>
      </c>
      <c r="N180" s="154">
        <v>42858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76</v>
      </c>
      <c r="B181" s="146">
        <v>42678</v>
      </c>
      <c r="C181" s="146"/>
      <c r="D181" s="147" t="s">
        <v>423</v>
      </c>
      <c r="E181" s="148" t="s">
        <v>564</v>
      </c>
      <c r="F181" s="149">
        <v>155</v>
      </c>
      <c r="G181" s="148"/>
      <c r="H181" s="148">
        <v>210</v>
      </c>
      <c r="I181" s="150">
        <v>210</v>
      </c>
      <c r="J181" s="151" t="s">
        <v>672</v>
      </c>
      <c r="K181" s="152">
        <f t="shared" si="77"/>
        <v>55</v>
      </c>
      <c r="L181" s="153">
        <f>K181/F181</f>
        <v>0.35483870967741937</v>
      </c>
      <c r="M181" s="148" t="s">
        <v>534</v>
      </c>
      <c r="N181" s="154">
        <v>42944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5">
        <v>77</v>
      </c>
      <c r="B182" s="156">
        <v>42710</v>
      </c>
      <c r="C182" s="156"/>
      <c r="D182" s="157" t="s">
        <v>673</v>
      </c>
      <c r="E182" s="158" t="s">
        <v>564</v>
      </c>
      <c r="F182" s="159">
        <v>150.5</v>
      </c>
      <c r="G182" s="159"/>
      <c r="H182" s="160">
        <v>72.5</v>
      </c>
      <c r="I182" s="160">
        <v>174</v>
      </c>
      <c r="J182" s="161" t="s">
        <v>674</v>
      </c>
      <c r="K182" s="162">
        <v>-78</v>
      </c>
      <c r="L182" s="163">
        <v>-0.51827242524916906</v>
      </c>
      <c r="M182" s="159" t="s">
        <v>546</v>
      </c>
      <c r="N182" s="156">
        <v>43333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78</v>
      </c>
      <c r="B183" s="146">
        <v>42712</v>
      </c>
      <c r="C183" s="146"/>
      <c r="D183" s="147" t="s">
        <v>675</v>
      </c>
      <c r="E183" s="148" t="s">
        <v>564</v>
      </c>
      <c r="F183" s="149">
        <v>380</v>
      </c>
      <c r="G183" s="148"/>
      <c r="H183" s="148">
        <v>478</v>
      </c>
      <c r="I183" s="150">
        <v>468</v>
      </c>
      <c r="J183" s="151" t="s">
        <v>622</v>
      </c>
      <c r="K183" s="152">
        <f>H183-F183</f>
        <v>98</v>
      </c>
      <c r="L183" s="153">
        <f>K183/F183</f>
        <v>0.25789473684210529</v>
      </c>
      <c r="M183" s="148" t="s">
        <v>534</v>
      </c>
      <c r="N183" s="154">
        <v>43025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79</v>
      </c>
      <c r="B184" s="146">
        <v>42734</v>
      </c>
      <c r="C184" s="146"/>
      <c r="D184" s="147" t="s">
        <v>108</v>
      </c>
      <c r="E184" s="148" t="s">
        <v>564</v>
      </c>
      <c r="F184" s="149">
        <v>305</v>
      </c>
      <c r="G184" s="148"/>
      <c r="H184" s="148">
        <v>375</v>
      </c>
      <c r="I184" s="150">
        <v>375</v>
      </c>
      <c r="J184" s="151" t="s">
        <v>622</v>
      </c>
      <c r="K184" s="152">
        <f>H184-F184</f>
        <v>70</v>
      </c>
      <c r="L184" s="153">
        <f>K184/F184</f>
        <v>0.22950819672131148</v>
      </c>
      <c r="M184" s="148" t="s">
        <v>534</v>
      </c>
      <c r="N184" s="154">
        <v>42768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80</v>
      </c>
      <c r="B185" s="146">
        <v>42739</v>
      </c>
      <c r="C185" s="146"/>
      <c r="D185" s="147" t="s">
        <v>94</v>
      </c>
      <c r="E185" s="148" t="s">
        <v>564</v>
      </c>
      <c r="F185" s="149">
        <v>99.5</v>
      </c>
      <c r="G185" s="148"/>
      <c r="H185" s="148">
        <v>158</v>
      </c>
      <c r="I185" s="150">
        <v>158</v>
      </c>
      <c r="J185" s="151" t="s">
        <v>622</v>
      </c>
      <c r="K185" s="152">
        <f>H185-F185</f>
        <v>58.5</v>
      </c>
      <c r="L185" s="153">
        <f>K185/F185</f>
        <v>0.5879396984924623</v>
      </c>
      <c r="M185" s="148" t="s">
        <v>534</v>
      </c>
      <c r="N185" s="154">
        <v>42898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81</v>
      </c>
      <c r="B186" s="146">
        <v>42739</v>
      </c>
      <c r="C186" s="146"/>
      <c r="D186" s="147" t="s">
        <v>94</v>
      </c>
      <c r="E186" s="148" t="s">
        <v>564</v>
      </c>
      <c r="F186" s="149">
        <v>99.5</v>
      </c>
      <c r="G186" s="148"/>
      <c r="H186" s="148">
        <v>158</v>
      </c>
      <c r="I186" s="150">
        <v>158</v>
      </c>
      <c r="J186" s="151" t="s">
        <v>622</v>
      </c>
      <c r="K186" s="152">
        <v>58.5</v>
      </c>
      <c r="L186" s="153">
        <v>0.58793969849246197</v>
      </c>
      <c r="M186" s="148" t="s">
        <v>534</v>
      </c>
      <c r="N186" s="154">
        <v>42898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82</v>
      </c>
      <c r="B187" s="146">
        <v>42786</v>
      </c>
      <c r="C187" s="146"/>
      <c r="D187" s="147" t="s">
        <v>181</v>
      </c>
      <c r="E187" s="148" t="s">
        <v>564</v>
      </c>
      <c r="F187" s="149">
        <v>140.5</v>
      </c>
      <c r="G187" s="148"/>
      <c r="H187" s="148">
        <v>220</v>
      </c>
      <c r="I187" s="150">
        <v>220</v>
      </c>
      <c r="J187" s="151" t="s">
        <v>622</v>
      </c>
      <c r="K187" s="152">
        <f>H187-F187</f>
        <v>79.5</v>
      </c>
      <c r="L187" s="153">
        <f>K187/F187</f>
        <v>0.5658362989323843</v>
      </c>
      <c r="M187" s="148" t="s">
        <v>534</v>
      </c>
      <c r="N187" s="154">
        <v>42864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83</v>
      </c>
      <c r="B188" s="146">
        <v>42786</v>
      </c>
      <c r="C188" s="146"/>
      <c r="D188" s="147" t="s">
        <v>676</v>
      </c>
      <c r="E188" s="148" t="s">
        <v>564</v>
      </c>
      <c r="F188" s="149">
        <v>202.5</v>
      </c>
      <c r="G188" s="148"/>
      <c r="H188" s="148">
        <v>234</v>
      </c>
      <c r="I188" s="150">
        <v>234</v>
      </c>
      <c r="J188" s="151" t="s">
        <v>622</v>
      </c>
      <c r="K188" s="152">
        <v>31.5</v>
      </c>
      <c r="L188" s="153">
        <v>0.155555555555556</v>
      </c>
      <c r="M188" s="148" t="s">
        <v>534</v>
      </c>
      <c r="N188" s="154">
        <v>42836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84</v>
      </c>
      <c r="B189" s="146">
        <v>42818</v>
      </c>
      <c r="C189" s="146"/>
      <c r="D189" s="147" t="s">
        <v>677</v>
      </c>
      <c r="E189" s="148" t="s">
        <v>564</v>
      </c>
      <c r="F189" s="149">
        <v>300.5</v>
      </c>
      <c r="G189" s="148"/>
      <c r="H189" s="148">
        <v>417.5</v>
      </c>
      <c r="I189" s="150">
        <v>420</v>
      </c>
      <c r="J189" s="151" t="s">
        <v>678</v>
      </c>
      <c r="K189" s="152">
        <f>H189-F189</f>
        <v>117</v>
      </c>
      <c r="L189" s="153">
        <f>K189/F189</f>
        <v>0.38935108153078202</v>
      </c>
      <c r="M189" s="148" t="s">
        <v>534</v>
      </c>
      <c r="N189" s="154">
        <v>43070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85</v>
      </c>
      <c r="B190" s="146">
        <v>42818</v>
      </c>
      <c r="C190" s="146"/>
      <c r="D190" s="147" t="s">
        <v>652</v>
      </c>
      <c r="E190" s="148" t="s">
        <v>564</v>
      </c>
      <c r="F190" s="149">
        <v>850</v>
      </c>
      <c r="G190" s="148"/>
      <c r="H190" s="148">
        <v>1042.5</v>
      </c>
      <c r="I190" s="150">
        <v>1023</v>
      </c>
      <c r="J190" s="151" t="s">
        <v>679</v>
      </c>
      <c r="K190" s="152">
        <v>192.5</v>
      </c>
      <c r="L190" s="153">
        <v>0.22647058823529401</v>
      </c>
      <c r="M190" s="148" t="s">
        <v>534</v>
      </c>
      <c r="N190" s="154">
        <v>42830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86</v>
      </c>
      <c r="B191" s="146">
        <v>42830</v>
      </c>
      <c r="C191" s="146"/>
      <c r="D191" s="147" t="s">
        <v>451</v>
      </c>
      <c r="E191" s="148" t="s">
        <v>564</v>
      </c>
      <c r="F191" s="149">
        <v>785</v>
      </c>
      <c r="G191" s="148"/>
      <c r="H191" s="148">
        <v>930</v>
      </c>
      <c r="I191" s="150">
        <v>920</v>
      </c>
      <c r="J191" s="151" t="s">
        <v>680</v>
      </c>
      <c r="K191" s="152">
        <f>H191-F191</f>
        <v>145</v>
      </c>
      <c r="L191" s="153">
        <f>K191/F191</f>
        <v>0.18471337579617833</v>
      </c>
      <c r="M191" s="148" t="s">
        <v>534</v>
      </c>
      <c r="N191" s="154">
        <v>42976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5">
        <v>87</v>
      </c>
      <c r="B192" s="156">
        <v>42831</v>
      </c>
      <c r="C192" s="156"/>
      <c r="D192" s="157" t="s">
        <v>681</v>
      </c>
      <c r="E192" s="158" t="s">
        <v>564</v>
      </c>
      <c r="F192" s="159">
        <v>40</v>
      </c>
      <c r="G192" s="159"/>
      <c r="H192" s="160">
        <v>13.1</v>
      </c>
      <c r="I192" s="160">
        <v>60</v>
      </c>
      <c r="J192" s="161" t="s">
        <v>682</v>
      </c>
      <c r="K192" s="162">
        <v>-26.9</v>
      </c>
      <c r="L192" s="163">
        <v>-0.67249999999999999</v>
      </c>
      <c r="M192" s="159" t="s">
        <v>546</v>
      </c>
      <c r="N192" s="156">
        <v>43138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88</v>
      </c>
      <c r="B193" s="146">
        <v>42837</v>
      </c>
      <c r="C193" s="146"/>
      <c r="D193" s="147" t="s">
        <v>93</v>
      </c>
      <c r="E193" s="148" t="s">
        <v>564</v>
      </c>
      <c r="F193" s="149">
        <v>289.5</v>
      </c>
      <c r="G193" s="148"/>
      <c r="H193" s="148">
        <v>354</v>
      </c>
      <c r="I193" s="150">
        <v>360</v>
      </c>
      <c r="J193" s="151" t="s">
        <v>683</v>
      </c>
      <c r="K193" s="152">
        <f t="shared" ref="K193:K201" si="78">H193-F193</f>
        <v>64.5</v>
      </c>
      <c r="L193" s="153">
        <f t="shared" ref="L193:L201" si="79">K193/F193</f>
        <v>0.22279792746113988</v>
      </c>
      <c r="M193" s="148" t="s">
        <v>534</v>
      </c>
      <c r="N193" s="154">
        <v>43040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89</v>
      </c>
      <c r="B194" s="146">
        <v>42845</v>
      </c>
      <c r="C194" s="146"/>
      <c r="D194" s="147" t="s">
        <v>399</v>
      </c>
      <c r="E194" s="148" t="s">
        <v>564</v>
      </c>
      <c r="F194" s="149">
        <v>700</v>
      </c>
      <c r="G194" s="148"/>
      <c r="H194" s="148">
        <v>840</v>
      </c>
      <c r="I194" s="150">
        <v>840</v>
      </c>
      <c r="J194" s="151" t="s">
        <v>684</v>
      </c>
      <c r="K194" s="152">
        <f t="shared" si="78"/>
        <v>140</v>
      </c>
      <c r="L194" s="153">
        <f t="shared" si="79"/>
        <v>0.2</v>
      </c>
      <c r="M194" s="148" t="s">
        <v>534</v>
      </c>
      <c r="N194" s="154">
        <v>42893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90</v>
      </c>
      <c r="B195" s="146">
        <v>42887</v>
      </c>
      <c r="C195" s="146"/>
      <c r="D195" s="147" t="s">
        <v>685</v>
      </c>
      <c r="E195" s="148" t="s">
        <v>564</v>
      </c>
      <c r="F195" s="149">
        <v>130</v>
      </c>
      <c r="G195" s="148"/>
      <c r="H195" s="148">
        <v>144.25</v>
      </c>
      <c r="I195" s="150">
        <v>170</v>
      </c>
      <c r="J195" s="151" t="s">
        <v>686</v>
      </c>
      <c r="K195" s="152">
        <f t="shared" si="78"/>
        <v>14.25</v>
      </c>
      <c r="L195" s="153">
        <f t="shared" si="79"/>
        <v>0.10961538461538461</v>
      </c>
      <c r="M195" s="148" t="s">
        <v>534</v>
      </c>
      <c r="N195" s="154">
        <v>43675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91</v>
      </c>
      <c r="B196" s="146">
        <v>42901</v>
      </c>
      <c r="C196" s="146"/>
      <c r="D196" s="147" t="s">
        <v>687</v>
      </c>
      <c r="E196" s="148" t="s">
        <v>564</v>
      </c>
      <c r="F196" s="149">
        <v>214.5</v>
      </c>
      <c r="G196" s="148"/>
      <c r="H196" s="148">
        <v>262</v>
      </c>
      <c r="I196" s="150">
        <v>262</v>
      </c>
      <c r="J196" s="151" t="s">
        <v>688</v>
      </c>
      <c r="K196" s="152">
        <f t="shared" si="78"/>
        <v>47.5</v>
      </c>
      <c r="L196" s="153">
        <f t="shared" si="79"/>
        <v>0.22144522144522144</v>
      </c>
      <c r="M196" s="148" t="s">
        <v>534</v>
      </c>
      <c r="N196" s="154">
        <v>42977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92</v>
      </c>
      <c r="B197" s="177">
        <v>42933</v>
      </c>
      <c r="C197" s="177"/>
      <c r="D197" s="178" t="s">
        <v>689</v>
      </c>
      <c r="E197" s="179" t="s">
        <v>564</v>
      </c>
      <c r="F197" s="180">
        <v>370</v>
      </c>
      <c r="G197" s="179"/>
      <c r="H197" s="179">
        <v>447.5</v>
      </c>
      <c r="I197" s="181">
        <v>450</v>
      </c>
      <c r="J197" s="182" t="s">
        <v>622</v>
      </c>
      <c r="K197" s="152">
        <f t="shared" si="78"/>
        <v>77.5</v>
      </c>
      <c r="L197" s="183">
        <f t="shared" si="79"/>
        <v>0.20945945945945946</v>
      </c>
      <c r="M197" s="179" t="s">
        <v>534</v>
      </c>
      <c r="N197" s="184">
        <v>43035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93</v>
      </c>
      <c r="B198" s="177">
        <v>42943</v>
      </c>
      <c r="C198" s="177"/>
      <c r="D198" s="178" t="s">
        <v>179</v>
      </c>
      <c r="E198" s="179" t="s">
        <v>564</v>
      </c>
      <c r="F198" s="180">
        <v>657.5</v>
      </c>
      <c r="G198" s="179"/>
      <c r="H198" s="179">
        <v>825</v>
      </c>
      <c r="I198" s="181">
        <v>820</v>
      </c>
      <c r="J198" s="182" t="s">
        <v>622</v>
      </c>
      <c r="K198" s="152">
        <f t="shared" si="78"/>
        <v>167.5</v>
      </c>
      <c r="L198" s="183">
        <f t="shared" si="79"/>
        <v>0.25475285171102663</v>
      </c>
      <c r="M198" s="179" t="s">
        <v>534</v>
      </c>
      <c r="N198" s="184">
        <v>43090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94</v>
      </c>
      <c r="B199" s="146">
        <v>42964</v>
      </c>
      <c r="C199" s="146"/>
      <c r="D199" s="147" t="s">
        <v>346</v>
      </c>
      <c r="E199" s="148" t="s">
        <v>564</v>
      </c>
      <c r="F199" s="149">
        <v>605</v>
      </c>
      <c r="G199" s="148"/>
      <c r="H199" s="148">
        <v>750</v>
      </c>
      <c r="I199" s="150">
        <v>750</v>
      </c>
      <c r="J199" s="151" t="s">
        <v>680</v>
      </c>
      <c r="K199" s="152">
        <f t="shared" si="78"/>
        <v>145</v>
      </c>
      <c r="L199" s="153">
        <f t="shared" si="79"/>
        <v>0.23966942148760331</v>
      </c>
      <c r="M199" s="148" t="s">
        <v>534</v>
      </c>
      <c r="N199" s="154">
        <v>43027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5">
        <v>95</v>
      </c>
      <c r="B200" s="156">
        <v>42979</v>
      </c>
      <c r="C200" s="156"/>
      <c r="D200" s="164" t="s">
        <v>690</v>
      </c>
      <c r="E200" s="159" t="s">
        <v>564</v>
      </c>
      <c r="F200" s="159">
        <v>255</v>
      </c>
      <c r="G200" s="160"/>
      <c r="H200" s="160">
        <v>217.25</v>
      </c>
      <c r="I200" s="160">
        <v>320</v>
      </c>
      <c r="J200" s="161" t="s">
        <v>691</v>
      </c>
      <c r="K200" s="162">
        <f t="shared" si="78"/>
        <v>-37.75</v>
      </c>
      <c r="L200" s="165">
        <f t="shared" si="79"/>
        <v>-0.14803921568627451</v>
      </c>
      <c r="M200" s="159" t="s">
        <v>546</v>
      </c>
      <c r="N200" s="156">
        <v>43661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96</v>
      </c>
      <c r="B201" s="146">
        <v>42997</v>
      </c>
      <c r="C201" s="146"/>
      <c r="D201" s="147" t="s">
        <v>692</v>
      </c>
      <c r="E201" s="148" t="s">
        <v>564</v>
      </c>
      <c r="F201" s="149">
        <v>215</v>
      </c>
      <c r="G201" s="148"/>
      <c r="H201" s="148">
        <v>258</v>
      </c>
      <c r="I201" s="150">
        <v>258</v>
      </c>
      <c r="J201" s="151" t="s">
        <v>622</v>
      </c>
      <c r="K201" s="152">
        <f t="shared" si="78"/>
        <v>43</v>
      </c>
      <c r="L201" s="153">
        <f t="shared" si="79"/>
        <v>0.2</v>
      </c>
      <c r="M201" s="148" t="s">
        <v>534</v>
      </c>
      <c r="N201" s="154">
        <v>43040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97</v>
      </c>
      <c r="B202" s="146">
        <v>42997</v>
      </c>
      <c r="C202" s="146"/>
      <c r="D202" s="147" t="s">
        <v>692</v>
      </c>
      <c r="E202" s="148" t="s">
        <v>564</v>
      </c>
      <c r="F202" s="149">
        <v>215</v>
      </c>
      <c r="G202" s="148"/>
      <c r="H202" s="148">
        <v>258</v>
      </c>
      <c r="I202" s="150">
        <v>258</v>
      </c>
      <c r="J202" s="182" t="s">
        <v>622</v>
      </c>
      <c r="K202" s="152">
        <v>43</v>
      </c>
      <c r="L202" s="153">
        <v>0.2</v>
      </c>
      <c r="M202" s="148" t="s">
        <v>534</v>
      </c>
      <c r="N202" s="154">
        <v>43040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98</v>
      </c>
      <c r="B203" s="177">
        <v>42998</v>
      </c>
      <c r="C203" s="177"/>
      <c r="D203" s="178" t="s">
        <v>693</v>
      </c>
      <c r="E203" s="179" t="s">
        <v>564</v>
      </c>
      <c r="F203" s="149">
        <v>75</v>
      </c>
      <c r="G203" s="179"/>
      <c r="H203" s="179">
        <v>90</v>
      </c>
      <c r="I203" s="181">
        <v>90</v>
      </c>
      <c r="J203" s="151" t="s">
        <v>694</v>
      </c>
      <c r="K203" s="152">
        <f t="shared" ref="K203:K208" si="80">H203-F203</f>
        <v>15</v>
      </c>
      <c r="L203" s="153">
        <f t="shared" ref="L203:L208" si="81">K203/F203</f>
        <v>0.2</v>
      </c>
      <c r="M203" s="148" t="s">
        <v>534</v>
      </c>
      <c r="N203" s="154">
        <v>43019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99</v>
      </c>
      <c r="B204" s="177">
        <v>43011</v>
      </c>
      <c r="C204" s="177"/>
      <c r="D204" s="178" t="s">
        <v>548</v>
      </c>
      <c r="E204" s="179" t="s">
        <v>564</v>
      </c>
      <c r="F204" s="180">
        <v>315</v>
      </c>
      <c r="G204" s="179"/>
      <c r="H204" s="179">
        <v>392</v>
      </c>
      <c r="I204" s="181">
        <v>384</v>
      </c>
      <c r="J204" s="182" t="s">
        <v>695</v>
      </c>
      <c r="K204" s="152">
        <f t="shared" si="80"/>
        <v>77</v>
      </c>
      <c r="L204" s="183">
        <f t="shared" si="81"/>
        <v>0.24444444444444444</v>
      </c>
      <c r="M204" s="179" t="s">
        <v>534</v>
      </c>
      <c r="N204" s="184">
        <v>43017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100</v>
      </c>
      <c r="B205" s="177">
        <v>43013</v>
      </c>
      <c r="C205" s="177"/>
      <c r="D205" s="178" t="s">
        <v>427</v>
      </c>
      <c r="E205" s="179" t="s">
        <v>564</v>
      </c>
      <c r="F205" s="180">
        <v>145</v>
      </c>
      <c r="G205" s="179"/>
      <c r="H205" s="179">
        <v>179</v>
      </c>
      <c r="I205" s="181">
        <v>180</v>
      </c>
      <c r="J205" s="182" t="s">
        <v>696</v>
      </c>
      <c r="K205" s="152">
        <f t="shared" si="80"/>
        <v>34</v>
      </c>
      <c r="L205" s="183">
        <f t="shared" si="81"/>
        <v>0.23448275862068965</v>
      </c>
      <c r="M205" s="179" t="s">
        <v>534</v>
      </c>
      <c r="N205" s="184">
        <v>43025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101</v>
      </c>
      <c r="B206" s="177">
        <v>43014</v>
      </c>
      <c r="C206" s="177"/>
      <c r="D206" s="178" t="s">
        <v>323</v>
      </c>
      <c r="E206" s="179" t="s">
        <v>564</v>
      </c>
      <c r="F206" s="180">
        <v>256</v>
      </c>
      <c r="G206" s="179"/>
      <c r="H206" s="179">
        <v>323</v>
      </c>
      <c r="I206" s="181">
        <v>320</v>
      </c>
      <c r="J206" s="182" t="s">
        <v>622</v>
      </c>
      <c r="K206" s="152">
        <f t="shared" si="80"/>
        <v>67</v>
      </c>
      <c r="L206" s="183">
        <f t="shared" si="81"/>
        <v>0.26171875</v>
      </c>
      <c r="M206" s="179" t="s">
        <v>534</v>
      </c>
      <c r="N206" s="184">
        <v>43067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102</v>
      </c>
      <c r="B207" s="177">
        <v>43017</v>
      </c>
      <c r="C207" s="177"/>
      <c r="D207" s="178" t="s">
        <v>338</v>
      </c>
      <c r="E207" s="179" t="s">
        <v>564</v>
      </c>
      <c r="F207" s="180">
        <v>137.5</v>
      </c>
      <c r="G207" s="179"/>
      <c r="H207" s="179">
        <v>184</v>
      </c>
      <c r="I207" s="181">
        <v>183</v>
      </c>
      <c r="J207" s="182" t="s">
        <v>697</v>
      </c>
      <c r="K207" s="152">
        <f t="shared" si="80"/>
        <v>46.5</v>
      </c>
      <c r="L207" s="183">
        <f t="shared" si="81"/>
        <v>0.33818181818181819</v>
      </c>
      <c r="M207" s="179" t="s">
        <v>534</v>
      </c>
      <c r="N207" s="184">
        <v>43108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103</v>
      </c>
      <c r="B208" s="177">
        <v>43018</v>
      </c>
      <c r="C208" s="177"/>
      <c r="D208" s="178" t="s">
        <v>698</v>
      </c>
      <c r="E208" s="179" t="s">
        <v>564</v>
      </c>
      <c r="F208" s="180">
        <v>125.5</v>
      </c>
      <c r="G208" s="179"/>
      <c r="H208" s="179">
        <v>158</v>
      </c>
      <c r="I208" s="181">
        <v>155</v>
      </c>
      <c r="J208" s="182" t="s">
        <v>699</v>
      </c>
      <c r="K208" s="152">
        <f t="shared" si="80"/>
        <v>32.5</v>
      </c>
      <c r="L208" s="183">
        <f t="shared" si="81"/>
        <v>0.25896414342629481</v>
      </c>
      <c r="M208" s="179" t="s">
        <v>534</v>
      </c>
      <c r="N208" s="184">
        <v>43067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104</v>
      </c>
      <c r="B209" s="177">
        <v>43018</v>
      </c>
      <c r="C209" s="177"/>
      <c r="D209" s="178" t="s">
        <v>700</v>
      </c>
      <c r="E209" s="179" t="s">
        <v>564</v>
      </c>
      <c r="F209" s="180">
        <v>895</v>
      </c>
      <c r="G209" s="179"/>
      <c r="H209" s="179">
        <v>1122.5</v>
      </c>
      <c r="I209" s="181">
        <v>1078</v>
      </c>
      <c r="J209" s="182" t="s">
        <v>701</v>
      </c>
      <c r="K209" s="152">
        <v>227.5</v>
      </c>
      <c r="L209" s="183">
        <v>0.25418994413407803</v>
      </c>
      <c r="M209" s="179" t="s">
        <v>534</v>
      </c>
      <c r="N209" s="184">
        <v>43117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105</v>
      </c>
      <c r="B210" s="177">
        <v>43020</v>
      </c>
      <c r="C210" s="177"/>
      <c r="D210" s="178" t="s">
        <v>332</v>
      </c>
      <c r="E210" s="179" t="s">
        <v>564</v>
      </c>
      <c r="F210" s="180">
        <v>525</v>
      </c>
      <c r="G210" s="179"/>
      <c r="H210" s="179">
        <v>629</v>
      </c>
      <c r="I210" s="181">
        <v>629</v>
      </c>
      <c r="J210" s="182" t="s">
        <v>622</v>
      </c>
      <c r="K210" s="152">
        <v>104</v>
      </c>
      <c r="L210" s="183">
        <v>0.19809523809523799</v>
      </c>
      <c r="M210" s="179" t="s">
        <v>534</v>
      </c>
      <c r="N210" s="184">
        <v>43119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106</v>
      </c>
      <c r="B211" s="177">
        <v>43046</v>
      </c>
      <c r="C211" s="177"/>
      <c r="D211" s="178" t="s">
        <v>369</v>
      </c>
      <c r="E211" s="179" t="s">
        <v>564</v>
      </c>
      <c r="F211" s="180">
        <v>740</v>
      </c>
      <c r="G211" s="179"/>
      <c r="H211" s="179">
        <v>892.5</v>
      </c>
      <c r="I211" s="181">
        <v>900</v>
      </c>
      <c r="J211" s="182" t="s">
        <v>702</v>
      </c>
      <c r="K211" s="152">
        <f>H211-F211</f>
        <v>152.5</v>
      </c>
      <c r="L211" s="183">
        <f>K211/F211</f>
        <v>0.20608108108108109</v>
      </c>
      <c r="M211" s="179" t="s">
        <v>534</v>
      </c>
      <c r="N211" s="184">
        <v>43052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107</v>
      </c>
      <c r="B212" s="146">
        <v>43073</v>
      </c>
      <c r="C212" s="146"/>
      <c r="D212" s="147" t="s">
        <v>703</v>
      </c>
      <c r="E212" s="148" t="s">
        <v>564</v>
      </c>
      <c r="F212" s="149">
        <v>118.5</v>
      </c>
      <c r="G212" s="148"/>
      <c r="H212" s="148">
        <v>143.5</v>
      </c>
      <c r="I212" s="150">
        <v>145</v>
      </c>
      <c r="J212" s="151" t="s">
        <v>555</v>
      </c>
      <c r="K212" s="152">
        <f>H212-F212</f>
        <v>25</v>
      </c>
      <c r="L212" s="153">
        <f>K212/F212</f>
        <v>0.2109704641350211</v>
      </c>
      <c r="M212" s="148" t="s">
        <v>534</v>
      </c>
      <c r="N212" s="154">
        <v>43097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5">
        <v>108</v>
      </c>
      <c r="B213" s="156">
        <v>43090</v>
      </c>
      <c r="C213" s="156"/>
      <c r="D213" s="157" t="s">
        <v>404</v>
      </c>
      <c r="E213" s="158" t="s">
        <v>564</v>
      </c>
      <c r="F213" s="159">
        <v>715</v>
      </c>
      <c r="G213" s="159"/>
      <c r="H213" s="160">
        <v>500</v>
      </c>
      <c r="I213" s="160">
        <v>872</v>
      </c>
      <c r="J213" s="161" t="s">
        <v>704</v>
      </c>
      <c r="K213" s="162">
        <f>H213-F213</f>
        <v>-215</v>
      </c>
      <c r="L213" s="163">
        <f>K213/F213</f>
        <v>-0.30069930069930068</v>
      </c>
      <c r="M213" s="159" t="s">
        <v>546</v>
      </c>
      <c r="N213" s="156">
        <v>43670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109</v>
      </c>
      <c r="B214" s="146">
        <v>43098</v>
      </c>
      <c r="C214" s="146"/>
      <c r="D214" s="147" t="s">
        <v>548</v>
      </c>
      <c r="E214" s="148" t="s">
        <v>564</v>
      </c>
      <c r="F214" s="149">
        <v>435</v>
      </c>
      <c r="G214" s="148"/>
      <c r="H214" s="148">
        <v>542.5</v>
      </c>
      <c r="I214" s="150">
        <v>539</v>
      </c>
      <c r="J214" s="151" t="s">
        <v>622</v>
      </c>
      <c r="K214" s="152">
        <v>107.5</v>
      </c>
      <c r="L214" s="153">
        <v>0.247126436781609</v>
      </c>
      <c r="M214" s="148" t="s">
        <v>534</v>
      </c>
      <c r="N214" s="154">
        <v>43206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45">
        <v>110</v>
      </c>
      <c r="B215" s="146">
        <v>43098</v>
      </c>
      <c r="C215" s="146"/>
      <c r="D215" s="147" t="s">
        <v>506</v>
      </c>
      <c r="E215" s="148" t="s">
        <v>564</v>
      </c>
      <c r="F215" s="149">
        <v>885</v>
      </c>
      <c r="G215" s="148"/>
      <c r="H215" s="148">
        <v>1090</v>
      </c>
      <c r="I215" s="150">
        <v>1084</v>
      </c>
      <c r="J215" s="151" t="s">
        <v>622</v>
      </c>
      <c r="K215" s="152">
        <v>205</v>
      </c>
      <c r="L215" s="153">
        <v>0.23163841807909599</v>
      </c>
      <c r="M215" s="148" t="s">
        <v>534</v>
      </c>
      <c r="N215" s="154">
        <v>43213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111</v>
      </c>
      <c r="B216" s="186">
        <v>43192</v>
      </c>
      <c r="C216" s="186"/>
      <c r="D216" s="164" t="s">
        <v>705</v>
      </c>
      <c r="E216" s="159" t="s">
        <v>564</v>
      </c>
      <c r="F216" s="187">
        <v>478.5</v>
      </c>
      <c r="G216" s="159"/>
      <c r="H216" s="159">
        <v>442</v>
      </c>
      <c r="I216" s="160">
        <v>613</v>
      </c>
      <c r="J216" s="161" t="s">
        <v>706</v>
      </c>
      <c r="K216" s="162">
        <f>H216-F216</f>
        <v>-36.5</v>
      </c>
      <c r="L216" s="163">
        <f>K216/F216</f>
        <v>-7.6280041797283177E-2</v>
      </c>
      <c r="M216" s="159" t="s">
        <v>546</v>
      </c>
      <c r="N216" s="156">
        <v>43762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5">
        <v>112</v>
      </c>
      <c r="B217" s="156">
        <v>43194</v>
      </c>
      <c r="C217" s="156"/>
      <c r="D217" s="157" t="s">
        <v>707</v>
      </c>
      <c r="E217" s="158" t="s">
        <v>564</v>
      </c>
      <c r="F217" s="159">
        <f>141.5-7.3</f>
        <v>134.19999999999999</v>
      </c>
      <c r="G217" s="159"/>
      <c r="H217" s="160">
        <v>77</v>
      </c>
      <c r="I217" s="160">
        <v>180</v>
      </c>
      <c r="J217" s="161" t="s">
        <v>708</v>
      </c>
      <c r="K217" s="162">
        <f>H217-F217</f>
        <v>-57.199999999999989</v>
      </c>
      <c r="L217" s="163">
        <f>K217/F217</f>
        <v>-0.42622950819672129</v>
      </c>
      <c r="M217" s="159" t="s">
        <v>546</v>
      </c>
      <c r="N217" s="156">
        <v>43522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5">
        <v>113</v>
      </c>
      <c r="B218" s="156">
        <v>43209</v>
      </c>
      <c r="C218" s="156"/>
      <c r="D218" s="157" t="s">
        <v>709</v>
      </c>
      <c r="E218" s="158" t="s">
        <v>564</v>
      </c>
      <c r="F218" s="159">
        <v>430</v>
      </c>
      <c r="G218" s="159"/>
      <c r="H218" s="160">
        <v>220</v>
      </c>
      <c r="I218" s="160">
        <v>537</v>
      </c>
      <c r="J218" s="161" t="s">
        <v>710</v>
      </c>
      <c r="K218" s="162">
        <f>H218-F218</f>
        <v>-210</v>
      </c>
      <c r="L218" s="163">
        <f>K218/F218</f>
        <v>-0.48837209302325579</v>
      </c>
      <c r="M218" s="159" t="s">
        <v>546</v>
      </c>
      <c r="N218" s="156">
        <v>43252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114</v>
      </c>
      <c r="B219" s="177">
        <v>43220</v>
      </c>
      <c r="C219" s="177"/>
      <c r="D219" s="178" t="s">
        <v>370</v>
      </c>
      <c r="E219" s="179" t="s">
        <v>564</v>
      </c>
      <c r="F219" s="179">
        <v>153.5</v>
      </c>
      <c r="G219" s="179"/>
      <c r="H219" s="179">
        <v>196</v>
      </c>
      <c r="I219" s="181">
        <v>196</v>
      </c>
      <c r="J219" s="151" t="s">
        <v>711</v>
      </c>
      <c r="K219" s="152">
        <f>H219-F219</f>
        <v>42.5</v>
      </c>
      <c r="L219" s="153">
        <f>K219/F219</f>
        <v>0.27687296416938112</v>
      </c>
      <c r="M219" s="148" t="s">
        <v>534</v>
      </c>
      <c r="N219" s="154">
        <v>43605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5">
        <v>115</v>
      </c>
      <c r="B220" s="156">
        <v>43306</v>
      </c>
      <c r="C220" s="156"/>
      <c r="D220" s="157" t="s">
        <v>681</v>
      </c>
      <c r="E220" s="158" t="s">
        <v>564</v>
      </c>
      <c r="F220" s="159">
        <v>27.5</v>
      </c>
      <c r="G220" s="159"/>
      <c r="H220" s="160">
        <v>13.1</v>
      </c>
      <c r="I220" s="160">
        <v>60</v>
      </c>
      <c r="J220" s="161" t="s">
        <v>712</v>
      </c>
      <c r="K220" s="162">
        <v>-14.4</v>
      </c>
      <c r="L220" s="163">
        <v>-0.52363636363636401</v>
      </c>
      <c r="M220" s="159" t="s">
        <v>546</v>
      </c>
      <c r="N220" s="156">
        <v>43138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116</v>
      </c>
      <c r="B221" s="186">
        <v>43318</v>
      </c>
      <c r="C221" s="186"/>
      <c r="D221" s="164" t="s">
        <v>713</v>
      </c>
      <c r="E221" s="159" t="s">
        <v>564</v>
      </c>
      <c r="F221" s="159">
        <v>148.5</v>
      </c>
      <c r="G221" s="159"/>
      <c r="H221" s="159">
        <v>102</v>
      </c>
      <c r="I221" s="160">
        <v>182</v>
      </c>
      <c r="J221" s="161" t="s">
        <v>714</v>
      </c>
      <c r="K221" s="162">
        <f>H221-F221</f>
        <v>-46.5</v>
      </c>
      <c r="L221" s="163">
        <f>K221/F221</f>
        <v>-0.31313131313131315</v>
      </c>
      <c r="M221" s="159" t="s">
        <v>546</v>
      </c>
      <c r="N221" s="156">
        <v>43661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45">
        <v>117</v>
      </c>
      <c r="B222" s="146">
        <v>43335</v>
      </c>
      <c r="C222" s="146"/>
      <c r="D222" s="147" t="s">
        <v>715</v>
      </c>
      <c r="E222" s="148" t="s">
        <v>564</v>
      </c>
      <c r="F222" s="179">
        <v>285</v>
      </c>
      <c r="G222" s="148"/>
      <c r="H222" s="148">
        <v>355</v>
      </c>
      <c r="I222" s="150">
        <v>364</v>
      </c>
      <c r="J222" s="151" t="s">
        <v>716</v>
      </c>
      <c r="K222" s="152">
        <v>70</v>
      </c>
      <c r="L222" s="153">
        <v>0.24561403508771901</v>
      </c>
      <c r="M222" s="148" t="s">
        <v>534</v>
      </c>
      <c r="N222" s="154">
        <v>43455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45">
        <v>118</v>
      </c>
      <c r="B223" s="146">
        <v>43341</v>
      </c>
      <c r="C223" s="146"/>
      <c r="D223" s="147" t="s">
        <v>358</v>
      </c>
      <c r="E223" s="148" t="s">
        <v>564</v>
      </c>
      <c r="F223" s="179">
        <v>525</v>
      </c>
      <c r="G223" s="148"/>
      <c r="H223" s="148">
        <v>585</v>
      </c>
      <c r="I223" s="150">
        <v>635</v>
      </c>
      <c r="J223" s="151" t="s">
        <v>717</v>
      </c>
      <c r="K223" s="152">
        <f t="shared" ref="K223:K254" si="82">H223-F223</f>
        <v>60</v>
      </c>
      <c r="L223" s="153">
        <f t="shared" ref="L223:L254" si="83">K223/F223</f>
        <v>0.11428571428571428</v>
      </c>
      <c r="M223" s="148" t="s">
        <v>534</v>
      </c>
      <c r="N223" s="154">
        <v>43662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45">
        <v>119</v>
      </c>
      <c r="B224" s="146">
        <v>43395</v>
      </c>
      <c r="C224" s="146"/>
      <c r="D224" s="147" t="s">
        <v>346</v>
      </c>
      <c r="E224" s="148" t="s">
        <v>564</v>
      </c>
      <c r="F224" s="179">
        <v>475</v>
      </c>
      <c r="G224" s="148"/>
      <c r="H224" s="148">
        <v>574</v>
      </c>
      <c r="I224" s="150">
        <v>570</v>
      </c>
      <c r="J224" s="151" t="s">
        <v>622</v>
      </c>
      <c r="K224" s="152">
        <f t="shared" si="82"/>
        <v>99</v>
      </c>
      <c r="L224" s="153">
        <f t="shared" si="83"/>
        <v>0.20842105263157895</v>
      </c>
      <c r="M224" s="148" t="s">
        <v>534</v>
      </c>
      <c r="N224" s="154">
        <v>43403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120</v>
      </c>
      <c r="B225" s="177">
        <v>43397</v>
      </c>
      <c r="C225" s="177"/>
      <c r="D225" s="178" t="s">
        <v>365</v>
      </c>
      <c r="E225" s="179" t="s">
        <v>564</v>
      </c>
      <c r="F225" s="179">
        <v>707.5</v>
      </c>
      <c r="G225" s="179"/>
      <c r="H225" s="179">
        <v>872</v>
      </c>
      <c r="I225" s="181">
        <v>872</v>
      </c>
      <c r="J225" s="182" t="s">
        <v>622</v>
      </c>
      <c r="K225" s="152">
        <f t="shared" si="82"/>
        <v>164.5</v>
      </c>
      <c r="L225" s="183">
        <f t="shared" si="83"/>
        <v>0.23250883392226149</v>
      </c>
      <c r="M225" s="179" t="s">
        <v>534</v>
      </c>
      <c r="N225" s="184">
        <v>43482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121</v>
      </c>
      <c r="B226" s="177">
        <v>43398</v>
      </c>
      <c r="C226" s="177"/>
      <c r="D226" s="178" t="s">
        <v>718</v>
      </c>
      <c r="E226" s="179" t="s">
        <v>564</v>
      </c>
      <c r="F226" s="179">
        <v>162</v>
      </c>
      <c r="G226" s="179"/>
      <c r="H226" s="179">
        <v>204</v>
      </c>
      <c r="I226" s="181">
        <v>209</v>
      </c>
      <c r="J226" s="182" t="s">
        <v>719</v>
      </c>
      <c r="K226" s="152">
        <f t="shared" si="82"/>
        <v>42</v>
      </c>
      <c r="L226" s="183">
        <f t="shared" si="83"/>
        <v>0.25925925925925924</v>
      </c>
      <c r="M226" s="179" t="s">
        <v>534</v>
      </c>
      <c r="N226" s="184">
        <v>43539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122</v>
      </c>
      <c r="B227" s="177">
        <v>43399</v>
      </c>
      <c r="C227" s="177"/>
      <c r="D227" s="178" t="s">
        <v>444</v>
      </c>
      <c r="E227" s="179" t="s">
        <v>564</v>
      </c>
      <c r="F227" s="179">
        <v>240</v>
      </c>
      <c r="G227" s="179"/>
      <c r="H227" s="179">
        <v>297</v>
      </c>
      <c r="I227" s="181">
        <v>297</v>
      </c>
      <c r="J227" s="182" t="s">
        <v>622</v>
      </c>
      <c r="K227" s="188">
        <f t="shared" si="82"/>
        <v>57</v>
      </c>
      <c r="L227" s="183">
        <f t="shared" si="83"/>
        <v>0.23749999999999999</v>
      </c>
      <c r="M227" s="179" t="s">
        <v>534</v>
      </c>
      <c r="N227" s="184">
        <v>43417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45">
        <v>123</v>
      </c>
      <c r="B228" s="146">
        <v>43439</v>
      </c>
      <c r="C228" s="146"/>
      <c r="D228" s="147" t="s">
        <v>720</v>
      </c>
      <c r="E228" s="148" t="s">
        <v>564</v>
      </c>
      <c r="F228" s="148">
        <v>202.5</v>
      </c>
      <c r="G228" s="148"/>
      <c r="H228" s="148">
        <v>255</v>
      </c>
      <c r="I228" s="150">
        <v>252</v>
      </c>
      <c r="J228" s="151" t="s">
        <v>622</v>
      </c>
      <c r="K228" s="152">
        <f t="shared" si="82"/>
        <v>52.5</v>
      </c>
      <c r="L228" s="153">
        <f t="shared" si="83"/>
        <v>0.25925925925925924</v>
      </c>
      <c r="M228" s="148" t="s">
        <v>534</v>
      </c>
      <c r="N228" s="154">
        <v>43542</v>
      </c>
      <c r="O228" s="1"/>
      <c r="P228" s="1"/>
      <c r="Q228" s="1"/>
      <c r="R228" s="6" t="s">
        <v>721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124</v>
      </c>
      <c r="B229" s="177">
        <v>43465</v>
      </c>
      <c r="C229" s="146"/>
      <c r="D229" s="178" t="s">
        <v>391</v>
      </c>
      <c r="E229" s="179" t="s">
        <v>564</v>
      </c>
      <c r="F229" s="179">
        <v>710</v>
      </c>
      <c r="G229" s="179"/>
      <c r="H229" s="179">
        <v>866</v>
      </c>
      <c r="I229" s="181">
        <v>866</v>
      </c>
      <c r="J229" s="182" t="s">
        <v>622</v>
      </c>
      <c r="K229" s="152">
        <f t="shared" si="82"/>
        <v>156</v>
      </c>
      <c r="L229" s="153">
        <f t="shared" si="83"/>
        <v>0.21971830985915494</v>
      </c>
      <c r="M229" s="148" t="s">
        <v>534</v>
      </c>
      <c r="N229" s="154">
        <v>43553</v>
      </c>
      <c r="O229" s="1"/>
      <c r="P229" s="1"/>
      <c r="Q229" s="1"/>
      <c r="R229" s="6" t="s">
        <v>721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125</v>
      </c>
      <c r="B230" s="177">
        <v>43522</v>
      </c>
      <c r="C230" s="177"/>
      <c r="D230" s="178" t="s">
        <v>151</v>
      </c>
      <c r="E230" s="179" t="s">
        <v>564</v>
      </c>
      <c r="F230" s="179">
        <v>337.25</v>
      </c>
      <c r="G230" s="179"/>
      <c r="H230" s="179">
        <v>398.5</v>
      </c>
      <c r="I230" s="181">
        <v>411</v>
      </c>
      <c r="J230" s="151" t="s">
        <v>722</v>
      </c>
      <c r="K230" s="152">
        <f t="shared" si="82"/>
        <v>61.25</v>
      </c>
      <c r="L230" s="153">
        <f t="shared" si="83"/>
        <v>0.1816160118606375</v>
      </c>
      <c r="M230" s="148" t="s">
        <v>534</v>
      </c>
      <c r="N230" s="154">
        <v>43760</v>
      </c>
      <c r="O230" s="1"/>
      <c r="P230" s="1"/>
      <c r="Q230" s="1"/>
      <c r="R230" s="6" t="s">
        <v>721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126</v>
      </c>
      <c r="B231" s="190">
        <v>43559</v>
      </c>
      <c r="C231" s="190"/>
      <c r="D231" s="191" t="s">
        <v>723</v>
      </c>
      <c r="E231" s="192" t="s">
        <v>564</v>
      </c>
      <c r="F231" s="192">
        <v>130</v>
      </c>
      <c r="G231" s="192"/>
      <c r="H231" s="192">
        <v>65</v>
      </c>
      <c r="I231" s="193">
        <v>158</v>
      </c>
      <c r="J231" s="161" t="s">
        <v>724</v>
      </c>
      <c r="K231" s="162">
        <f t="shared" si="82"/>
        <v>-65</v>
      </c>
      <c r="L231" s="163">
        <f t="shared" si="83"/>
        <v>-0.5</v>
      </c>
      <c r="M231" s="159" t="s">
        <v>546</v>
      </c>
      <c r="N231" s="156">
        <v>43726</v>
      </c>
      <c r="O231" s="1"/>
      <c r="P231" s="1"/>
      <c r="Q231" s="1"/>
      <c r="R231" s="6" t="s">
        <v>725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127</v>
      </c>
      <c r="B232" s="177">
        <v>43017</v>
      </c>
      <c r="C232" s="177"/>
      <c r="D232" s="178" t="s">
        <v>181</v>
      </c>
      <c r="E232" s="179" t="s">
        <v>564</v>
      </c>
      <c r="F232" s="179">
        <v>141.5</v>
      </c>
      <c r="G232" s="179"/>
      <c r="H232" s="179">
        <v>183.5</v>
      </c>
      <c r="I232" s="181">
        <v>210</v>
      </c>
      <c r="J232" s="151" t="s">
        <v>719</v>
      </c>
      <c r="K232" s="152">
        <f t="shared" si="82"/>
        <v>42</v>
      </c>
      <c r="L232" s="153">
        <f t="shared" si="83"/>
        <v>0.29681978798586572</v>
      </c>
      <c r="M232" s="148" t="s">
        <v>534</v>
      </c>
      <c r="N232" s="154">
        <v>43042</v>
      </c>
      <c r="O232" s="1"/>
      <c r="P232" s="1"/>
      <c r="Q232" s="1"/>
      <c r="R232" s="6" t="s">
        <v>725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128</v>
      </c>
      <c r="B233" s="190">
        <v>43074</v>
      </c>
      <c r="C233" s="190"/>
      <c r="D233" s="191" t="s">
        <v>726</v>
      </c>
      <c r="E233" s="192" t="s">
        <v>564</v>
      </c>
      <c r="F233" s="187">
        <v>172</v>
      </c>
      <c r="G233" s="192"/>
      <c r="H233" s="192">
        <v>155.25</v>
      </c>
      <c r="I233" s="193">
        <v>230</v>
      </c>
      <c r="J233" s="161" t="s">
        <v>727</v>
      </c>
      <c r="K233" s="162">
        <f t="shared" si="82"/>
        <v>-16.75</v>
      </c>
      <c r="L233" s="163">
        <f t="shared" si="83"/>
        <v>-9.7383720930232565E-2</v>
      </c>
      <c r="M233" s="159" t="s">
        <v>546</v>
      </c>
      <c r="N233" s="156">
        <v>43787</v>
      </c>
      <c r="O233" s="1"/>
      <c r="P233" s="1"/>
      <c r="Q233" s="1"/>
      <c r="R233" s="6" t="s">
        <v>725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129</v>
      </c>
      <c r="B234" s="177">
        <v>43398</v>
      </c>
      <c r="C234" s="177"/>
      <c r="D234" s="178" t="s">
        <v>107</v>
      </c>
      <c r="E234" s="179" t="s">
        <v>564</v>
      </c>
      <c r="F234" s="179">
        <v>698.5</v>
      </c>
      <c r="G234" s="179"/>
      <c r="H234" s="179">
        <v>890</v>
      </c>
      <c r="I234" s="181">
        <v>890</v>
      </c>
      <c r="J234" s="151" t="s">
        <v>787</v>
      </c>
      <c r="K234" s="152">
        <f t="shared" si="82"/>
        <v>191.5</v>
      </c>
      <c r="L234" s="153">
        <f t="shared" si="83"/>
        <v>0.27415891195418757</v>
      </c>
      <c r="M234" s="148" t="s">
        <v>534</v>
      </c>
      <c r="N234" s="154">
        <v>44328</v>
      </c>
      <c r="O234" s="1"/>
      <c r="P234" s="1"/>
      <c r="Q234" s="1"/>
      <c r="R234" s="6" t="s">
        <v>721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130</v>
      </c>
      <c r="B235" s="177">
        <v>42877</v>
      </c>
      <c r="C235" s="177"/>
      <c r="D235" s="178" t="s">
        <v>357</v>
      </c>
      <c r="E235" s="179" t="s">
        <v>564</v>
      </c>
      <c r="F235" s="179">
        <v>127.6</v>
      </c>
      <c r="G235" s="179"/>
      <c r="H235" s="179">
        <v>138</v>
      </c>
      <c r="I235" s="181">
        <v>190</v>
      </c>
      <c r="J235" s="151" t="s">
        <v>728</v>
      </c>
      <c r="K235" s="152">
        <f t="shared" si="82"/>
        <v>10.400000000000006</v>
      </c>
      <c r="L235" s="153">
        <f t="shared" si="83"/>
        <v>8.1504702194357417E-2</v>
      </c>
      <c r="M235" s="148" t="s">
        <v>534</v>
      </c>
      <c r="N235" s="154">
        <v>43774</v>
      </c>
      <c r="O235" s="1"/>
      <c r="P235" s="1"/>
      <c r="Q235" s="1"/>
      <c r="R235" s="6" t="s">
        <v>725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131</v>
      </c>
      <c r="B236" s="177">
        <v>43158</v>
      </c>
      <c r="C236" s="177"/>
      <c r="D236" s="178" t="s">
        <v>729</v>
      </c>
      <c r="E236" s="179" t="s">
        <v>564</v>
      </c>
      <c r="F236" s="179">
        <v>317</v>
      </c>
      <c r="G236" s="179"/>
      <c r="H236" s="179">
        <v>382.5</v>
      </c>
      <c r="I236" s="181">
        <v>398</v>
      </c>
      <c r="J236" s="151" t="s">
        <v>730</v>
      </c>
      <c r="K236" s="152">
        <f t="shared" si="82"/>
        <v>65.5</v>
      </c>
      <c r="L236" s="153">
        <f t="shared" si="83"/>
        <v>0.20662460567823343</v>
      </c>
      <c r="M236" s="148" t="s">
        <v>534</v>
      </c>
      <c r="N236" s="154">
        <v>44238</v>
      </c>
      <c r="O236" s="1"/>
      <c r="P236" s="1"/>
      <c r="Q236" s="1"/>
      <c r="R236" s="6" t="s">
        <v>725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132</v>
      </c>
      <c r="B237" s="190">
        <v>43164</v>
      </c>
      <c r="C237" s="190"/>
      <c r="D237" s="191" t="s">
        <v>144</v>
      </c>
      <c r="E237" s="192" t="s">
        <v>564</v>
      </c>
      <c r="F237" s="187">
        <f>510-14.4</f>
        <v>495.6</v>
      </c>
      <c r="G237" s="192"/>
      <c r="H237" s="192">
        <v>350</v>
      </c>
      <c r="I237" s="193">
        <v>672</v>
      </c>
      <c r="J237" s="161" t="s">
        <v>731</v>
      </c>
      <c r="K237" s="162">
        <f t="shared" si="82"/>
        <v>-145.60000000000002</v>
      </c>
      <c r="L237" s="163">
        <f t="shared" si="83"/>
        <v>-0.29378531073446329</v>
      </c>
      <c r="M237" s="159" t="s">
        <v>546</v>
      </c>
      <c r="N237" s="156">
        <v>43887</v>
      </c>
      <c r="O237" s="1"/>
      <c r="P237" s="1"/>
      <c r="Q237" s="1"/>
      <c r="R237" s="6" t="s">
        <v>721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133</v>
      </c>
      <c r="B238" s="190">
        <v>43237</v>
      </c>
      <c r="C238" s="190"/>
      <c r="D238" s="191" t="s">
        <v>436</v>
      </c>
      <c r="E238" s="192" t="s">
        <v>564</v>
      </c>
      <c r="F238" s="187">
        <v>230.3</v>
      </c>
      <c r="G238" s="192"/>
      <c r="H238" s="192">
        <v>102.5</v>
      </c>
      <c r="I238" s="193">
        <v>348</v>
      </c>
      <c r="J238" s="161" t="s">
        <v>732</v>
      </c>
      <c r="K238" s="162">
        <f t="shared" si="82"/>
        <v>-127.80000000000001</v>
      </c>
      <c r="L238" s="163">
        <f t="shared" si="83"/>
        <v>-0.55492835432045162</v>
      </c>
      <c r="M238" s="159" t="s">
        <v>546</v>
      </c>
      <c r="N238" s="156">
        <v>43896</v>
      </c>
      <c r="O238" s="1"/>
      <c r="P238" s="1"/>
      <c r="Q238" s="1"/>
      <c r="R238" s="6" t="s">
        <v>721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134</v>
      </c>
      <c r="B239" s="177">
        <v>43258</v>
      </c>
      <c r="C239" s="177"/>
      <c r="D239" s="178" t="s">
        <v>408</v>
      </c>
      <c r="E239" s="179" t="s">
        <v>564</v>
      </c>
      <c r="F239" s="179">
        <f>342.5-5.1</f>
        <v>337.4</v>
      </c>
      <c r="G239" s="179"/>
      <c r="H239" s="179">
        <v>412.5</v>
      </c>
      <c r="I239" s="181">
        <v>439</v>
      </c>
      <c r="J239" s="151" t="s">
        <v>733</v>
      </c>
      <c r="K239" s="152">
        <f t="shared" si="82"/>
        <v>75.100000000000023</v>
      </c>
      <c r="L239" s="153">
        <f t="shared" si="83"/>
        <v>0.22258446947243635</v>
      </c>
      <c r="M239" s="148" t="s">
        <v>534</v>
      </c>
      <c r="N239" s="154">
        <v>44230</v>
      </c>
      <c r="O239" s="1"/>
      <c r="P239" s="1"/>
      <c r="Q239" s="1"/>
      <c r="R239" s="6" t="s">
        <v>725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0">
        <v>135</v>
      </c>
      <c r="B240" s="169">
        <v>43285</v>
      </c>
      <c r="C240" s="169"/>
      <c r="D240" s="170" t="s">
        <v>55</v>
      </c>
      <c r="E240" s="171" t="s">
        <v>564</v>
      </c>
      <c r="F240" s="171">
        <f>127.5-5.53</f>
        <v>121.97</v>
      </c>
      <c r="G240" s="172"/>
      <c r="H240" s="172">
        <v>122.5</v>
      </c>
      <c r="I240" s="172">
        <v>170</v>
      </c>
      <c r="J240" s="173" t="s">
        <v>760</v>
      </c>
      <c r="K240" s="174">
        <f t="shared" si="82"/>
        <v>0.53000000000000114</v>
      </c>
      <c r="L240" s="175">
        <f t="shared" si="83"/>
        <v>4.3453308190538747E-3</v>
      </c>
      <c r="M240" s="171" t="s">
        <v>655</v>
      </c>
      <c r="N240" s="169">
        <v>44431</v>
      </c>
      <c r="O240" s="1"/>
      <c r="P240" s="1"/>
      <c r="Q240" s="1"/>
      <c r="R240" s="6" t="s">
        <v>721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136</v>
      </c>
      <c r="B241" s="190">
        <v>43294</v>
      </c>
      <c r="C241" s="190"/>
      <c r="D241" s="191" t="s">
        <v>348</v>
      </c>
      <c r="E241" s="192" t="s">
        <v>564</v>
      </c>
      <c r="F241" s="187">
        <v>46.5</v>
      </c>
      <c r="G241" s="192"/>
      <c r="H241" s="192">
        <v>17</v>
      </c>
      <c r="I241" s="193">
        <v>59</v>
      </c>
      <c r="J241" s="161" t="s">
        <v>734</v>
      </c>
      <c r="K241" s="162">
        <f t="shared" si="82"/>
        <v>-29.5</v>
      </c>
      <c r="L241" s="163">
        <f t="shared" si="83"/>
        <v>-0.63440860215053763</v>
      </c>
      <c r="M241" s="159" t="s">
        <v>546</v>
      </c>
      <c r="N241" s="156">
        <v>43887</v>
      </c>
      <c r="O241" s="1"/>
      <c r="P241" s="1"/>
      <c r="Q241" s="1"/>
      <c r="R241" s="6" t="s">
        <v>721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137</v>
      </c>
      <c r="B242" s="177">
        <v>43396</v>
      </c>
      <c r="C242" s="177"/>
      <c r="D242" s="178" t="s">
        <v>393</v>
      </c>
      <c r="E242" s="179" t="s">
        <v>564</v>
      </c>
      <c r="F242" s="179">
        <v>156.5</v>
      </c>
      <c r="G242" s="179"/>
      <c r="H242" s="179">
        <v>207.5</v>
      </c>
      <c r="I242" s="181">
        <v>191</v>
      </c>
      <c r="J242" s="151" t="s">
        <v>622</v>
      </c>
      <c r="K242" s="152">
        <f t="shared" si="82"/>
        <v>51</v>
      </c>
      <c r="L242" s="153">
        <f t="shared" si="83"/>
        <v>0.32587859424920129</v>
      </c>
      <c r="M242" s="148" t="s">
        <v>534</v>
      </c>
      <c r="N242" s="154">
        <v>44369</v>
      </c>
      <c r="O242" s="1"/>
      <c r="P242" s="1"/>
      <c r="Q242" s="1"/>
      <c r="R242" s="6" t="s">
        <v>721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138</v>
      </c>
      <c r="B243" s="177">
        <v>43439</v>
      </c>
      <c r="C243" s="177"/>
      <c r="D243" s="178" t="s">
        <v>313</v>
      </c>
      <c r="E243" s="179" t="s">
        <v>564</v>
      </c>
      <c r="F243" s="179">
        <v>259.5</v>
      </c>
      <c r="G243" s="179"/>
      <c r="H243" s="179">
        <v>320</v>
      </c>
      <c r="I243" s="181">
        <v>320</v>
      </c>
      <c r="J243" s="151" t="s">
        <v>622</v>
      </c>
      <c r="K243" s="152">
        <f t="shared" si="82"/>
        <v>60.5</v>
      </c>
      <c r="L243" s="153">
        <f t="shared" si="83"/>
        <v>0.23314065510597304</v>
      </c>
      <c r="M243" s="148" t="s">
        <v>534</v>
      </c>
      <c r="N243" s="154">
        <v>44323</v>
      </c>
      <c r="O243" s="1"/>
      <c r="P243" s="1"/>
      <c r="Q243" s="1"/>
      <c r="R243" s="6" t="s">
        <v>721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9">
        <v>139</v>
      </c>
      <c r="B244" s="190">
        <v>43439</v>
      </c>
      <c r="C244" s="190"/>
      <c r="D244" s="191" t="s">
        <v>735</v>
      </c>
      <c r="E244" s="192" t="s">
        <v>564</v>
      </c>
      <c r="F244" s="192">
        <v>715</v>
      </c>
      <c r="G244" s="192"/>
      <c r="H244" s="192">
        <v>445</v>
      </c>
      <c r="I244" s="193">
        <v>840</v>
      </c>
      <c r="J244" s="161" t="s">
        <v>736</v>
      </c>
      <c r="K244" s="162">
        <f t="shared" si="82"/>
        <v>-270</v>
      </c>
      <c r="L244" s="163">
        <f t="shared" si="83"/>
        <v>-0.3776223776223776</v>
      </c>
      <c r="M244" s="159" t="s">
        <v>546</v>
      </c>
      <c r="N244" s="156">
        <v>43800</v>
      </c>
      <c r="O244" s="1"/>
      <c r="P244" s="1"/>
      <c r="Q244" s="1"/>
      <c r="R244" s="6" t="s">
        <v>721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140</v>
      </c>
      <c r="B245" s="177">
        <v>43469</v>
      </c>
      <c r="C245" s="177"/>
      <c r="D245" s="178" t="s">
        <v>156</v>
      </c>
      <c r="E245" s="179" t="s">
        <v>564</v>
      </c>
      <c r="F245" s="179">
        <v>875</v>
      </c>
      <c r="G245" s="179"/>
      <c r="H245" s="179">
        <v>1165</v>
      </c>
      <c r="I245" s="181">
        <v>1185</v>
      </c>
      <c r="J245" s="151" t="s">
        <v>737</v>
      </c>
      <c r="K245" s="152">
        <f t="shared" si="82"/>
        <v>290</v>
      </c>
      <c r="L245" s="153">
        <f t="shared" si="83"/>
        <v>0.33142857142857141</v>
      </c>
      <c r="M245" s="148" t="s">
        <v>534</v>
      </c>
      <c r="N245" s="154">
        <v>43847</v>
      </c>
      <c r="O245" s="1"/>
      <c r="P245" s="1"/>
      <c r="Q245" s="1"/>
      <c r="R245" s="6" t="s">
        <v>721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141</v>
      </c>
      <c r="B246" s="177">
        <v>43559</v>
      </c>
      <c r="C246" s="177"/>
      <c r="D246" s="178" t="s">
        <v>329</v>
      </c>
      <c r="E246" s="179" t="s">
        <v>564</v>
      </c>
      <c r="F246" s="179">
        <f>387-14.63</f>
        <v>372.37</v>
      </c>
      <c r="G246" s="179"/>
      <c r="H246" s="179">
        <v>490</v>
      </c>
      <c r="I246" s="181">
        <v>490</v>
      </c>
      <c r="J246" s="151" t="s">
        <v>622</v>
      </c>
      <c r="K246" s="152">
        <f t="shared" si="82"/>
        <v>117.63</v>
      </c>
      <c r="L246" s="153">
        <f t="shared" si="83"/>
        <v>0.31589548030185027</v>
      </c>
      <c r="M246" s="148" t="s">
        <v>534</v>
      </c>
      <c r="N246" s="154">
        <v>43850</v>
      </c>
      <c r="O246" s="1"/>
      <c r="P246" s="1"/>
      <c r="Q246" s="1"/>
      <c r="R246" s="6" t="s">
        <v>721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142</v>
      </c>
      <c r="B247" s="190">
        <v>43578</v>
      </c>
      <c r="C247" s="190"/>
      <c r="D247" s="191" t="s">
        <v>738</v>
      </c>
      <c r="E247" s="192" t="s">
        <v>536</v>
      </c>
      <c r="F247" s="192">
        <v>220</v>
      </c>
      <c r="G247" s="192"/>
      <c r="H247" s="192">
        <v>127.5</v>
      </c>
      <c r="I247" s="193">
        <v>284</v>
      </c>
      <c r="J247" s="161" t="s">
        <v>739</v>
      </c>
      <c r="K247" s="162">
        <f t="shared" si="82"/>
        <v>-92.5</v>
      </c>
      <c r="L247" s="163">
        <f t="shared" si="83"/>
        <v>-0.42045454545454547</v>
      </c>
      <c r="M247" s="159" t="s">
        <v>546</v>
      </c>
      <c r="N247" s="156">
        <v>43896</v>
      </c>
      <c r="O247" s="1"/>
      <c r="P247" s="1"/>
      <c r="Q247" s="1"/>
      <c r="R247" s="6" t="s">
        <v>721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143</v>
      </c>
      <c r="B248" s="177">
        <v>43622</v>
      </c>
      <c r="C248" s="177"/>
      <c r="D248" s="178" t="s">
        <v>445</v>
      </c>
      <c r="E248" s="179" t="s">
        <v>536</v>
      </c>
      <c r="F248" s="179">
        <v>332.8</v>
      </c>
      <c r="G248" s="179"/>
      <c r="H248" s="179">
        <v>405</v>
      </c>
      <c r="I248" s="181">
        <v>419</v>
      </c>
      <c r="J248" s="151" t="s">
        <v>740</v>
      </c>
      <c r="K248" s="152">
        <f t="shared" si="82"/>
        <v>72.199999999999989</v>
      </c>
      <c r="L248" s="153">
        <f t="shared" si="83"/>
        <v>0.21694711538461534</v>
      </c>
      <c r="M248" s="148" t="s">
        <v>534</v>
      </c>
      <c r="N248" s="154">
        <v>43860</v>
      </c>
      <c r="O248" s="1"/>
      <c r="P248" s="1"/>
      <c r="Q248" s="1"/>
      <c r="R248" s="6" t="s">
        <v>725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0">
        <v>144</v>
      </c>
      <c r="B249" s="169">
        <v>43641</v>
      </c>
      <c r="C249" s="169"/>
      <c r="D249" s="170" t="s">
        <v>149</v>
      </c>
      <c r="E249" s="171" t="s">
        <v>564</v>
      </c>
      <c r="F249" s="171">
        <v>386</v>
      </c>
      <c r="G249" s="172"/>
      <c r="H249" s="172">
        <v>395</v>
      </c>
      <c r="I249" s="172">
        <v>452</v>
      </c>
      <c r="J249" s="173" t="s">
        <v>741</v>
      </c>
      <c r="K249" s="174">
        <f t="shared" si="82"/>
        <v>9</v>
      </c>
      <c r="L249" s="175">
        <f t="shared" si="83"/>
        <v>2.3316062176165803E-2</v>
      </c>
      <c r="M249" s="171" t="s">
        <v>655</v>
      </c>
      <c r="N249" s="169">
        <v>43868</v>
      </c>
      <c r="O249" s="1"/>
      <c r="P249" s="1"/>
      <c r="Q249" s="1"/>
      <c r="R249" s="6" t="s">
        <v>725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0">
        <v>145</v>
      </c>
      <c r="B250" s="169">
        <v>43707</v>
      </c>
      <c r="C250" s="169"/>
      <c r="D250" s="170" t="s">
        <v>130</v>
      </c>
      <c r="E250" s="171" t="s">
        <v>564</v>
      </c>
      <c r="F250" s="171">
        <v>137.5</v>
      </c>
      <c r="G250" s="172"/>
      <c r="H250" s="172">
        <v>138.5</v>
      </c>
      <c r="I250" s="172">
        <v>190</v>
      </c>
      <c r="J250" s="173" t="s">
        <v>759</v>
      </c>
      <c r="K250" s="174">
        <f t="shared" si="82"/>
        <v>1</v>
      </c>
      <c r="L250" s="175">
        <f t="shared" si="83"/>
        <v>7.2727272727272727E-3</v>
      </c>
      <c r="M250" s="171" t="s">
        <v>655</v>
      </c>
      <c r="N250" s="169">
        <v>44432</v>
      </c>
      <c r="O250" s="1"/>
      <c r="P250" s="1"/>
      <c r="Q250" s="1"/>
      <c r="R250" s="6" t="s">
        <v>721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146</v>
      </c>
      <c r="B251" s="177">
        <v>43731</v>
      </c>
      <c r="C251" s="177"/>
      <c r="D251" s="178" t="s">
        <v>401</v>
      </c>
      <c r="E251" s="179" t="s">
        <v>564</v>
      </c>
      <c r="F251" s="179">
        <v>235</v>
      </c>
      <c r="G251" s="179"/>
      <c r="H251" s="179">
        <v>295</v>
      </c>
      <c r="I251" s="181">
        <v>296</v>
      </c>
      <c r="J251" s="151" t="s">
        <v>742</v>
      </c>
      <c r="K251" s="152">
        <f t="shared" si="82"/>
        <v>60</v>
      </c>
      <c r="L251" s="153">
        <f t="shared" si="83"/>
        <v>0.25531914893617019</v>
      </c>
      <c r="M251" s="148" t="s">
        <v>534</v>
      </c>
      <c r="N251" s="154">
        <v>43844</v>
      </c>
      <c r="O251" s="1"/>
      <c r="P251" s="1"/>
      <c r="Q251" s="1"/>
      <c r="R251" s="6" t="s">
        <v>725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147</v>
      </c>
      <c r="B252" s="177">
        <v>43752</v>
      </c>
      <c r="C252" s="177"/>
      <c r="D252" s="178" t="s">
        <v>743</v>
      </c>
      <c r="E252" s="179" t="s">
        <v>564</v>
      </c>
      <c r="F252" s="179">
        <v>277.5</v>
      </c>
      <c r="G252" s="179"/>
      <c r="H252" s="179">
        <v>333</v>
      </c>
      <c r="I252" s="181">
        <v>333</v>
      </c>
      <c r="J252" s="151" t="s">
        <v>744</v>
      </c>
      <c r="K252" s="152">
        <f t="shared" si="82"/>
        <v>55.5</v>
      </c>
      <c r="L252" s="153">
        <f t="shared" si="83"/>
        <v>0.2</v>
      </c>
      <c r="M252" s="148" t="s">
        <v>534</v>
      </c>
      <c r="N252" s="154">
        <v>43846</v>
      </c>
      <c r="O252" s="1"/>
      <c r="P252" s="1"/>
      <c r="Q252" s="1"/>
      <c r="R252" s="6" t="s">
        <v>721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148</v>
      </c>
      <c r="B253" s="177">
        <v>43752</v>
      </c>
      <c r="C253" s="177"/>
      <c r="D253" s="178" t="s">
        <v>745</v>
      </c>
      <c r="E253" s="179" t="s">
        <v>564</v>
      </c>
      <c r="F253" s="179">
        <v>930</v>
      </c>
      <c r="G253" s="179"/>
      <c r="H253" s="179">
        <v>1165</v>
      </c>
      <c r="I253" s="181">
        <v>1200</v>
      </c>
      <c r="J253" s="151" t="s">
        <v>746</v>
      </c>
      <c r="K253" s="152">
        <f t="shared" si="82"/>
        <v>235</v>
      </c>
      <c r="L253" s="153">
        <f t="shared" si="83"/>
        <v>0.25268817204301075</v>
      </c>
      <c r="M253" s="148" t="s">
        <v>534</v>
      </c>
      <c r="N253" s="154">
        <v>43847</v>
      </c>
      <c r="O253" s="1"/>
      <c r="P253" s="1"/>
      <c r="Q253" s="1"/>
      <c r="R253" s="6" t="s">
        <v>725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149</v>
      </c>
      <c r="B254" s="177">
        <v>43753</v>
      </c>
      <c r="C254" s="177"/>
      <c r="D254" s="178" t="s">
        <v>747</v>
      </c>
      <c r="E254" s="179" t="s">
        <v>564</v>
      </c>
      <c r="F254" s="149">
        <v>111</v>
      </c>
      <c r="G254" s="179"/>
      <c r="H254" s="179">
        <v>141</v>
      </c>
      <c r="I254" s="181">
        <v>141</v>
      </c>
      <c r="J254" s="151" t="s">
        <v>549</v>
      </c>
      <c r="K254" s="152">
        <f t="shared" si="82"/>
        <v>30</v>
      </c>
      <c r="L254" s="153">
        <f t="shared" si="83"/>
        <v>0.27027027027027029</v>
      </c>
      <c r="M254" s="148" t="s">
        <v>534</v>
      </c>
      <c r="N254" s="154">
        <v>44328</v>
      </c>
      <c r="O254" s="1"/>
      <c r="P254" s="1"/>
      <c r="Q254" s="1"/>
      <c r="R254" s="6" t="s">
        <v>725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150</v>
      </c>
      <c r="B255" s="177">
        <v>43753</v>
      </c>
      <c r="C255" s="177"/>
      <c r="D255" s="178" t="s">
        <v>748</v>
      </c>
      <c r="E255" s="179" t="s">
        <v>564</v>
      </c>
      <c r="F255" s="149">
        <v>296</v>
      </c>
      <c r="G255" s="179"/>
      <c r="H255" s="179">
        <v>370</v>
      </c>
      <c r="I255" s="181">
        <v>370</v>
      </c>
      <c r="J255" s="151" t="s">
        <v>622</v>
      </c>
      <c r="K255" s="152">
        <f t="shared" ref="K255:K274" si="84">H255-F255</f>
        <v>74</v>
      </c>
      <c r="L255" s="153">
        <f t="shared" ref="L255:L274" si="85">K255/F255</f>
        <v>0.25</v>
      </c>
      <c r="M255" s="148" t="s">
        <v>534</v>
      </c>
      <c r="N255" s="154">
        <v>43853</v>
      </c>
      <c r="O255" s="1"/>
      <c r="P255" s="1"/>
      <c r="Q255" s="1"/>
      <c r="R255" s="6" t="s">
        <v>725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151</v>
      </c>
      <c r="B256" s="177">
        <v>43754</v>
      </c>
      <c r="C256" s="177"/>
      <c r="D256" s="178" t="s">
        <v>749</v>
      </c>
      <c r="E256" s="179" t="s">
        <v>564</v>
      </c>
      <c r="F256" s="149">
        <v>300</v>
      </c>
      <c r="G256" s="179"/>
      <c r="H256" s="179">
        <v>382.5</v>
      </c>
      <c r="I256" s="181">
        <v>344</v>
      </c>
      <c r="J256" s="151" t="s">
        <v>790</v>
      </c>
      <c r="K256" s="152">
        <f t="shared" si="84"/>
        <v>82.5</v>
      </c>
      <c r="L256" s="153">
        <f t="shared" si="85"/>
        <v>0.27500000000000002</v>
      </c>
      <c r="M256" s="148" t="s">
        <v>534</v>
      </c>
      <c r="N256" s="154">
        <v>44238</v>
      </c>
      <c r="O256" s="1"/>
      <c r="P256" s="1"/>
      <c r="Q256" s="1"/>
      <c r="R256" s="6" t="s">
        <v>725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152</v>
      </c>
      <c r="B257" s="177">
        <v>43832</v>
      </c>
      <c r="C257" s="177"/>
      <c r="D257" s="178" t="s">
        <v>750</v>
      </c>
      <c r="E257" s="179" t="s">
        <v>564</v>
      </c>
      <c r="F257" s="149">
        <v>495</v>
      </c>
      <c r="G257" s="179"/>
      <c r="H257" s="179">
        <v>595</v>
      </c>
      <c r="I257" s="181">
        <v>590</v>
      </c>
      <c r="J257" s="151" t="s">
        <v>789</v>
      </c>
      <c r="K257" s="152">
        <f t="shared" si="84"/>
        <v>100</v>
      </c>
      <c r="L257" s="153">
        <f t="shared" si="85"/>
        <v>0.20202020202020202</v>
      </c>
      <c r="M257" s="148" t="s">
        <v>534</v>
      </c>
      <c r="N257" s="154">
        <v>44589</v>
      </c>
      <c r="O257" s="1"/>
      <c r="P257" s="1"/>
      <c r="Q257" s="1"/>
      <c r="R257" s="6" t="s">
        <v>725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153</v>
      </c>
      <c r="B258" s="177">
        <v>43966</v>
      </c>
      <c r="C258" s="177"/>
      <c r="D258" s="178" t="s">
        <v>71</v>
      </c>
      <c r="E258" s="179" t="s">
        <v>564</v>
      </c>
      <c r="F258" s="149">
        <v>67.5</v>
      </c>
      <c r="G258" s="179"/>
      <c r="H258" s="179">
        <v>86</v>
      </c>
      <c r="I258" s="181">
        <v>86</v>
      </c>
      <c r="J258" s="151" t="s">
        <v>751</v>
      </c>
      <c r="K258" s="152">
        <f t="shared" si="84"/>
        <v>18.5</v>
      </c>
      <c r="L258" s="153">
        <f t="shared" si="85"/>
        <v>0.27407407407407408</v>
      </c>
      <c r="M258" s="148" t="s">
        <v>534</v>
      </c>
      <c r="N258" s="154">
        <v>44008</v>
      </c>
      <c r="O258" s="1"/>
      <c r="P258" s="1"/>
      <c r="Q258" s="1"/>
      <c r="R258" s="6" t="s">
        <v>725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154</v>
      </c>
      <c r="B259" s="177">
        <v>44035</v>
      </c>
      <c r="C259" s="177"/>
      <c r="D259" s="178" t="s">
        <v>444</v>
      </c>
      <c r="E259" s="179" t="s">
        <v>564</v>
      </c>
      <c r="F259" s="149">
        <v>231</v>
      </c>
      <c r="G259" s="179"/>
      <c r="H259" s="179">
        <v>281</v>
      </c>
      <c r="I259" s="181">
        <v>281</v>
      </c>
      <c r="J259" s="151" t="s">
        <v>622</v>
      </c>
      <c r="K259" s="152">
        <f t="shared" si="84"/>
        <v>50</v>
      </c>
      <c r="L259" s="153">
        <f t="shared" si="85"/>
        <v>0.21645021645021645</v>
      </c>
      <c r="M259" s="148" t="s">
        <v>534</v>
      </c>
      <c r="N259" s="154">
        <v>44358</v>
      </c>
      <c r="O259" s="1"/>
      <c r="P259" s="1"/>
      <c r="Q259" s="1"/>
      <c r="R259" s="6" t="s">
        <v>725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155</v>
      </c>
      <c r="B260" s="177">
        <v>44092</v>
      </c>
      <c r="C260" s="177"/>
      <c r="D260" s="178" t="s">
        <v>385</v>
      </c>
      <c r="E260" s="179" t="s">
        <v>564</v>
      </c>
      <c r="F260" s="179">
        <v>206</v>
      </c>
      <c r="G260" s="179"/>
      <c r="H260" s="179">
        <v>248</v>
      </c>
      <c r="I260" s="181">
        <v>248</v>
      </c>
      <c r="J260" s="151" t="s">
        <v>622</v>
      </c>
      <c r="K260" s="152">
        <f t="shared" si="84"/>
        <v>42</v>
      </c>
      <c r="L260" s="153">
        <f t="shared" si="85"/>
        <v>0.20388349514563106</v>
      </c>
      <c r="M260" s="148" t="s">
        <v>534</v>
      </c>
      <c r="N260" s="154">
        <v>44214</v>
      </c>
      <c r="O260" s="1"/>
      <c r="P260" s="1"/>
      <c r="Q260" s="1"/>
      <c r="R260" s="6" t="s">
        <v>725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156</v>
      </c>
      <c r="B261" s="177">
        <v>44140</v>
      </c>
      <c r="C261" s="177"/>
      <c r="D261" s="178" t="s">
        <v>385</v>
      </c>
      <c r="E261" s="179" t="s">
        <v>564</v>
      </c>
      <c r="F261" s="179">
        <v>182.5</v>
      </c>
      <c r="G261" s="179"/>
      <c r="H261" s="179">
        <v>248</v>
      </c>
      <c r="I261" s="181">
        <v>248</v>
      </c>
      <c r="J261" s="151" t="s">
        <v>622</v>
      </c>
      <c r="K261" s="152">
        <f t="shared" si="84"/>
        <v>65.5</v>
      </c>
      <c r="L261" s="153">
        <f t="shared" si="85"/>
        <v>0.35890410958904112</v>
      </c>
      <c r="M261" s="148" t="s">
        <v>534</v>
      </c>
      <c r="N261" s="154">
        <v>44214</v>
      </c>
      <c r="O261" s="1"/>
      <c r="P261" s="1"/>
      <c r="Q261" s="1"/>
      <c r="R261" s="6" t="s">
        <v>725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157</v>
      </c>
      <c r="B262" s="177">
        <v>44140</v>
      </c>
      <c r="C262" s="177"/>
      <c r="D262" s="178" t="s">
        <v>313</v>
      </c>
      <c r="E262" s="179" t="s">
        <v>564</v>
      </c>
      <c r="F262" s="179">
        <v>247.5</v>
      </c>
      <c r="G262" s="179"/>
      <c r="H262" s="179">
        <v>320</v>
      </c>
      <c r="I262" s="181">
        <v>320</v>
      </c>
      <c r="J262" s="151" t="s">
        <v>622</v>
      </c>
      <c r="K262" s="152">
        <f t="shared" si="84"/>
        <v>72.5</v>
      </c>
      <c r="L262" s="153">
        <f t="shared" si="85"/>
        <v>0.29292929292929293</v>
      </c>
      <c r="M262" s="148" t="s">
        <v>534</v>
      </c>
      <c r="N262" s="154">
        <v>44323</v>
      </c>
      <c r="O262" s="1"/>
      <c r="P262" s="1"/>
      <c r="Q262" s="1"/>
      <c r="R262" s="6" t="s">
        <v>725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6">
        <v>158</v>
      </c>
      <c r="B263" s="177">
        <v>44140</v>
      </c>
      <c r="C263" s="177"/>
      <c r="D263" s="178" t="s">
        <v>266</v>
      </c>
      <c r="E263" s="179" t="s">
        <v>564</v>
      </c>
      <c r="F263" s="149">
        <v>925</v>
      </c>
      <c r="G263" s="179"/>
      <c r="H263" s="179">
        <v>1095</v>
      </c>
      <c r="I263" s="181">
        <v>1093</v>
      </c>
      <c r="J263" s="151" t="s">
        <v>752</v>
      </c>
      <c r="K263" s="152">
        <f t="shared" si="84"/>
        <v>170</v>
      </c>
      <c r="L263" s="153">
        <f t="shared" si="85"/>
        <v>0.18378378378378379</v>
      </c>
      <c r="M263" s="148" t="s">
        <v>534</v>
      </c>
      <c r="N263" s="154">
        <v>44201</v>
      </c>
      <c r="O263" s="1"/>
      <c r="P263" s="1"/>
      <c r="Q263" s="1"/>
      <c r="R263" s="6" t="s">
        <v>725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159</v>
      </c>
      <c r="B264" s="177">
        <v>44140</v>
      </c>
      <c r="C264" s="177"/>
      <c r="D264" s="178" t="s">
        <v>329</v>
      </c>
      <c r="E264" s="179" t="s">
        <v>564</v>
      </c>
      <c r="F264" s="149">
        <v>332.5</v>
      </c>
      <c r="G264" s="179"/>
      <c r="H264" s="179">
        <v>393</v>
      </c>
      <c r="I264" s="181">
        <v>406</v>
      </c>
      <c r="J264" s="151" t="s">
        <v>753</v>
      </c>
      <c r="K264" s="152">
        <f t="shared" si="84"/>
        <v>60.5</v>
      </c>
      <c r="L264" s="153">
        <f t="shared" si="85"/>
        <v>0.18195488721804512</v>
      </c>
      <c r="M264" s="148" t="s">
        <v>534</v>
      </c>
      <c r="N264" s="154">
        <v>44256</v>
      </c>
      <c r="O264" s="1"/>
      <c r="P264" s="1"/>
      <c r="Q264" s="1"/>
      <c r="R264" s="6" t="s">
        <v>725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6">
        <v>160</v>
      </c>
      <c r="B265" s="177">
        <v>44141</v>
      </c>
      <c r="C265" s="177"/>
      <c r="D265" s="178" t="s">
        <v>444</v>
      </c>
      <c r="E265" s="179" t="s">
        <v>564</v>
      </c>
      <c r="F265" s="149">
        <v>231</v>
      </c>
      <c r="G265" s="179"/>
      <c r="H265" s="179">
        <v>281</v>
      </c>
      <c r="I265" s="181">
        <v>281</v>
      </c>
      <c r="J265" s="151" t="s">
        <v>622</v>
      </c>
      <c r="K265" s="152">
        <f t="shared" si="84"/>
        <v>50</v>
      </c>
      <c r="L265" s="153">
        <f t="shared" si="85"/>
        <v>0.21645021645021645</v>
      </c>
      <c r="M265" s="148" t="s">
        <v>534</v>
      </c>
      <c r="N265" s="154">
        <v>44358</v>
      </c>
      <c r="O265" s="1"/>
      <c r="P265" s="1"/>
      <c r="Q265" s="1"/>
      <c r="R265" s="6" t="s">
        <v>725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76">
        <v>161</v>
      </c>
      <c r="B266" s="177">
        <v>44187</v>
      </c>
      <c r="C266" s="177"/>
      <c r="D266" s="178" t="s">
        <v>420</v>
      </c>
      <c r="E266" s="179" t="s">
        <v>564</v>
      </c>
      <c r="F266" s="149">
        <v>190</v>
      </c>
      <c r="G266" s="179"/>
      <c r="H266" s="179">
        <v>239</v>
      </c>
      <c r="I266" s="181">
        <v>239</v>
      </c>
      <c r="J266" s="151" t="s">
        <v>839</v>
      </c>
      <c r="K266" s="152">
        <f t="shared" si="84"/>
        <v>49</v>
      </c>
      <c r="L266" s="153">
        <f t="shared" si="85"/>
        <v>0.25789473684210529</v>
      </c>
      <c r="M266" s="148" t="s">
        <v>534</v>
      </c>
      <c r="N266" s="154">
        <v>44844</v>
      </c>
      <c r="O266" s="1"/>
      <c r="P266" s="1"/>
      <c r="Q266" s="1"/>
      <c r="R266" s="6" t="s">
        <v>725</v>
      </c>
    </row>
    <row r="267" spans="1:26" ht="12.75" customHeight="1">
      <c r="A267" s="176">
        <v>162</v>
      </c>
      <c r="B267" s="177">
        <v>44258</v>
      </c>
      <c r="C267" s="177"/>
      <c r="D267" s="178" t="s">
        <v>750</v>
      </c>
      <c r="E267" s="179" t="s">
        <v>564</v>
      </c>
      <c r="F267" s="149">
        <v>495</v>
      </c>
      <c r="G267" s="179"/>
      <c r="H267" s="179">
        <v>595</v>
      </c>
      <c r="I267" s="181">
        <v>590</v>
      </c>
      <c r="J267" s="151" t="s">
        <v>789</v>
      </c>
      <c r="K267" s="152">
        <f t="shared" si="84"/>
        <v>100</v>
      </c>
      <c r="L267" s="153">
        <f t="shared" si="85"/>
        <v>0.20202020202020202</v>
      </c>
      <c r="M267" s="148" t="s">
        <v>534</v>
      </c>
      <c r="N267" s="154">
        <v>44589</v>
      </c>
      <c r="O267" s="1"/>
      <c r="P267" s="1"/>
      <c r="R267" s="6" t="s">
        <v>725</v>
      </c>
    </row>
    <row r="268" spans="1:26" ht="12.75" customHeight="1">
      <c r="A268" s="176">
        <v>163</v>
      </c>
      <c r="B268" s="177">
        <v>44274</v>
      </c>
      <c r="C268" s="177"/>
      <c r="D268" s="178" t="s">
        <v>329</v>
      </c>
      <c r="E268" s="179" t="s">
        <v>564</v>
      </c>
      <c r="F268" s="149">
        <v>355</v>
      </c>
      <c r="G268" s="179"/>
      <c r="H268" s="179">
        <v>422.5</v>
      </c>
      <c r="I268" s="181">
        <v>420</v>
      </c>
      <c r="J268" s="151" t="s">
        <v>754</v>
      </c>
      <c r="K268" s="152">
        <f t="shared" si="84"/>
        <v>67.5</v>
      </c>
      <c r="L268" s="153">
        <f t="shared" si="85"/>
        <v>0.19014084507042253</v>
      </c>
      <c r="M268" s="148" t="s">
        <v>534</v>
      </c>
      <c r="N268" s="154">
        <v>44361</v>
      </c>
      <c r="O268" s="1"/>
      <c r="R268" s="194" t="s">
        <v>725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76">
        <v>164</v>
      </c>
      <c r="B269" s="177">
        <v>44295</v>
      </c>
      <c r="C269" s="177"/>
      <c r="D269" s="178" t="s">
        <v>755</v>
      </c>
      <c r="E269" s="179" t="s">
        <v>564</v>
      </c>
      <c r="F269" s="149">
        <v>555</v>
      </c>
      <c r="G269" s="179"/>
      <c r="H269" s="179">
        <v>663</v>
      </c>
      <c r="I269" s="181">
        <v>663</v>
      </c>
      <c r="J269" s="151" t="s">
        <v>756</v>
      </c>
      <c r="K269" s="152">
        <f t="shared" si="84"/>
        <v>108</v>
      </c>
      <c r="L269" s="153">
        <f t="shared" si="85"/>
        <v>0.19459459459459461</v>
      </c>
      <c r="M269" s="148" t="s">
        <v>534</v>
      </c>
      <c r="N269" s="154">
        <v>44321</v>
      </c>
      <c r="O269" s="1"/>
      <c r="P269" s="1"/>
      <c r="Q269" s="1"/>
      <c r="R269" s="194" t="s">
        <v>725</v>
      </c>
    </row>
    <row r="270" spans="1:26" ht="12.75" customHeight="1">
      <c r="A270" s="176">
        <v>165</v>
      </c>
      <c r="B270" s="177">
        <v>44308</v>
      </c>
      <c r="C270" s="177"/>
      <c r="D270" s="178" t="s">
        <v>357</v>
      </c>
      <c r="E270" s="179" t="s">
        <v>564</v>
      </c>
      <c r="F270" s="149">
        <v>126.5</v>
      </c>
      <c r="G270" s="179"/>
      <c r="H270" s="179">
        <v>155</v>
      </c>
      <c r="I270" s="181">
        <v>155</v>
      </c>
      <c r="J270" s="151" t="s">
        <v>622</v>
      </c>
      <c r="K270" s="152">
        <f t="shared" si="84"/>
        <v>28.5</v>
      </c>
      <c r="L270" s="153">
        <f t="shared" si="85"/>
        <v>0.22529644268774704</v>
      </c>
      <c r="M270" s="148" t="s">
        <v>534</v>
      </c>
      <c r="N270" s="154">
        <v>44362</v>
      </c>
      <c r="O270" s="1"/>
      <c r="R270" s="194" t="s">
        <v>725</v>
      </c>
    </row>
    <row r="271" spans="1:26" ht="12.75" customHeight="1">
      <c r="A271" s="219">
        <v>166</v>
      </c>
      <c r="B271" s="220">
        <v>44368</v>
      </c>
      <c r="C271" s="220"/>
      <c r="D271" s="221" t="s">
        <v>374</v>
      </c>
      <c r="E271" s="222" t="s">
        <v>564</v>
      </c>
      <c r="F271" s="223">
        <v>287.5</v>
      </c>
      <c r="G271" s="222"/>
      <c r="H271" s="222">
        <v>245</v>
      </c>
      <c r="I271" s="224">
        <v>344</v>
      </c>
      <c r="J271" s="161" t="s">
        <v>785</v>
      </c>
      <c r="K271" s="162">
        <f t="shared" si="84"/>
        <v>-42.5</v>
      </c>
      <c r="L271" s="163">
        <f t="shared" si="85"/>
        <v>-0.14782608695652175</v>
      </c>
      <c r="M271" s="159" t="s">
        <v>546</v>
      </c>
      <c r="N271" s="156">
        <v>44508</v>
      </c>
      <c r="O271" s="1"/>
      <c r="R271" s="194" t="s">
        <v>725</v>
      </c>
    </row>
    <row r="272" spans="1:26" ht="12.75" customHeight="1">
      <c r="A272" s="176">
        <v>167</v>
      </c>
      <c r="B272" s="177">
        <v>44368</v>
      </c>
      <c r="C272" s="177"/>
      <c r="D272" s="178" t="s">
        <v>444</v>
      </c>
      <c r="E272" s="179" t="s">
        <v>564</v>
      </c>
      <c r="F272" s="149">
        <v>241</v>
      </c>
      <c r="G272" s="179"/>
      <c r="H272" s="179">
        <v>298</v>
      </c>
      <c r="I272" s="181">
        <v>320</v>
      </c>
      <c r="J272" s="151" t="s">
        <v>622</v>
      </c>
      <c r="K272" s="152">
        <f t="shared" si="84"/>
        <v>57</v>
      </c>
      <c r="L272" s="153">
        <f t="shared" si="85"/>
        <v>0.23651452282157676</v>
      </c>
      <c r="M272" s="148" t="s">
        <v>534</v>
      </c>
      <c r="N272" s="154">
        <v>44802</v>
      </c>
      <c r="O272" s="41"/>
      <c r="R272" s="194" t="s">
        <v>725</v>
      </c>
    </row>
    <row r="273" spans="1:18" ht="12.75" customHeight="1">
      <c r="A273" s="176">
        <v>168</v>
      </c>
      <c r="B273" s="177">
        <v>44406</v>
      </c>
      <c r="C273" s="177"/>
      <c r="D273" s="178" t="s">
        <v>357</v>
      </c>
      <c r="E273" s="179" t="s">
        <v>564</v>
      </c>
      <c r="F273" s="149">
        <v>162.5</v>
      </c>
      <c r="G273" s="179"/>
      <c r="H273" s="179">
        <v>200</v>
      </c>
      <c r="I273" s="181">
        <v>200</v>
      </c>
      <c r="J273" s="151" t="s">
        <v>622</v>
      </c>
      <c r="K273" s="152">
        <f t="shared" si="84"/>
        <v>37.5</v>
      </c>
      <c r="L273" s="153">
        <f t="shared" si="85"/>
        <v>0.23076923076923078</v>
      </c>
      <c r="M273" s="148" t="s">
        <v>534</v>
      </c>
      <c r="N273" s="154">
        <v>44802</v>
      </c>
      <c r="O273" s="1"/>
      <c r="R273" s="194" t="s">
        <v>725</v>
      </c>
    </row>
    <row r="274" spans="1:18" ht="12.75" customHeight="1">
      <c r="A274" s="176">
        <v>169</v>
      </c>
      <c r="B274" s="177">
        <v>44462</v>
      </c>
      <c r="C274" s="177"/>
      <c r="D274" s="178" t="s">
        <v>761</v>
      </c>
      <c r="E274" s="179" t="s">
        <v>564</v>
      </c>
      <c r="F274" s="149">
        <v>1235</v>
      </c>
      <c r="G274" s="179"/>
      <c r="H274" s="179">
        <v>1505</v>
      </c>
      <c r="I274" s="181">
        <v>1500</v>
      </c>
      <c r="J274" s="151" t="s">
        <v>622</v>
      </c>
      <c r="K274" s="152">
        <f t="shared" si="84"/>
        <v>270</v>
      </c>
      <c r="L274" s="153">
        <f t="shared" si="85"/>
        <v>0.21862348178137653</v>
      </c>
      <c r="M274" s="148" t="s">
        <v>534</v>
      </c>
      <c r="N274" s="154">
        <v>44564</v>
      </c>
      <c r="O274" s="1"/>
      <c r="R274" s="194" t="s">
        <v>725</v>
      </c>
    </row>
    <row r="275" spans="1:18" ht="12.75" customHeight="1">
      <c r="A275" s="206">
        <v>170</v>
      </c>
      <c r="B275" s="207">
        <v>44480</v>
      </c>
      <c r="C275" s="207"/>
      <c r="D275" s="208" t="s">
        <v>763</v>
      </c>
      <c r="E275" s="209" t="s">
        <v>564</v>
      </c>
      <c r="F275" s="54">
        <v>58.75</v>
      </c>
      <c r="G275" s="209"/>
      <c r="H275" s="306"/>
      <c r="I275" s="213"/>
      <c r="J275" s="307" t="s">
        <v>537</v>
      </c>
      <c r="K275" s="206"/>
      <c r="L275" s="207"/>
      <c r="M275" s="207"/>
      <c r="N275" s="208"/>
      <c r="O275" s="41"/>
      <c r="R275" s="194" t="s">
        <v>725</v>
      </c>
    </row>
    <row r="276" spans="1:18" ht="12.75" customHeight="1">
      <c r="A276" s="210">
        <v>171</v>
      </c>
      <c r="B276" s="211">
        <v>44481</v>
      </c>
      <c r="C276" s="211"/>
      <c r="D276" s="212" t="s">
        <v>255</v>
      </c>
      <c r="E276" s="213" t="s">
        <v>564</v>
      </c>
      <c r="F276" s="214" t="s">
        <v>765</v>
      </c>
      <c r="G276" s="213"/>
      <c r="H276" s="213"/>
      <c r="I276" s="213">
        <v>380</v>
      </c>
      <c r="J276" s="215" t="s">
        <v>537</v>
      </c>
      <c r="K276" s="210"/>
      <c r="L276" s="211"/>
      <c r="M276" s="211"/>
      <c r="N276" s="212"/>
      <c r="O276" s="41"/>
      <c r="R276" s="194" t="s">
        <v>725</v>
      </c>
    </row>
    <row r="277" spans="1:18" ht="12.75" customHeight="1">
      <c r="A277" s="176">
        <v>172</v>
      </c>
      <c r="B277" s="177">
        <v>44481</v>
      </c>
      <c r="C277" s="177"/>
      <c r="D277" s="178" t="s">
        <v>380</v>
      </c>
      <c r="E277" s="179" t="s">
        <v>564</v>
      </c>
      <c r="F277" s="149">
        <v>45.5</v>
      </c>
      <c r="G277" s="179"/>
      <c r="H277" s="179">
        <v>56.5</v>
      </c>
      <c r="I277" s="181">
        <v>56</v>
      </c>
      <c r="J277" s="151" t="s">
        <v>862</v>
      </c>
      <c r="K277" s="152">
        <f>H277-F277</f>
        <v>11</v>
      </c>
      <c r="L277" s="153">
        <f>K277/F277</f>
        <v>0.24175824175824176</v>
      </c>
      <c r="M277" s="148" t="s">
        <v>534</v>
      </c>
      <c r="N277" s="154">
        <v>44881</v>
      </c>
      <c r="O277" s="41"/>
      <c r="R277" s="194"/>
    </row>
    <row r="278" spans="1:18" ht="12.75" customHeight="1">
      <c r="A278" s="176">
        <v>173</v>
      </c>
      <c r="B278" s="177">
        <v>44551</v>
      </c>
      <c r="C278" s="177"/>
      <c r="D278" s="178" t="s">
        <v>118</v>
      </c>
      <c r="E278" s="179" t="s">
        <v>564</v>
      </c>
      <c r="F278" s="149">
        <v>2300</v>
      </c>
      <c r="G278" s="179"/>
      <c r="H278" s="179">
        <f>(2820+2200)/2</f>
        <v>2510</v>
      </c>
      <c r="I278" s="181">
        <v>3000</v>
      </c>
      <c r="J278" s="151" t="s">
        <v>797</v>
      </c>
      <c r="K278" s="152">
        <f>H278-F278</f>
        <v>210</v>
      </c>
      <c r="L278" s="153">
        <f>K278/F278</f>
        <v>9.1304347826086957E-2</v>
      </c>
      <c r="M278" s="148" t="s">
        <v>534</v>
      </c>
      <c r="N278" s="154">
        <v>44649</v>
      </c>
      <c r="O278" s="1"/>
      <c r="R278" s="194"/>
    </row>
    <row r="279" spans="1:18" ht="12.75" customHeight="1">
      <c r="A279" s="216">
        <v>174</v>
      </c>
      <c r="B279" s="211">
        <v>44606</v>
      </c>
      <c r="C279" s="216"/>
      <c r="D279" s="216" t="s">
        <v>399</v>
      </c>
      <c r="E279" s="213" t="s">
        <v>564</v>
      </c>
      <c r="F279" s="213" t="s">
        <v>792</v>
      </c>
      <c r="G279" s="213"/>
      <c r="H279" s="213"/>
      <c r="I279" s="213">
        <v>764</v>
      </c>
      <c r="J279" s="213" t="s">
        <v>537</v>
      </c>
      <c r="K279" s="213"/>
      <c r="L279" s="213"/>
      <c r="M279" s="213"/>
      <c r="N279" s="216"/>
      <c r="O279" s="41"/>
      <c r="R279" s="194"/>
    </row>
    <row r="280" spans="1:18" ht="12.75" customHeight="1">
      <c r="A280" s="176">
        <v>175</v>
      </c>
      <c r="B280" s="177">
        <v>44613</v>
      </c>
      <c r="C280" s="177"/>
      <c r="D280" s="178" t="s">
        <v>761</v>
      </c>
      <c r="E280" s="179" t="s">
        <v>564</v>
      </c>
      <c r="F280" s="149">
        <v>1255</v>
      </c>
      <c r="G280" s="179"/>
      <c r="H280" s="179">
        <v>1515</v>
      </c>
      <c r="I280" s="181">
        <v>1510</v>
      </c>
      <c r="J280" s="151" t="s">
        <v>622</v>
      </c>
      <c r="K280" s="152">
        <f>H280-F280</f>
        <v>260</v>
      </c>
      <c r="L280" s="153">
        <f>K280/F280</f>
        <v>0.20717131474103587</v>
      </c>
      <c r="M280" s="148" t="s">
        <v>534</v>
      </c>
      <c r="N280" s="154">
        <v>44834</v>
      </c>
      <c r="O280" s="41"/>
      <c r="R280" s="194"/>
    </row>
    <row r="281" spans="1:18" ht="12.75" customHeight="1">
      <c r="A281">
        <v>176</v>
      </c>
      <c r="B281" s="211">
        <v>44670</v>
      </c>
      <c r="C281" s="211"/>
      <c r="D281" s="216" t="s">
        <v>499</v>
      </c>
      <c r="E281" s="241" t="s">
        <v>564</v>
      </c>
      <c r="F281" s="213" t="s">
        <v>799</v>
      </c>
      <c r="G281" s="213"/>
      <c r="H281" s="213"/>
      <c r="I281" s="213">
        <v>553</v>
      </c>
      <c r="J281" s="213" t="s">
        <v>537</v>
      </c>
      <c r="K281" s="213"/>
      <c r="L281" s="213"/>
      <c r="M281" s="213"/>
      <c r="N281" s="213"/>
      <c r="O281" s="41"/>
      <c r="R281" s="194"/>
    </row>
    <row r="282" spans="1:18" ht="12.75" customHeight="1">
      <c r="A282" s="176">
        <v>177</v>
      </c>
      <c r="B282" s="177">
        <v>44746</v>
      </c>
      <c r="C282" s="177"/>
      <c r="D282" s="178" t="s">
        <v>832</v>
      </c>
      <c r="E282" s="179" t="s">
        <v>564</v>
      </c>
      <c r="F282" s="149">
        <v>207.5</v>
      </c>
      <c r="G282" s="179"/>
      <c r="H282" s="179">
        <v>254</v>
      </c>
      <c r="I282" s="181">
        <v>254</v>
      </c>
      <c r="J282" s="151" t="s">
        <v>622</v>
      </c>
      <c r="K282" s="152">
        <f>H282-F282</f>
        <v>46.5</v>
      </c>
      <c r="L282" s="153">
        <f>K282/F282</f>
        <v>0.22409638554216868</v>
      </c>
      <c r="M282" s="148" t="s">
        <v>534</v>
      </c>
      <c r="N282" s="154">
        <v>44792</v>
      </c>
      <c r="O282" s="1"/>
      <c r="R282" s="194"/>
    </row>
    <row r="283" spans="1:18" ht="12.75" customHeight="1">
      <c r="A283" s="176">
        <v>178</v>
      </c>
      <c r="B283" s="177">
        <v>44775</v>
      </c>
      <c r="C283" s="177"/>
      <c r="D283" s="178" t="s">
        <v>446</v>
      </c>
      <c r="E283" s="179" t="s">
        <v>564</v>
      </c>
      <c r="F283" s="149">
        <v>31.25</v>
      </c>
      <c r="G283" s="179"/>
      <c r="H283" s="179">
        <v>38.75</v>
      </c>
      <c r="I283" s="181">
        <v>38</v>
      </c>
      <c r="J283" s="151" t="s">
        <v>622</v>
      </c>
      <c r="K283" s="152">
        <f>H283-F283</f>
        <v>7.5</v>
      </c>
      <c r="L283" s="153">
        <f>K283/F283</f>
        <v>0.24</v>
      </c>
      <c r="M283" s="148" t="s">
        <v>534</v>
      </c>
      <c r="N283" s="154">
        <v>44844</v>
      </c>
      <c r="O283" s="41"/>
      <c r="R283" s="54"/>
    </row>
    <row r="284" spans="1:18" ht="12.75" customHeight="1">
      <c r="A284" s="210">
        <v>179</v>
      </c>
      <c r="B284" s="211">
        <v>44841</v>
      </c>
      <c r="C284" s="216"/>
      <c r="D284" s="216" t="s">
        <v>837</v>
      </c>
      <c r="E284" s="241" t="s">
        <v>564</v>
      </c>
      <c r="F284" s="213" t="s">
        <v>838</v>
      </c>
      <c r="G284" s="213"/>
      <c r="H284" s="213"/>
      <c r="I284" s="213">
        <v>840</v>
      </c>
      <c r="J284" s="213" t="s">
        <v>537</v>
      </c>
      <c r="K284" s="213"/>
      <c r="L284" s="213"/>
      <c r="M284" s="213"/>
      <c r="N284" s="213"/>
      <c r="O284" s="41"/>
      <c r="Q284" s="197"/>
      <c r="R284" s="54"/>
    </row>
    <row r="285" spans="1:18" ht="12.75" customHeight="1">
      <c r="A285" s="210">
        <v>180</v>
      </c>
      <c r="B285" s="211">
        <v>44844</v>
      </c>
      <c r="C285" s="216"/>
      <c r="D285" s="216" t="s">
        <v>401</v>
      </c>
      <c r="E285" s="241" t="s">
        <v>564</v>
      </c>
      <c r="F285" s="213" t="s">
        <v>840</v>
      </c>
      <c r="G285" s="213"/>
      <c r="H285" s="213"/>
      <c r="I285" s="213">
        <v>291</v>
      </c>
      <c r="J285" s="213" t="s">
        <v>537</v>
      </c>
      <c r="K285" s="213"/>
      <c r="L285" s="213"/>
      <c r="M285" s="213"/>
      <c r="N285" s="213"/>
      <c r="O285" s="41"/>
      <c r="Q285" s="197"/>
      <c r="R285" s="54"/>
    </row>
    <row r="286" spans="1:18" ht="12.75" customHeight="1">
      <c r="A286" s="210">
        <v>181</v>
      </c>
      <c r="B286" s="211">
        <v>44845</v>
      </c>
      <c r="C286" s="216"/>
      <c r="D286" s="216" t="s">
        <v>399</v>
      </c>
      <c r="E286" s="241" t="s">
        <v>564</v>
      </c>
      <c r="F286" s="213" t="s">
        <v>861</v>
      </c>
      <c r="G286" s="213"/>
      <c r="H286" s="213"/>
      <c r="I286" s="213">
        <v>765</v>
      </c>
      <c r="J286" s="213" t="s">
        <v>537</v>
      </c>
      <c r="K286" s="213"/>
      <c r="L286" s="213"/>
      <c r="M286" s="213"/>
      <c r="N286" s="213"/>
      <c r="O286" s="41"/>
      <c r="Q286" s="197"/>
      <c r="R286" s="54"/>
    </row>
    <row r="287" spans="1:18" ht="12.75" customHeight="1">
      <c r="A287" s="285">
        <v>182</v>
      </c>
      <c r="B287" s="211">
        <v>44981</v>
      </c>
      <c r="C287" s="211"/>
      <c r="D287" s="216" t="s">
        <v>818</v>
      </c>
      <c r="E287" s="241" t="s">
        <v>564</v>
      </c>
      <c r="F287" s="241" t="s">
        <v>867</v>
      </c>
      <c r="G287" s="213"/>
      <c r="H287" s="213"/>
      <c r="I287" s="213">
        <v>2080</v>
      </c>
      <c r="J287" s="213" t="s">
        <v>537</v>
      </c>
      <c r="K287" s="213"/>
      <c r="L287" s="213"/>
      <c r="M287" s="213"/>
      <c r="N287" s="213"/>
      <c r="O287" s="41"/>
      <c r="R287" s="54"/>
    </row>
    <row r="288" spans="1:18" ht="12.75" customHeight="1">
      <c r="A288" s="176">
        <v>183</v>
      </c>
      <c r="B288" s="177">
        <v>44986</v>
      </c>
      <c r="C288" s="177"/>
      <c r="D288" s="178" t="s">
        <v>446</v>
      </c>
      <c r="E288" s="179" t="s">
        <v>564</v>
      </c>
      <c r="F288" s="149">
        <v>57.5</v>
      </c>
      <c r="G288" s="179"/>
      <c r="H288" s="179">
        <v>120</v>
      </c>
      <c r="I288" s="181">
        <v>120</v>
      </c>
      <c r="J288" s="151" t="s">
        <v>622</v>
      </c>
      <c r="K288" s="152">
        <f>H288-F288</f>
        <v>62.5</v>
      </c>
      <c r="L288" s="153">
        <f>K288/F288</f>
        <v>1.0869565217391304</v>
      </c>
      <c r="M288" s="148" t="s">
        <v>534</v>
      </c>
      <c r="N288" s="154">
        <v>45415</v>
      </c>
      <c r="O288" s="41"/>
      <c r="R288" s="54"/>
    </row>
    <row r="289" spans="1:18" ht="12.75" customHeight="1">
      <c r="A289" s="285">
        <v>184</v>
      </c>
      <c r="B289" s="211">
        <v>45008</v>
      </c>
      <c r="C289" s="211"/>
      <c r="D289" s="216" t="s">
        <v>459</v>
      </c>
      <c r="E289" s="241" t="s">
        <v>564</v>
      </c>
      <c r="F289" s="241" t="s">
        <v>875</v>
      </c>
      <c r="G289" s="213"/>
      <c r="H289" s="213"/>
      <c r="I289" s="213">
        <v>3523</v>
      </c>
      <c r="J289" s="213" t="s">
        <v>537</v>
      </c>
      <c r="K289" s="213"/>
      <c r="L289" s="213"/>
      <c r="M289" s="213"/>
      <c r="N289" s="213"/>
      <c r="O289" s="41"/>
      <c r="R289" s="54"/>
    </row>
    <row r="290" spans="1:18" ht="12.75" customHeight="1">
      <c r="A290" s="210">
        <v>185</v>
      </c>
      <c r="B290" s="211">
        <v>45027</v>
      </c>
      <c r="C290" s="216"/>
      <c r="D290" s="216" t="s">
        <v>879</v>
      </c>
      <c r="E290" s="241" t="s">
        <v>564</v>
      </c>
      <c r="F290" s="213" t="s">
        <v>880</v>
      </c>
      <c r="G290" s="213"/>
      <c r="H290" s="213"/>
      <c r="I290" s="213">
        <v>810</v>
      </c>
      <c r="J290" s="213" t="s">
        <v>537</v>
      </c>
      <c r="K290" s="213"/>
      <c r="L290" s="213"/>
      <c r="M290" s="213"/>
      <c r="N290" s="213"/>
      <c r="O290" s="41"/>
      <c r="R290" s="54"/>
    </row>
    <row r="291" spans="1:18" ht="12.75" customHeight="1">
      <c r="A291" s="210">
        <v>186</v>
      </c>
      <c r="B291" s="211">
        <v>45050</v>
      </c>
      <c r="C291" s="216"/>
      <c r="D291" s="216" t="s">
        <v>284</v>
      </c>
      <c r="E291" s="241" t="s">
        <v>564</v>
      </c>
      <c r="F291" s="213" t="s">
        <v>930</v>
      </c>
      <c r="G291" s="213"/>
      <c r="H291" s="213"/>
      <c r="I291" s="213">
        <v>5040</v>
      </c>
      <c r="J291" s="213" t="s">
        <v>537</v>
      </c>
      <c r="K291" s="213"/>
      <c r="L291" s="213"/>
      <c r="M291" s="213"/>
      <c r="N291" s="213"/>
      <c r="O291" s="41"/>
      <c r="R291" s="54"/>
    </row>
    <row r="292" spans="1:18" ht="12.75" customHeight="1">
      <c r="A292" s="210"/>
      <c r="B292" s="211"/>
      <c r="C292" s="216"/>
      <c r="D292" s="216"/>
      <c r="E292" s="241"/>
      <c r="F292" s="213"/>
      <c r="G292" s="213"/>
      <c r="H292" s="213"/>
      <c r="I292" s="213"/>
      <c r="J292" s="213"/>
      <c r="K292" s="213"/>
      <c r="L292" s="213"/>
      <c r="M292" s="213"/>
      <c r="N292" s="213"/>
      <c r="O292" s="41"/>
      <c r="R292" s="54"/>
    </row>
    <row r="293" spans="1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1:18" ht="12.75" customHeight="1">
      <c r="B294" s="195" t="s">
        <v>757</v>
      </c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1:18" ht="12.75" customHeight="1">
      <c r="A295" s="196"/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1:18" ht="12.75" customHeight="1">
      <c r="A296" s="196"/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1:18" ht="12.75" customHeight="1">
      <c r="A297" s="53"/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1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</sheetData>
  <autoFilter ref="R1:R293"/>
  <mergeCells count="3">
    <mergeCell ref="A87:A88"/>
    <mergeCell ref="B87:B88"/>
    <mergeCell ref="J87:J88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2023-05-15T02:48:58Z</dcterms:modified>
</cp:coreProperties>
</file>