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6378AE88-E3C0-4BCA-BED7-B54EA1FEF0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F&amp;O)'!$S$1:$S$303</definedName>
  </definedNames>
  <calcPr calcId="181029"/>
</workbook>
</file>

<file path=xl/calcChain.xml><?xml version="1.0" encoding="utf-8"?>
<calcChain xmlns="http://schemas.openxmlformats.org/spreadsheetml/2006/main">
  <c r="K68" i="6" l="1"/>
  <c r="K67" i="6"/>
  <c r="K53" i="6" l="1"/>
  <c r="K52" i="6"/>
  <c r="K70" i="6"/>
  <c r="K69" i="6"/>
  <c r="K64" i="6"/>
  <c r="K63" i="6"/>
  <c r="P23" i="6"/>
  <c r="P25" i="6"/>
  <c r="L11" i="6"/>
  <c r="K11" i="6"/>
  <c r="L17" i="6"/>
  <c r="K17" i="6"/>
  <c r="M17" i="6" l="1"/>
  <c r="M11" i="6"/>
  <c r="K62" i="6"/>
  <c r="M62" i="6" s="1"/>
  <c r="K39" i="6"/>
  <c r="L39" i="6"/>
  <c r="K60" i="6"/>
  <c r="M60" i="6" s="1"/>
  <c r="L14" i="6"/>
  <c r="K14" i="6"/>
  <c r="P15" i="6"/>
  <c r="M39" i="6" l="1"/>
  <c r="M14" i="6"/>
  <c r="L38" i="6"/>
  <c r="K38" i="6"/>
  <c r="M38" i="6" l="1"/>
  <c r="L10" i="6"/>
  <c r="K10" i="6"/>
  <c r="M10" i="6" s="1"/>
  <c r="K297" i="6"/>
  <c r="L297" i="6" s="1"/>
  <c r="P22" i="6" l="1"/>
  <c r="K61" i="6"/>
  <c r="M61" i="6" s="1"/>
  <c r="L79" i="6"/>
  <c r="K79" i="6"/>
  <c r="M79" i="6" s="1"/>
  <c r="K37" i="6"/>
  <c r="L37" i="6"/>
  <c r="M37" i="6" l="1"/>
  <c r="L81" i="6"/>
  <c r="K81" i="6"/>
  <c r="M81" i="6" s="1"/>
  <c r="K59" i="6"/>
  <c r="K58" i="6"/>
  <c r="P21" i="6" l="1"/>
  <c r="K57" i="6"/>
  <c r="M57" i="6" s="1"/>
  <c r="K56" i="6"/>
  <c r="M56" i="6"/>
  <c r="K55" i="6"/>
  <c r="M55" i="6" s="1"/>
  <c r="L13" i="6"/>
  <c r="K13" i="6"/>
  <c r="L19" i="6"/>
  <c r="K19" i="6"/>
  <c r="K54" i="6"/>
  <c r="M54" i="6" s="1"/>
  <c r="K51" i="6"/>
  <c r="M51" i="6" s="1"/>
  <c r="K48" i="6"/>
  <c r="M48" i="6" s="1"/>
  <c r="L16" i="6"/>
  <c r="K16" i="6"/>
  <c r="P20" i="6"/>
  <c r="M16" i="6" l="1"/>
  <c r="M19" i="6"/>
  <c r="M13" i="6"/>
  <c r="K49" i="6"/>
  <c r="M49" i="6" s="1"/>
  <c r="K50" i="6"/>
  <c r="M50" i="6" s="1"/>
  <c r="L12" i="6"/>
  <c r="K12" i="6"/>
  <c r="M12" i="6" l="1"/>
  <c r="K265" i="6"/>
  <c r="L265" i="6" s="1"/>
  <c r="P18" i="6" l="1"/>
  <c r="K266" i="6" l="1"/>
  <c r="L266" i="6" s="1"/>
  <c r="K292" i="6" l="1"/>
  <c r="L292" i="6" s="1"/>
  <c r="P80" i="6" l="1"/>
  <c r="K284" i="6" l="1"/>
  <c r="L284" i="6" s="1"/>
  <c r="K288" i="6" l="1"/>
  <c r="L288" i="6" s="1"/>
  <c r="K293" i="6" l="1"/>
  <c r="L293" i="6" s="1"/>
  <c r="K285" i="6" l="1"/>
  <c r="L285" i="6" s="1"/>
  <c r="K279" i="6"/>
  <c r="L279" i="6" s="1"/>
  <c r="K287" i="6" l="1"/>
  <c r="L287" i="6" s="1"/>
  <c r="K275" i="6" l="1"/>
  <c r="L275" i="6" s="1"/>
  <c r="K276" i="6" l="1"/>
  <c r="L276" i="6" s="1"/>
  <c r="K269" i="6"/>
  <c r="L269" i="6" s="1"/>
  <c r="K286" i="6" l="1"/>
  <c r="L286" i="6" s="1"/>
  <c r="K280" i="6"/>
  <c r="L280" i="6" s="1"/>
  <c r="K282" i="6" l="1"/>
  <c r="L282" i="6" s="1"/>
  <c r="L6" i="2" l="1"/>
  <c r="K6" i="3"/>
  <c r="D7" i="5" l="1"/>
  <c r="M7" i="6"/>
  <c r="K277" i="6" l="1"/>
  <c r="L277" i="6" s="1"/>
  <c r="K274" i="6" l="1"/>
  <c r="L274" i="6" s="1"/>
  <c r="K278" i="6" l="1"/>
  <c r="L278" i="6" s="1"/>
  <c r="K273" i="6"/>
  <c r="L273" i="6" s="1"/>
  <c r="K272" i="6"/>
  <c r="L272" i="6" s="1"/>
  <c r="K270" i="6"/>
  <c r="L270" i="6" s="1"/>
  <c r="H268" i="6"/>
  <c r="K268" i="6" s="1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F230" i="6"/>
  <c r="K230" i="6" s="1"/>
  <c r="L230" i="6" s="1"/>
  <c r="F229" i="6"/>
  <c r="K229" i="6" s="1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09" i="6"/>
  <c r="L209" i="6" s="1"/>
  <c r="K208" i="6"/>
  <c r="L208" i="6" s="1"/>
  <c r="F207" i="6"/>
  <c r="K207" i="6" s="1"/>
  <c r="L207" i="6" s="1"/>
  <c r="K206" i="6"/>
  <c r="L206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7" i="6"/>
  <c r="L177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F159" i="6"/>
  <c r="K159" i="6" s="1"/>
  <c r="L159" i="6" s="1"/>
  <c r="H158" i="6"/>
  <c r="K158" i="6" s="1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H124" i="6"/>
  <c r="K124" i="6" s="1"/>
  <c r="L124" i="6" s="1"/>
  <c r="F123" i="6"/>
  <c r="K123" i="6" s="1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6" i="4"/>
</calcChain>
</file>

<file path=xl/sharedStrings.xml><?xml version="1.0" encoding="utf-8"?>
<sst xmlns="http://schemas.openxmlformats.org/spreadsheetml/2006/main" count="3472" uniqueCount="1260">
  <si>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</si>
  <si>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</si>
  <si>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</si>
  <si>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</si>
  <si>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</si>
  <si>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</si>
  <si>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</si>
  <si>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</si>
  <si>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</si>
  <si>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</si>
  <si>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</si>
  <si>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</si>
  <si>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</si>
  <si>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</si>
  <si>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</si>
  <si>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</si>
  <si>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</si>
  <si>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</si>
  <si>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</si>
  <si>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</si>
  <si>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</si>
  <si>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</si>
  <si>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</si>
  <si>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</si>
  <si>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</si>
  <si>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</si>
  <si>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</si>
  <si>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</si>
  <si>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</si>
  <si>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</si>
  <si>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</si>
  <si>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</si>
  <si>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</si>
  <si>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</si>
  <si>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</si>
  <si>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</si>
  <si>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</si>
  <si>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</si>
  <si>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</si>
  <si>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</si>
  <si>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</si>
  <si>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</si>
  <si>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</si>
  <si>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</si>
  <si>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</si>
  <si>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</si>
  <si>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</si>
  <si>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</si>
  <si>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</si>
  <si>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</si>
  <si>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</si>
  <si>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</si>
  <si>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</si>
  <si>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</si>
  <si>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</si>
  <si>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</si>
  <si>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</si>
  <si>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</si>
  <si>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</si>
  <si>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</si>
  <si>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</si>
  <si>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</si>
  <si>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</si>
  <si>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</si>
  <si>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</si>
  <si>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</si>
  <si>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</si>
  <si>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</si>
  <si>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</si>
  <si>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</si>
  <si>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</si>
  <si>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</si>
  <si>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</si>
  <si>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</si>
  <si>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</si>
  <si>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</si>
  <si>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</si>
  <si>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</si>
  <si>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</si>
  <si>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</si>
  <si>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</si>
  <si>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</si>
  <si>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</si>
  <si>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</si>
  <si>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</si>
  <si>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</si>
  <si>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</si>
  <si>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</si>
  <si>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</si>
  <si>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</si>
  <si>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</si>
  <si>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</si>
  <si>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</si>
  <si>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</si>
  <si>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</si>
  <si>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</si>
  <si>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</si>
  <si>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</si>
  <si>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</si>
  <si>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</si>
  <si>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</si>
  <si>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</si>
  <si>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</si>
  <si>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</si>
  <si>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</si>
  <si>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</si>
  <si>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</si>
  <si>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</si>
  <si>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</si>
  <si>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</si>
  <si>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</si>
  <si>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</si>
  <si>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</si>
  <si>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</si>
  <si>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</si>
  <si>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</si>
  <si>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</si>
  <si>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</si>
  <si>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</si>
  <si>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</si>
  <si>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</si>
  <si>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</si>
  <si>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</si>
  <si>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</si>
  <si>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</si>
  <si>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</si>
  <si>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</si>
  <si>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</si>
  <si>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</si>
  <si>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</si>
  <si>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</si>
  <si>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</si>
  <si>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</si>
  <si>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</si>
  <si>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</si>
  <si>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</si>
  <si>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</si>
  <si>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</si>
  <si>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</si>
  <si>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</si>
  <si>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</si>
  <si>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</si>
  <si>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</si>
  <si>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</si>
  <si>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</si>
  <si>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</si>
  <si>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</si>
  <si>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</si>
  <si>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</si>
  <si>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</si>
  <si>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</si>
  <si>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</si>
  <si>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</si>
  <si>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</si>
  <si>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</si>
  <si>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</si>
  <si>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</si>
  <si>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</si>
  <si>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</si>
  <si>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</si>
  <si>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</si>
  <si>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</si>
  <si>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</si>
  <si>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</si>
  <si>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</si>
  <si>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</si>
  <si>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</si>
  <si>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</si>
  <si>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</si>
  <si>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</si>
  <si>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</si>
  <si>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</si>
  <si>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</si>
  <si>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</si>
  <si>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</si>
  <si>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</si>
  <si>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</si>
  <si>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</si>
  <si>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</si>
  <si>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</si>
  <si>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</si>
  <si>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</si>
  <si>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</si>
  <si>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</si>
  <si>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</si>
  <si>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</si>
  <si>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</si>
  <si>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</si>
  <si>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</si>
  <si>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</si>
  <si>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</si>
  <si>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</si>
  <si>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</si>
  <si>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</si>
  <si>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</si>
  <si>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</si>
  <si>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</si>
  <si>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</si>
  <si>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</si>
  <si>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</si>
  <si>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</si>
  <si>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</si>
  <si>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</si>
  <si>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</si>
  <si>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</si>
  <si>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</si>
  <si>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</si>
  <si>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</si>
  <si>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</si>
  <si>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</si>
  <si>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</si>
  <si>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</si>
  <si>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</si>
  <si>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</si>
  <si>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</si>
  <si>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</si>
  <si>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</si>
  <si>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</si>
  <si>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</si>
  <si>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</si>
  <si>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</si>
  <si>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</si>
  <si>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</si>
  <si>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</si>
  <si>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</si>
  <si>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</si>
  <si>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</si>
  <si>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</si>
  <si>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</si>
  <si>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</si>
  <si>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</si>
  <si>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</si>
  <si>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</si>
  <si>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</si>
  <si>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</si>
  <si>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</si>
  <si>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</si>
  <si>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</si>
  <si>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</si>
  <si>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</si>
  <si>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</si>
  <si>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</si>
  <si>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</si>
  <si>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</si>
  <si>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</si>
  <si>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</si>
  <si>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</si>
  <si>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</si>
  <si>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</si>
  <si>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</si>
  <si>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</si>
  <si>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</si>
  <si>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</si>
  <si>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</si>
  <si>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</si>
  <si>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</si>
  <si>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</si>
  <si>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</si>
  <si>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</si>
  <si>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</si>
  <si>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</si>
  <si>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</si>
  <si>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</si>
  <si>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</si>
  <si>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</si>
  <si>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</si>
  <si>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</si>
  <si>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</si>
  <si>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</si>
  <si>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</si>
  <si>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</si>
  <si>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</si>
  <si>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</si>
  <si>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</si>
  <si>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</si>
  <si>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</si>
  <si>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</si>
  <si>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</si>
  <si>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</si>
  <si>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</si>
  <si>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</si>
  <si>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</si>
  <si>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</si>
  <si>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</si>
  <si>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</si>
  <si>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</si>
  <si>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</si>
  <si>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</si>
  <si>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</si>
  <si>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</si>
  <si>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</si>
  <si>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</si>
  <si>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</si>
  <si>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</si>
  <si>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</si>
  <si>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</si>
  <si>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</si>
  <si>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</si>
  <si>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</si>
  <si>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</si>
  <si>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</si>
  <si>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</si>
  <si>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</si>
  <si>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</si>
  <si>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</si>
  <si>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</si>
  <si>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</si>
  <si>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</si>
  <si>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</si>
  <si>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</si>
  <si>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</si>
  <si>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</si>
  <si>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</si>
  <si>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</si>
  <si>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</si>
  <si>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</si>
  <si>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</si>
  <si>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</si>
  <si>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</si>
  <si>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</si>
  <si>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</si>
  <si>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</si>
  <si>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</si>
  <si>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</si>
  <si>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</si>
  <si>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</si>
  <si>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</si>
  <si>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</si>
  <si>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</si>
  <si>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</si>
  <si>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</si>
  <si>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</si>
  <si>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</si>
  <si>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</si>
  <si>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</si>
  <si>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</si>
  <si>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</si>
  <si>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</si>
  <si>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</si>
  <si>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</si>
  <si>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</si>
  <si>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</si>
  <si>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</si>
  <si>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</si>
  <si>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</si>
  <si>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</si>
  <si>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</si>
  <si>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</si>
  <si>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</si>
  <si>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</si>
  <si>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</si>
  <si>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</si>
  <si>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</si>
  <si>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</si>
  <si>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</si>
  <si>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</si>
  <si>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</si>
  <si>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</si>
  <si>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</si>
  <si>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</si>
  <si>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</si>
  <si>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</si>
  <si>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</si>
  <si>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</si>
  <si>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</si>
  <si>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</si>
  <si>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</si>
  <si>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</si>
  <si>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</si>
  <si>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</si>
  <si>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</si>
  <si>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</si>
  <si>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</si>
  <si>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</si>
  <si>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</si>
  <si>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</si>
  <si>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</si>
  <si>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</si>
  <si>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</si>
  <si>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</si>
  <si>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</si>
  <si>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</si>
  <si>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</si>
  <si>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</si>
  <si>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</si>
  <si>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</si>
  <si>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</si>
  <si>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</si>
  <si>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</si>
  <si>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</si>
  <si>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</si>
  <si>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</si>
  <si>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</si>
  <si>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</si>
  <si>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</si>
  <si>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</si>
  <si>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</si>
  <si>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</si>
  <si>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</si>
  <si>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</si>
  <si>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</si>
  <si>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</si>
  <si>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</si>
  <si>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</si>
  <si>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</si>
  <si>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</si>
  <si>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</si>
  <si>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</si>
  <si>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</si>
  <si>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</si>
  <si>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</si>
  <si>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</si>
  <si>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</si>
  <si>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</si>
  <si>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</si>
  <si>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</si>
  <si>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</si>
  <si>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</si>
  <si>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</si>
  <si>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</si>
  <si>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</si>
  <si>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</si>
  <si>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</si>
  <si>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</si>
  <si>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</si>
  <si>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</si>
  <si>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</si>
  <si>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</si>
  <si>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</si>
  <si>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</si>
  <si>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</si>
  <si>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</si>
  <si>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</si>
  <si>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</si>
  <si>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</si>
  <si>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</si>
  <si>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</si>
  <si>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</si>
  <si>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</si>
  <si>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</si>
  <si>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</si>
  <si>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</si>
  <si>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</si>
  <si>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</si>
  <si>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</si>
  <si>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</si>
  <si>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</si>
  <si>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</si>
  <si>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</si>
  <si>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</si>
  <si>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</si>
  <si>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</si>
  <si>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</si>
  <si>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</si>
  <si>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</si>
  <si>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</si>
  <si>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</si>
  <si>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</si>
  <si>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</si>
  <si>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</si>
  <si>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</si>
  <si>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</si>
  <si>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</si>
  <si>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</si>
  <si>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</si>
  <si>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</si>
  <si>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</si>
  <si>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</si>
  <si>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</si>
  <si>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</si>
  <si>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</si>
  <si>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</si>
  <si>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</si>
  <si>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</si>
  <si>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</si>
  <si>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</si>
  <si>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</si>
  <si>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</si>
  <si>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</si>
  <si>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</si>
  <si>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</si>
  <si>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</si>
  <si>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</si>
  <si>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</si>
  <si>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</si>
  <si>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</si>
  <si>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</si>
  <si>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</si>
  <si>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</si>
  <si>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</si>
  <si>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</si>
  <si>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</si>
  <si>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</si>
  <si>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</si>
  <si>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</si>
  <si>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</si>
  <si>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</si>
  <si>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</si>
  <si>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</si>
  <si>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</si>
  <si>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</si>
  <si>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</si>
  <si>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</si>
  <si>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</si>
  <si>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</si>
  <si>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</si>
  <si>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</si>
  <si>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</si>
  <si>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</si>
  <si>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</si>
  <si>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</si>
  <si>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</si>
  <si>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</si>
  <si>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</si>
  <si>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</si>
  <si>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</si>
  <si>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</si>
  <si>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</si>
  <si>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</si>
  <si>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</si>
  <si>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</si>
  <si>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</si>
  <si>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</si>
  <si>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</si>
  <si>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</si>
  <si>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</si>
  <si>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</si>
  <si>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</si>
  <si>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</si>
  <si>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</si>
  <si>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</si>
  <si>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</si>
  <si>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</si>
  <si>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</si>
  <si>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</si>
  <si>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</si>
  <si>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</si>
  <si>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</si>
  <si>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</si>
  <si>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</si>
  <si>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</si>
  <si>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</si>
  <si>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</si>
  <si>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</si>
  <si>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</si>
  <si>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</si>
  <si>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</si>
  <si>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</si>
  <si>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</si>
  <si>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</si>
  <si>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</si>
  <si>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</si>
  <si>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</si>
  <si>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</si>
  <si>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</si>
  <si>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</si>
  <si>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</si>
  <si>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</si>
  <si>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</si>
  <si>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</si>
  <si>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</si>
  <si>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</si>
  <si>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</si>
  <si>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</si>
  <si>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</si>
  <si>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</si>
  <si>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</si>
  <si>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</si>
  <si>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</si>
  <si>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</si>
  <si>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</si>
  <si>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</si>
  <si>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</si>
  <si>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</si>
  <si>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</si>
  <si>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</si>
  <si>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</si>
  <si>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</si>
  <si>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</si>
  <si>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</si>
  <si>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</si>
  <si>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</si>
  <si>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</si>
  <si>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</si>
  <si>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</si>
  <si>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</si>
  <si>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</si>
  <si>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</si>
  <si>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</si>
  <si>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</si>
  <si>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</si>
  <si>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</si>
  <si>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</si>
  <si>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</si>
  <si>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</si>
  <si>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</si>
  <si>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</si>
  <si>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</si>
  <si>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</si>
  <si>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</si>
  <si>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</si>
  <si>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</si>
  <si>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</si>
  <si>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</si>
  <si>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</si>
  <si>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</si>
  <si>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</si>
  <si>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</si>
  <si>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</si>
  <si>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</si>
  <si>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</si>
  <si>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</si>
  <si>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</si>
  <si>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</si>
  <si>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</si>
  <si>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</si>
  <si>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</si>
  <si>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</si>
  <si>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</si>
  <si>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</si>
  <si>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</si>
  <si>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</si>
  <si>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</si>
  <si>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</si>
  <si>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</si>
  <si>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</si>
  <si>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</si>
  <si>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</si>
  <si>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</si>
  <si>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</si>
  <si>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</si>
  <si>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</si>
  <si>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</si>
  <si>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</si>
  <si>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</si>
  <si>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</si>
  <si>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</si>
  <si>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</si>
  <si>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</si>
  <si>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</si>
  <si>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</si>
  <si>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</si>
  <si>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</si>
  <si>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</si>
  <si>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</si>
  <si>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</si>
  <si>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</si>
  <si>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</si>
  <si>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</si>
  <si>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</si>
  <si>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</si>
  <si>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</si>
  <si>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</si>
  <si>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</si>
  <si>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</si>
  <si>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</si>
  <si>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</si>
  <si>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</si>
  <si>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</si>
  <si>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</si>
  <si>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</si>
  <si>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</si>
  <si>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</si>
  <si>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</si>
  <si>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</si>
  <si>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</si>
  <si>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</si>
  <si>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</si>
  <si>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</si>
  <si>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</si>
  <si>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</si>
  <si>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</si>
  <si>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</si>
  <si>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</si>
  <si>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</si>
  <si>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</si>
  <si>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</si>
  <si>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</si>
  <si>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</si>
  <si>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</si>
  <si>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</si>
  <si>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</si>
  <si>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</si>
  <si>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</si>
  <si>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</si>
  <si>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</si>
  <si>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</si>
  <si>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</si>
  <si>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</si>
  <si>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</si>
  <si>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</si>
  <si>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</si>
  <si>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</si>
  <si>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</si>
  <si>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</si>
  <si>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</si>
  <si>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</si>
  <si>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</si>
  <si>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</si>
  <si>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</si>
  <si>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</si>
  <si>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</si>
  <si>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</si>
  <si>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</si>
  <si>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</si>
  <si>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</si>
  <si>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</si>
  <si>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</si>
  <si>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</si>
  <si>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</si>
  <si>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</si>
  <si>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</si>
  <si>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</si>
  <si>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</si>
  <si>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</si>
  <si>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</si>
  <si>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</si>
  <si>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</si>
  <si>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</si>
  <si>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</si>
  <si>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</si>
  <si>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</si>
  <si>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</si>
  <si>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</si>
  <si>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</si>
  <si>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</si>
  <si>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</si>
  <si>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</si>
  <si>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</si>
  <si>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</si>
  <si>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</si>
  <si>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</si>
  <si>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</si>
  <si>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</si>
  <si>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</si>
  <si>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</si>
  <si>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</si>
  <si>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</si>
  <si>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</si>
  <si>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</si>
  <si>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</si>
  <si>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</si>
  <si>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</si>
  <si>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</si>
  <si>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</si>
  <si>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</si>
  <si>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</si>
  <si>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</si>
  <si>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</si>
  <si>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</si>
  <si>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</si>
  <si>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</si>
  <si>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</si>
  <si>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</si>
  <si>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</si>
  <si>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</si>
  <si>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</si>
  <si>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</si>
  <si>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</si>
  <si>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</si>
  <si>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</si>
  <si>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</si>
  <si>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</si>
  <si>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</si>
  <si>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</si>
  <si>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</si>
  <si>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</si>
  <si>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</si>
  <si>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</si>
  <si>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</si>
  <si>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</si>
  <si>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</si>
  <si>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</si>
  <si>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</si>
  <si>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</si>
  <si>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</si>
  <si>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</si>
  <si>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</si>
  <si>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</si>
  <si>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</si>
  <si>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</si>
  <si>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</si>
  <si>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</si>
  <si>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</si>
  <si>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</si>
  <si>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</si>
  <si>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</si>
  <si>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</si>
  <si>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</si>
  <si>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</si>
  <si>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</si>
  <si>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</si>
  <si>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</si>
  <si>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</si>
  <si>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</si>
  <si>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</si>
  <si>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</si>
  <si>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</si>
  <si>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</si>
  <si>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</si>
  <si>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</si>
  <si>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</si>
  <si>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</si>
  <si>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</si>
  <si>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</si>
  <si>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</si>
  <si>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</si>
  <si>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</si>
  <si>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</si>
  <si>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</si>
  <si>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</si>
  <si>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</si>
  <si>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</si>
  <si>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</si>
  <si>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</si>
  <si>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</si>
  <si>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</si>
  <si>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</si>
  <si>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</si>
  <si>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</si>
  <si>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</si>
  <si>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</si>
  <si>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</si>
  <si>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</si>
  <si>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</si>
  <si>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</si>
  <si>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</si>
  <si>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</si>
  <si>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</si>
  <si>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</si>
  <si>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</si>
  <si>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</si>
  <si>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</si>
  <si>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</si>
  <si>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</si>
  <si>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</si>
  <si>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</si>
  <si>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</si>
  <si>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</si>
  <si>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</si>
  <si>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</si>
  <si>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</si>
  <si>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</si>
  <si>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</si>
  <si>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</si>
  <si>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</si>
  <si>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</si>
  <si>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</si>
  <si>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</si>
  <si>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</si>
  <si>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</si>
  <si>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</si>
  <si>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</si>
  <si>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</si>
  <si>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</si>
  <si>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</si>
  <si>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</si>
  <si>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</si>
  <si>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</si>
  <si>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</si>
  <si>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</si>
  <si>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</si>
  <si>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</si>
  <si>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</si>
  <si>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</si>
  <si>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</si>
  <si>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</si>
  <si>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</si>
  <si>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</si>
  <si>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</si>
  <si>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</si>
  <si>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</si>
  <si>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</si>
  <si>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</si>
  <si>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</si>
  <si>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</si>
  <si>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</si>
  <si>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</si>
  <si>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</si>
  <si>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</si>
  <si>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</si>
  <si>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</si>
  <si>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502.50-542.5</t>
  </si>
  <si>
    <t>600-650</t>
  </si>
  <si>
    <t>Sell</t>
  </si>
  <si>
    <t>430-440</t>
  </si>
  <si>
    <t>545-625</t>
  </si>
  <si>
    <t>POWERMECH</t>
  </si>
  <si>
    <t>680-720</t>
  </si>
  <si>
    <t>MANSI SHARE AND STOCK ADVISORS PVT LTD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</si>
  <si>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</si>
  <si>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</si>
  <si>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</si>
  <si>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</si>
  <si>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</si>
  <si>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</si>
  <si>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</si>
  <si>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QE SECURITIES LLP</t>
  </si>
  <si>
    <t>300-330</t>
  </si>
  <si>
    <t>MTNL</t>
  </si>
  <si>
    <t>Maha Tel Nigam Ltd.</t>
  </si>
  <si>
    <t>CITADEL SECURITIES INDIA MARKETS PRIVATE LIMITED</t>
  </si>
  <si>
    <t>1495-1505</t>
  </si>
  <si>
    <t>JAINAM BROKING LIMITED</t>
  </si>
  <si>
    <t>305-325</t>
  </si>
  <si>
    <t>3395-3575</t>
  </si>
  <si>
    <t>3900-4200</t>
  </si>
  <si>
    <t>1650-1750</t>
  </si>
  <si>
    <t>AUTOAXLES</t>
  </si>
  <si>
    <t>2120-2130</t>
  </si>
  <si>
    <t>MANSI SHARE &amp; STOCK ADVISORS PRIVATE LIMITED</t>
  </si>
  <si>
    <t>2870-2790</t>
  </si>
  <si>
    <t>3100-3200</t>
  </si>
  <si>
    <t>124-130</t>
  </si>
  <si>
    <t>NIFTY 21700 PE 08 FEB</t>
  </si>
  <si>
    <t>NIFTY 21450 PE 01 FEB</t>
  </si>
  <si>
    <t>JR SEAMLESS PRIVATE LIMITED</t>
  </si>
  <si>
    <t>KCLINFRA</t>
  </si>
  <si>
    <t>SAROJ GUPTA</t>
  </si>
  <si>
    <t>SUBEXLTD</t>
  </si>
  <si>
    <t>Subex Ltd</t>
  </si>
  <si>
    <t>Profit of Rs.472.5/-</t>
  </si>
  <si>
    <t>NIFTY 22500 CE 29 FEB</t>
  </si>
  <si>
    <t>Profit of Rs.35.5/-</t>
  </si>
  <si>
    <t>MITTAL</t>
  </si>
  <si>
    <t>Mittal Life Style Limited</t>
  </si>
  <si>
    <t>TRANSGLOBAL SECURITIES LTD</t>
  </si>
  <si>
    <t>ACHINTYA SECURITIES PRIVATE LIMITED</t>
  </si>
  <si>
    <t>Retail Research Technical Calls &amp; Fundamental Performance Report for the month of February-2024</t>
  </si>
  <si>
    <t>1850-1910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</si>
  <si>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</si>
  <si>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</si>
  <si>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</si>
  <si>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</si>
  <si>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</si>
  <si>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</si>
  <si>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</si>
  <si>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</si>
  <si>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</si>
  <si>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</si>
  <si>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</si>
  <si>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NCLRESE</t>
  </si>
  <si>
    <t>VIBRANT SECURITIES PRIVATE LIMITED</t>
  </si>
  <si>
    <t>VIKASECO</t>
  </si>
  <si>
    <t>Vikas EcoTech Limited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</si>
  <si>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</si>
  <si>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</si>
  <si>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</si>
  <si>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</si>
  <si>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</si>
  <si>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</si>
  <si>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</si>
  <si>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</si>
  <si>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</si>
  <si>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</si>
  <si>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</si>
  <si>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YARNSYN</t>
  </si>
  <si>
    <t>Indiabulls Real Estate Li</t>
  </si>
  <si>
    <t>HEADSUP</t>
  </si>
  <si>
    <t>Heads UP Ventures Limited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</si>
  <si>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</si>
  <si>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</si>
  <si>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</si>
  <si>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</si>
  <si>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</si>
  <si>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</si>
  <si>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</si>
  <si>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</si>
  <si>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</si>
  <si>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</si>
  <si>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</si>
  <si>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ASODARIYA SAMIR RAMJIBHAI</t>
  </si>
  <si>
    <t>1445-1461</t>
  </si>
  <si>
    <t>Profit of Rs.38/-</t>
  </si>
  <si>
    <t>CHANDRIMA</t>
  </si>
  <si>
    <t>CRESSAN</t>
  </si>
  <si>
    <t>GPSL</t>
  </si>
  <si>
    <t>GREEN PEAKS ENTERPRISES LLP</t>
  </si>
  <si>
    <t>ADRO-RE</t>
  </si>
  <si>
    <t>Adroit Infotech Limited</t>
  </si>
  <si>
    <t>ISHAN</t>
  </si>
  <si>
    <t>Ishan International Ltd</t>
  </si>
  <si>
    <t>PARAGMILK</t>
  </si>
  <si>
    <t>Parag Milk Foods Ltd.</t>
  </si>
  <si>
    <t>TIJARIA</t>
  </si>
  <si>
    <t>Tijaria Polypipes Ltd</t>
  </si>
  <si>
    <t>BANK OF INDIA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</si>
  <si>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</si>
  <si>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</si>
  <si>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</si>
  <si>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</si>
  <si>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</si>
  <si>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</si>
  <si>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</si>
  <si>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</si>
  <si>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</si>
  <si>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</si>
  <si>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</si>
  <si>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</si>
  <si>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</si>
  <si>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BRISK</t>
  </si>
  <si>
    <t>DARSHANORNA</t>
  </si>
  <si>
    <t>AUTONOMY HOMES PRIVATE LIMITED</t>
  </si>
  <si>
    <t>ATALREAL</t>
  </si>
  <si>
    <t>Atal Realtech Limited</t>
  </si>
  <si>
    <t>DISHTV</t>
  </si>
  <si>
    <t>Dish TV India Limited</t>
  </si>
  <si>
    <t>SOFTPOINT TECHNOLOGIES PRIVATE LIMITED</t>
  </si>
  <si>
    <t>CAPACITE</t>
  </si>
  <si>
    <t>260.5-271.5</t>
  </si>
  <si>
    <t>295-320</t>
  </si>
  <si>
    <t>1350-1400</t>
  </si>
  <si>
    <t>1500-1600</t>
  </si>
  <si>
    <t>HDFCBANK 1420 CE 29 FEB</t>
  </si>
  <si>
    <t>31-32</t>
  </si>
  <si>
    <t>HDFCBANK 1460 CE 29 FEB</t>
  </si>
  <si>
    <t>15.5-16.5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</si>
  <si>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</si>
  <si>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</si>
  <si>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</si>
  <si>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</si>
  <si>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</si>
  <si>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</si>
  <si>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</si>
  <si>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</si>
  <si>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</si>
  <si>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ACESOFT</t>
  </si>
  <si>
    <t>ASHNI</t>
  </si>
  <si>
    <t>BENCHMARK</t>
  </si>
  <si>
    <t>SUNFLOWER BROKING PRIVATE LIMITED</t>
  </si>
  <si>
    <t>SPREAD X SECURITIES PRIVATE LIMITED</t>
  </si>
  <si>
    <t>CGFL</t>
  </si>
  <si>
    <t>VIKAS KATARIA</t>
  </si>
  <si>
    <t>FABINO</t>
  </si>
  <si>
    <t>ARYAMAN BROKING LIMITED</t>
  </si>
  <si>
    <t>VIRAL KHIMJI NORIYA</t>
  </si>
  <si>
    <t>SAHASTRAA ADVISORS PRIVATE LIMITED</t>
  </si>
  <si>
    <t>SRESTHA FINVEST LIMITED</t>
  </si>
  <si>
    <t>MCFL</t>
  </si>
  <si>
    <t>PCL</t>
  </si>
  <si>
    <t>SPAR</t>
  </si>
  <si>
    <t>RAVIRAJ GANESH PALIWAL</t>
  </si>
  <si>
    <t>AAKRAYA RESEARCH LLP</t>
  </si>
  <si>
    <t>KAMOPAINTS</t>
  </si>
  <si>
    <t>Kamdhenu Ventures Limited</t>
  </si>
  <si>
    <t>KCP</t>
  </si>
  <si>
    <t>KCP Ltd</t>
  </si>
  <si>
    <t>LATTEYS</t>
  </si>
  <si>
    <t>Latteys Industries Ltd</t>
  </si>
  <si>
    <t>SAKSHI</t>
  </si>
  <si>
    <t>SAKUMA</t>
  </si>
  <si>
    <t>Sakuma Exports Limited</t>
  </si>
  <si>
    <t>SMSPHARMA</t>
  </si>
  <si>
    <t>SMS Pharmaceuticals Limit</t>
  </si>
  <si>
    <t>SSFL</t>
  </si>
  <si>
    <t>Srivari Spices N Foods L</t>
  </si>
  <si>
    <t>AVNEESH KUMAR RANA</t>
  </si>
  <si>
    <t>CRONY VYAPAR PVT LTD</t>
  </si>
  <si>
    <t>UNIVASTU</t>
  </si>
  <si>
    <t>Univastu India Limited</t>
  </si>
  <si>
    <t>Profit of Rs.25.5/-</t>
  </si>
  <si>
    <t>PIDILITIND FEB FUT</t>
  </si>
  <si>
    <t>2658-2662</t>
  </si>
  <si>
    <t>2702-2744</t>
  </si>
  <si>
    <t>LAURUSLABS FEB FUT</t>
  </si>
  <si>
    <t>393-394</t>
  </si>
  <si>
    <t>400-406</t>
  </si>
  <si>
    <t>FINNIFTY 20050 CE 13 FEB</t>
  </si>
  <si>
    <t>43-45</t>
  </si>
  <si>
    <t>45-47</t>
  </si>
  <si>
    <t>FINNIFTY 19850 PE 13 FEB</t>
  </si>
  <si>
    <t>IRFAN FAKHRI KARIMI</t>
  </si>
  <si>
    <t>ADVAIT</t>
  </si>
  <si>
    <t>KAVANNAYANKUMARSHETH</t>
  </si>
  <si>
    <t>ARNOLD</t>
  </si>
  <si>
    <t>JYOTIKA DEEPAK SHENOY</t>
  </si>
  <si>
    <t>SHALIN ASHOK SHAH</t>
  </si>
  <si>
    <t>BHARATAGRI</t>
  </si>
  <si>
    <t>JAYAKRISHNA TAPARIA</t>
  </si>
  <si>
    <t>BRANDBUCKT</t>
  </si>
  <si>
    <t>MINIBOSS CONSULTANCY PRIVATE LIMITED</t>
  </si>
  <si>
    <t>CHIRAYU AGGARWAL</t>
  </si>
  <si>
    <t>BSELALGO</t>
  </si>
  <si>
    <t>CASPIAN</t>
  </si>
  <si>
    <t>SUMALATHA MOTHE</t>
  </si>
  <si>
    <t>ARUN KUMAR GANERIWALA</t>
  </si>
  <si>
    <t>PRANABA KUMAR NAYAK</t>
  </si>
  <si>
    <t>COVIDH</t>
  </si>
  <si>
    <t>RAMASAMY AZHAGAPPA SELVAN</t>
  </si>
  <si>
    <t>BRAHMAM SANNAMURI</t>
  </si>
  <si>
    <t>GEETANJALI GUNAJI MEDHEKAR</t>
  </si>
  <si>
    <t>DAIKAFFI</t>
  </si>
  <si>
    <t>UDAY R SHAH HUF</t>
  </si>
  <si>
    <t>ALPA KETAN SHAH</t>
  </si>
  <si>
    <t>DRISHTI SHARES &amp; INVESTMENTS PRIVATE LIMITED</t>
  </si>
  <si>
    <t>FRANKLININD</t>
  </si>
  <si>
    <t>PATNI DINESHBHAI SHAMJIBHAI</t>
  </si>
  <si>
    <t>SNEHABEN CHRISTIAN</t>
  </si>
  <si>
    <t>SHRENI SHARES LTD</t>
  </si>
  <si>
    <t>EPITOME TRADING AND INVESTMENTS</t>
  </si>
  <si>
    <t>GROWINGTON</t>
  </si>
  <si>
    <t>PROGNOSIS SECURITIES PVT. LTD.</t>
  </si>
  <si>
    <t>HARSHDEEP</t>
  </si>
  <si>
    <t>JAYSUKHBHAI THATHAGAR</t>
  </si>
  <si>
    <t>HCKKVENTURE</t>
  </si>
  <si>
    <t>BHUPENDRA D PATEL HUF</t>
  </si>
  <si>
    <t>IBRIGST</t>
  </si>
  <si>
    <t>JFL</t>
  </si>
  <si>
    <t>VISHAL BIPINCHANDRA DOSHI</t>
  </si>
  <si>
    <t>KALYANI</t>
  </si>
  <si>
    <t>RESONANCE OPPORTUNITIES FUND</t>
  </si>
  <si>
    <t>RITU MEHRA</t>
  </si>
  <si>
    <t>VAIDIK GOEL</t>
  </si>
  <si>
    <t>LKPFIN</t>
  </si>
  <si>
    <t>MOHIT VINODKUMAR AGRAWAL</t>
  </si>
  <si>
    <t>NAV CAPITAL VCC - NAV CAPITAL EMERGING STAR FUND</t>
  </si>
  <si>
    <t>VEDANKIT TRADERS PRIVATE LIMITED</t>
  </si>
  <si>
    <t>MNIL</t>
  </si>
  <si>
    <t>RUCHIRA GOYAL</t>
  </si>
  <si>
    <t>NATURAL</t>
  </si>
  <si>
    <t>SANJAY DHAKED</t>
  </si>
  <si>
    <t>OMNIAX</t>
  </si>
  <si>
    <t>PANKAJKUMAR SHANTILAL VEDAWALA</t>
  </si>
  <si>
    <t>SPEXTRA MULTIBIZ PRIVATE LIMITED</t>
  </si>
  <si>
    <t>PRAFULLA DINESHBHAI SHAH</t>
  </si>
  <si>
    <t>NIRBHAY FANCY VASSA</t>
  </si>
  <si>
    <t>ONTIC</t>
  </si>
  <si>
    <t>AVINASHSINGHBIRENDRASINGHRAJPUT</t>
  </si>
  <si>
    <t>ANSARI MOHAMMED</t>
  </si>
  <si>
    <t>MANOJ AGARWAL</t>
  </si>
  <si>
    <t>PAULOMI KETAN DOSHI</t>
  </si>
  <si>
    <t>KETAN HASMUKHLAL DOSHI</t>
  </si>
  <si>
    <t>BEELINE BROKING LIMITED</t>
  </si>
  <si>
    <t>SATISHKUMARRATANLALMALANI</t>
  </si>
  <si>
    <t>RIDDHI DINESH BHANGDIYA</t>
  </si>
  <si>
    <t>PRADEEP KUMAR JAIN (HUF)</t>
  </si>
  <si>
    <t>SANTOSH RANI</t>
  </si>
  <si>
    <t>PARASRAMPURIA INFRASTRUCTURE LLP</t>
  </si>
  <si>
    <t>AADI STOCK SERVICES PRIVATE LIMITED</t>
  </si>
  <si>
    <t>SHETH BROTHER</t>
  </si>
  <si>
    <t>RNR WEALTH MANAGEMENT PRIVATE LIMITED</t>
  </si>
  <si>
    <t>AMIT KUMAR JAIN HUF</t>
  </si>
  <si>
    <t>NNM SECURITIES PVT LTD</t>
  </si>
  <si>
    <t>PREMCO</t>
  </si>
  <si>
    <t>GEOMETRIC SECURITIES &amp; ADVISORY P LTD</t>
  </si>
  <si>
    <t>PRIMIND</t>
  </si>
  <si>
    <t>HARNEESH KAUR ARORA</t>
  </si>
  <si>
    <t>RAJINDER KUMAR SINGHANIA</t>
  </si>
  <si>
    <t>SECUROCROP SECURITIES INDIA PRIVATE LIMTED</t>
  </si>
  <si>
    <t>RGF</t>
  </si>
  <si>
    <t>AMIT SUDHIR SHAH</t>
  </si>
  <si>
    <t>SHREESEC</t>
  </si>
  <si>
    <t>MEGHSHREE CREDIT PVT LTD</t>
  </si>
  <si>
    <t>SUDAI</t>
  </si>
  <si>
    <t>SAROJ MANILAL SHAH</t>
  </si>
  <si>
    <t>SUMEDHA</t>
  </si>
  <si>
    <t>PARASNATHSINGH</t>
  </si>
  <si>
    <t>TELOGICA</t>
  </si>
  <si>
    <t>UNITEDTE</t>
  </si>
  <si>
    <t>T R CHAWLA AND SONS HUF</t>
  </si>
  <si>
    <t>SHIKHAR CHAWLA</t>
  </si>
  <si>
    <t>LARES INFOTECH LLP</t>
  </si>
  <si>
    <t>VEDANTASSET</t>
  </si>
  <si>
    <t>HASTIMAL JEEVRAJJI SHAH</t>
  </si>
  <si>
    <t>KCPL INTRADE PRIVATE LIMITED</t>
  </si>
  <si>
    <t>VIVAA</t>
  </si>
  <si>
    <t>ASNANI STOCK BROKER PRIVATE LIMITED</t>
  </si>
  <si>
    <t>WITS</t>
  </si>
  <si>
    <t>NARENDRASINH MANUBHA ZALA</t>
  </si>
  <si>
    <t>PRANSHU AGRAWAL</t>
  </si>
  <si>
    <t>SHANI BHATI</t>
  </si>
  <si>
    <t>DHARMESHRAJANIKANTBHAIBHUVA</t>
  </si>
  <si>
    <t>APS</t>
  </si>
  <si>
    <t>Australian Prem Solar I L</t>
  </si>
  <si>
    <t>BHAVESHKUMAR NATVARLAL SHETH</t>
  </si>
  <si>
    <t>YELLOWSTONE VENTURES LLP</t>
  </si>
  <si>
    <t>BHAVIN SHAILESH KAMANI</t>
  </si>
  <si>
    <t>BAWEJA</t>
  </si>
  <si>
    <t>Baweja Studios Limited</t>
  </si>
  <si>
    <t>BLBLIMITED</t>
  </si>
  <si>
    <t>BLB Limited</t>
  </si>
  <si>
    <t>BLSE</t>
  </si>
  <si>
    <t>BLS E-Services Limited</t>
  </si>
  <si>
    <t>SW CAPITAL PRIVATE LIMITED</t>
  </si>
  <si>
    <t>CUBEXTUB</t>
  </si>
  <si>
    <t>CubexTubingsLtd-RollSett</t>
  </si>
  <si>
    <t>ANANT JAIN</t>
  </si>
  <si>
    <t>DIL</t>
  </si>
  <si>
    <t>Debock Industries Limited</t>
  </si>
  <si>
    <t>DRL</t>
  </si>
  <si>
    <t>Dhanuka Realty Limited</t>
  </si>
  <si>
    <t>VIKASH PRAHALADKA HUF</t>
  </si>
  <si>
    <t>Easy Trip Planners Ltd</t>
  </si>
  <si>
    <t>SABALE HARSHAWARDHAN HANMANT</t>
  </si>
  <si>
    <t>ITALIANE</t>
  </si>
  <si>
    <t>Italian Edibles Limited</t>
  </si>
  <si>
    <t>Jubilant Ingrevia Limited</t>
  </si>
  <si>
    <t>SKSE SECURITIES LTD</t>
  </si>
  <si>
    <t>KBCGLOBAL</t>
  </si>
  <si>
    <t>KBC Global Limited</t>
  </si>
  <si>
    <t>LYPSAGEMS</t>
  </si>
  <si>
    <t>Lypsa Gems &amp; Jewel Ltd</t>
  </si>
  <si>
    <t>SUMATHI VOORA</t>
  </si>
  <si>
    <t>KAILASH NATH MISHRA</t>
  </si>
  <si>
    <t>DRSUDHAKAR</t>
  </si>
  <si>
    <t>GURVINDER SINGH</t>
  </si>
  <si>
    <t>BHUWAN CHANDER</t>
  </si>
  <si>
    <t>NAGREE-RE</t>
  </si>
  <si>
    <t>Nagreeka Exports Limited</t>
  </si>
  <si>
    <t>ORIENTLTD</t>
  </si>
  <si>
    <t>Orient Press Limited</t>
  </si>
  <si>
    <t>NK SECURITIES RESEARCH PRIVATE LIMITED</t>
  </si>
  <si>
    <t>PARIN</t>
  </si>
  <si>
    <t>Parin Furniture Limited</t>
  </si>
  <si>
    <t>AARTI SUNIL ANANDPARA</t>
  </si>
  <si>
    <t>PARKHOTELS</t>
  </si>
  <si>
    <t>ParkHotels</t>
  </si>
  <si>
    <t>GRT STRATEGIC VENTURES LLP</t>
  </si>
  <si>
    <t>AL MEHWAR COMMERCIAL INVESTMENTS L L C TREEFISH</t>
  </si>
  <si>
    <t>TT ASIA-PACIFIC EQUITY FUND</t>
  </si>
  <si>
    <t>QUANT MUTUAL FUND - QUANT SMALL CAP FUND</t>
  </si>
  <si>
    <t>PATELENG</t>
  </si>
  <si>
    <t>Patel Engineering Limited</t>
  </si>
  <si>
    <t>NIKHIL RAJESH SINGH</t>
  </si>
  <si>
    <t>SHANTI</t>
  </si>
  <si>
    <t>Shanti Overseas (Ind) Ltd</t>
  </si>
  <si>
    <t>MARWADI CHANDARANA INTERMEDIARIES BROKERS PRIVATE LIMITED</t>
  </si>
  <si>
    <t>SINDHUTRAD</t>
  </si>
  <si>
    <t>Sindhu Trade Links Ltd</t>
  </si>
  <si>
    <t>VT CAPITAL MARKET PVT LTD</t>
  </si>
  <si>
    <t>TRF</t>
  </si>
  <si>
    <t>TRF Limited</t>
  </si>
  <si>
    <t>M VIJAY KUMAR</t>
  </si>
  <si>
    <t>BHAVESH KIRTI MATHURIA</t>
  </si>
  <si>
    <t>SAJJANA PORWAL</t>
  </si>
  <si>
    <t>MUSKAAN MANISH MANDHANA</t>
  </si>
  <si>
    <t>PREMA PURUSHOTTAM MANDHANA</t>
  </si>
  <si>
    <t>HNDFDS</t>
  </si>
  <si>
    <t>Hindustan Foods Limited</t>
  </si>
  <si>
    <t>SIXTH SENSE INDIA OPPORTUNITIES 11</t>
  </si>
  <si>
    <t>SHANTANU SRIVASTAVA</t>
  </si>
  <si>
    <t>NIKUNJ STOCK BROKERS LTD</t>
  </si>
  <si>
    <t>KCPSUGIND</t>
  </si>
  <si>
    <t>KCP Sug &amp; Ind Corp Ltd.</t>
  </si>
  <si>
    <t>SONY SEBASTIAN</t>
  </si>
  <si>
    <t>DINESHSINGH UMASHANKARSINGH KSHATRIYA</t>
  </si>
  <si>
    <t>PIYUSH MAKHIJANI</t>
  </si>
  <si>
    <t>DHRUV NEEMA</t>
  </si>
  <si>
    <t>SKIL</t>
  </si>
  <si>
    <t>SKIL Infrastr. Ltd.</t>
  </si>
  <si>
    <t>RELIANCE COMMERCIAL FINANCE LIMITED</t>
  </si>
  <si>
    <t>DOVETAIL INDIA FUND CLASS 11 SHARES</t>
  </si>
  <si>
    <t>TEMBO</t>
  </si>
  <si>
    <t>Tembo Global Ind Ltd</t>
  </si>
  <si>
    <t>RAAVI VENTRUE LLP</t>
  </si>
  <si>
    <t>TFCILTD</t>
  </si>
  <si>
    <t>Tourism Finance Corp</t>
  </si>
  <si>
    <t>SANJIV  BIDASARIA</t>
  </si>
  <si>
    <t>MANISHA  BIDASARIA</t>
  </si>
  <si>
    <t>KETAN KESHAVJI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</si>
</sst>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7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/>
    <xf numFmtId="0" fontId="37" fillId="43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30" xfId="0" applyFont="1" applyFill="1" applyBorder="1" applyAlignment="1">
      <alignment horizontal="center" vertical="center"/>
    </xf>
    <xf numFmtId="166" fontId="36" fillId="43" borderId="30" xfId="0" applyNumberFormat="1" applyFont="1" applyFill="1" applyBorder="1" applyAlignment="1">
      <alignment horizontal="center" vertical="center"/>
    </xf>
    <xf numFmtId="15" fontId="3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left"/>
    </xf>
    <xf numFmtId="164" fontId="36" fillId="43" borderId="30" xfId="0" applyNumberFormat="1" applyFont="1" applyFill="1" applyBorder="1" applyAlignment="1">
      <alignment horizontal="center" vertical="top"/>
    </xf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6" fillId="43" borderId="31" xfId="0" applyFont="1" applyFill="1" applyBorder="1" applyAlignment="1">
      <alignment horizontal="center" vertical="center"/>
    </xf>
    <xf numFmtId="0" fontId="36" fillId="43" borderId="41" xfId="0" applyFont="1" applyFill="1" applyBorder="1" applyAlignment="1">
      <alignment horizontal="center" vertical="center"/>
    </xf>
    <xf numFmtId="16" fontId="36" fillId="43" borderId="31" xfId="0" applyNumberFormat="1" applyFont="1" applyFill="1" applyBorder="1" applyAlignment="1">
      <alignment horizontal="center" vertical="center"/>
    </xf>
    <xf numFmtId="16" fontId="36" fillId="43" borderId="41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6" xfId="0" applyNumberFormat="1" applyFont="1" applyFill="1" applyBorder="1" applyAlignment="1">
      <alignment horizontal="center" vertical="center"/>
    </xf>
    <xf numFmtId="0" fontId="37" fillId="44" borderId="31" xfId="0" applyFont="1" applyFill="1" applyBorder="1" applyAlignment="1">
      <alignment horizontal="center" vertical="center"/>
    </xf>
    <xf numFmtId="0" fontId="37" fillId="44" borderId="4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0" fillId="11" borderId="41" xfId="0" applyFill="1" applyBorder="1"/>
    <xf numFmtId="16" fontId="36" fillId="11" borderId="42" xfId="0" applyNumberFormat="1" applyFont="1" applyFill="1" applyBorder="1" applyAlignment="1">
      <alignment horizontal="center" vertical="center"/>
    </xf>
    <xf numFmtId="0" fontId="0" fillId="11" borderId="46" xfId="0" applyFill="1" applyBorder="1"/>
    <xf numFmtId="167" fontId="36" fillId="6" borderId="7" xfId="0" applyNumberFormat="1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1" xfId="0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0" fontId="37" fillId="44" borderId="45" xfId="0" applyFont="1" applyFill="1" applyBorder="1" applyAlignment="1">
      <alignment horizontal="center" vertical="center"/>
    </xf>
    <xf numFmtId="167" fontId="36" fillId="44" borderId="7" xfId="0" applyNumberFormat="1" applyFont="1" applyFill="1" applyBorder="1" applyAlignment="1">
      <alignment horizontal="center" vertical="center"/>
    </xf>
    <xf numFmtId="167" fontId="36" fillId="44" borderId="43" xfId="0" applyNumberFormat="1" applyFont="1" applyFill="1" applyBorder="1" applyAlignment="1">
      <alignment horizontal="center" vertical="center"/>
    </xf>
    <xf numFmtId="0" fontId="37" fillId="11" borderId="41" xfId="0" applyFont="1" applyFill="1" applyBorder="1" applyAlignment="1">
      <alignment horizontal="center" vertical="center"/>
    </xf>
    <xf numFmtId="167" fontId="36" fillId="6" borderId="47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45335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45335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9" t="s">
        <v>16</v>
      </c>
      <c r="B9" s="331" t="s">
        <v>17</v>
      </c>
      <c r="C9" s="331" t="s">
        <v>18</v>
      </c>
      <c r="D9" s="331" t="s">
        <v>19</v>
      </c>
      <c r="E9" s="26" t="s">
        <v>20</v>
      </c>
      <c r="F9" s="26" t="s">
        <v>21</v>
      </c>
      <c r="G9" s="326" t="s">
        <v>22</v>
      </c>
      <c r="H9" s="327"/>
      <c r="I9" s="328"/>
      <c r="J9" s="326" t="s">
        <v>23</v>
      </c>
      <c r="K9" s="327"/>
      <c r="L9" s="328"/>
      <c r="M9" s="26"/>
      <c r="N9" s="27"/>
      <c r="O9" s="27"/>
      <c r="P9" s="27"/>
    </row>
    <row r="10" spans="1:16" ht="38.25">
      <c r="A10" s="330"/>
      <c r="B10" s="332"/>
      <c r="C10" s="332"/>
      <c r="D10" s="332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21697.85</v>
      </c>
      <c r="F11" s="240">
        <v>21816.166666666668</v>
      </c>
      <c r="G11" s="239">
        <v>21543.683333333334</v>
      </c>
      <c r="H11" s="239">
        <v>21389.516666666666</v>
      </c>
      <c r="I11" s="239">
        <v>21117.033333333333</v>
      </c>
      <c r="J11" s="239">
        <v>21970.333333333336</v>
      </c>
      <c r="K11" s="239">
        <v>22242.816666666666</v>
      </c>
      <c r="L11" s="239">
        <v>22396.983333333337</v>
      </c>
      <c r="M11" s="238">
        <v>22088.65</v>
      </c>
      <c r="N11" s="238">
        <v>21662</v>
      </c>
      <c r="O11" s="238">
        <v>13184450</v>
      </c>
      <c r="P11" s="241">
        <v>1.0999923318763899E-2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45090.85</v>
      </c>
      <c r="F12" s="240">
        <v>45298.166666666664</v>
      </c>
      <c r="G12" s="239">
        <v>44596.433333333327</v>
      </c>
      <c r="H12" s="239">
        <v>44102.016666666663</v>
      </c>
      <c r="I12" s="239">
        <v>43400.283333333326</v>
      </c>
      <c r="J12" s="239">
        <v>45792.583333333328</v>
      </c>
      <c r="K12" s="239">
        <v>46494.316666666666</v>
      </c>
      <c r="L12" s="239">
        <v>46988.73333333333</v>
      </c>
      <c r="M12" s="238">
        <v>45999.9</v>
      </c>
      <c r="N12" s="238">
        <v>44803.75</v>
      </c>
      <c r="O12" s="238">
        <v>3579105</v>
      </c>
      <c r="P12" s="241">
        <v>5.1215514886642992E-2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19996.8</v>
      </c>
      <c r="F13" s="255">
        <v>20067.899999999998</v>
      </c>
      <c r="G13" s="257">
        <v>19843.249999999996</v>
      </c>
      <c r="H13" s="257">
        <v>19689.699999999997</v>
      </c>
      <c r="I13" s="257">
        <v>19465.049999999996</v>
      </c>
      <c r="J13" s="257">
        <v>20221.449999999997</v>
      </c>
      <c r="K13" s="257">
        <v>20446.099999999999</v>
      </c>
      <c r="L13" s="257">
        <v>20599.649999999998</v>
      </c>
      <c r="M13" s="258">
        <v>20292.55</v>
      </c>
      <c r="N13" s="258">
        <v>19914.349999999999</v>
      </c>
      <c r="O13" s="258">
        <v>100560</v>
      </c>
      <c r="P13" s="259">
        <v>0.18752952290977798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10640.2</v>
      </c>
      <c r="F14" s="255">
        <v>10674.766666666668</v>
      </c>
      <c r="G14" s="257">
        <v>10580.683333333336</v>
      </c>
      <c r="H14" s="257">
        <v>10521.166666666668</v>
      </c>
      <c r="I14" s="257">
        <v>10427.083333333336</v>
      </c>
      <c r="J14" s="257">
        <v>10734.283333333336</v>
      </c>
      <c r="K14" s="257">
        <v>10828.366666666669</v>
      </c>
      <c r="L14" s="257">
        <v>10887.883333333337</v>
      </c>
      <c r="M14" s="258">
        <v>10768.85</v>
      </c>
      <c r="N14" s="258">
        <v>10615.25</v>
      </c>
      <c r="O14" s="258">
        <v>868950</v>
      </c>
      <c r="P14" s="259">
        <v>7.5666140562621859E-2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677.2</v>
      </c>
      <c r="F15" s="255">
        <v>682.73333333333323</v>
      </c>
      <c r="G15" s="257">
        <v>660.46666666666647</v>
      </c>
      <c r="H15" s="257">
        <v>643.73333333333323</v>
      </c>
      <c r="I15" s="257">
        <v>621.46666666666647</v>
      </c>
      <c r="J15" s="257">
        <v>699.46666666666647</v>
      </c>
      <c r="K15" s="257">
        <v>721.73333333333312</v>
      </c>
      <c r="L15" s="257">
        <v>738.46666666666647</v>
      </c>
      <c r="M15" s="258">
        <v>705</v>
      </c>
      <c r="N15" s="258">
        <v>666</v>
      </c>
      <c r="O15" s="258">
        <v>13139000</v>
      </c>
      <c r="P15" s="259">
        <v>-1.6909839132061354E-2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4427.8</v>
      </c>
      <c r="F16" s="255">
        <v>4466.55</v>
      </c>
      <c r="G16" s="257">
        <v>4369.3</v>
      </c>
      <c r="H16" s="257">
        <v>4310.8</v>
      </c>
      <c r="I16" s="257">
        <v>4213.55</v>
      </c>
      <c r="J16" s="257">
        <v>4525.05</v>
      </c>
      <c r="K16" s="257">
        <v>4622.3</v>
      </c>
      <c r="L16" s="257">
        <v>4680.8</v>
      </c>
      <c r="M16" s="258">
        <v>4563.8</v>
      </c>
      <c r="N16" s="258">
        <v>4408.05</v>
      </c>
      <c r="O16" s="258">
        <v>1422375</v>
      </c>
      <c r="P16" s="259">
        <v>1.4962154550255237E-3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28632.799999999999</v>
      </c>
      <c r="F17" s="255">
        <v>28458.600000000002</v>
      </c>
      <c r="G17" s="257">
        <v>28088.000000000004</v>
      </c>
      <c r="H17" s="257">
        <v>27543.200000000001</v>
      </c>
      <c r="I17" s="257">
        <v>27172.600000000002</v>
      </c>
      <c r="J17" s="257">
        <v>29003.400000000005</v>
      </c>
      <c r="K17" s="257">
        <v>29374.000000000004</v>
      </c>
      <c r="L17" s="257">
        <v>29918.800000000007</v>
      </c>
      <c r="M17" s="258">
        <v>28829.200000000001</v>
      </c>
      <c r="N17" s="258">
        <v>27913.8</v>
      </c>
      <c r="O17" s="258">
        <v>194960</v>
      </c>
      <c r="P17" s="259">
        <v>5.2699784017278616E-2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180.9</v>
      </c>
      <c r="F18" s="255">
        <v>183.56666666666669</v>
      </c>
      <c r="G18" s="257">
        <v>177.48333333333338</v>
      </c>
      <c r="H18" s="257">
        <v>174.06666666666669</v>
      </c>
      <c r="I18" s="257">
        <v>167.98333333333338</v>
      </c>
      <c r="J18" s="257">
        <v>186.98333333333338</v>
      </c>
      <c r="K18" s="257">
        <v>193.06666666666669</v>
      </c>
      <c r="L18" s="257">
        <v>196.48333333333338</v>
      </c>
      <c r="M18" s="258">
        <v>189.65</v>
      </c>
      <c r="N18" s="258">
        <v>180.15</v>
      </c>
      <c r="O18" s="258">
        <v>64519200</v>
      </c>
      <c r="P18" s="259">
        <v>4.1673931996512641E-2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241.65</v>
      </c>
      <c r="F19" s="255">
        <v>245.76666666666665</v>
      </c>
      <c r="G19" s="257">
        <v>235.83333333333331</v>
      </c>
      <c r="H19" s="257">
        <v>230.01666666666665</v>
      </c>
      <c r="I19" s="257">
        <v>220.08333333333331</v>
      </c>
      <c r="J19" s="257">
        <v>251.58333333333331</v>
      </c>
      <c r="K19" s="257">
        <v>261.51666666666665</v>
      </c>
      <c r="L19" s="257">
        <v>267.33333333333331</v>
      </c>
      <c r="M19" s="258">
        <v>255.7</v>
      </c>
      <c r="N19" s="258">
        <v>239.95</v>
      </c>
      <c r="O19" s="258">
        <v>51342200</v>
      </c>
      <c r="P19" s="259">
        <v>6.0526315789473685E-2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2645</v>
      </c>
      <c r="F20" s="255">
        <v>2655.65</v>
      </c>
      <c r="G20" s="257">
        <v>2612.0500000000002</v>
      </c>
      <c r="H20" s="257">
        <v>2579.1</v>
      </c>
      <c r="I20" s="257">
        <v>2535.5</v>
      </c>
      <c r="J20" s="257">
        <v>2688.6000000000004</v>
      </c>
      <c r="K20" s="257">
        <v>2732.2</v>
      </c>
      <c r="L20" s="257">
        <v>2765.1500000000005</v>
      </c>
      <c r="M20" s="258">
        <v>2699.25</v>
      </c>
      <c r="N20" s="258">
        <v>2622.7</v>
      </c>
      <c r="O20" s="258">
        <v>4599900</v>
      </c>
      <c r="P20" s="259">
        <v>1.8533280191311279E-2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3182.45</v>
      </c>
      <c r="F21" s="255">
        <v>3203.5499999999997</v>
      </c>
      <c r="G21" s="257">
        <v>3149.4999999999995</v>
      </c>
      <c r="H21" s="257">
        <v>3116.5499999999997</v>
      </c>
      <c r="I21" s="257">
        <v>3062.4999999999995</v>
      </c>
      <c r="J21" s="257">
        <v>3236.4999999999995</v>
      </c>
      <c r="K21" s="257">
        <v>3290.5499999999997</v>
      </c>
      <c r="L21" s="257">
        <v>3323.4999999999995</v>
      </c>
      <c r="M21" s="258">
        <v>3257.6</v>
      </c>
      <c r="N21" s="258">
        <v>3170.6</v>
      </c>
      <c r="O21" s="258">
        <v>13909800</v>
      </c>
      <c r="P21" s="259">
        <v>3.2239219334876776E-3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1251.3499999999999</v>
      </c>
      <c r="F22" s="255">
        <v>1260.7333333333333</v>
      </c>
      <c r="G22" s="257">
        <v>1238.1666666666667</v>
      </c>
      <c r="H22" s="257">
        <v>1224.9833333333333</v>
      </c>
      <c r="I22" s="257">
        <v>1202.4166666666667</v>
      </c>
      <c r="J22" s="257">
        <v>1273.9166666666667</v>
      </c>
      <c r="K22" s="257">
        <v>1296.4833333333333</v>
      </c>
      <c r="L22" s="257">
        <v>1309.6666666666667</v>
      </c>
      <c r="M22" s="258">
        <v>1283.3</v>
      </c>
      <c r="N22" s="258">
        <v>1247.55</v>
      </c>
      <c r="O22" s="258">
        <v>37024800</v>
      </c>
      <c r="P22" s="259">
        <v>-9.1206885477551538E-3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5140.5</v>
      </c>
      <c r="F23" s="255">
        <v>5124.3</v>
      </c>
      <c r="G23" s="257">
        <v>4951.6000000000004</v>
      </c>
      <c r="H23" s="257">
        <v>4762.7</v>
      </c>
      <c r="I23" s="257">
        <v>4590</v>
      </c>
      <c r="J23" s="257">
        <v>5313.2000000000007</v>
      </c>
      <c r="K23" s="257">
        <v>5485.9</v>
      </c>
      <c r="L23" s="257">
        <v>5674.8000000000011</v>
      </c>
      <c r="M23" s="258">
        <v>5297</v>
      </c>
      <c r="N23" s="258">
        <v>4935.3999999999996</v>
      </c>
      <c r="O23" s="258">
        <v>1388800</v>
      </c>
      <c r="P23" s="259">
        <v>-5.1495697309110779E-2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565.29999999999995</v>
      </c>
      <c r="F24" s="255">
        <v>572.43333333333328</v>
      </c>
      <c r="G24" s="257">
        <v>556.06666666666661</v>
      </c>
      <c r="H24" s="257">
        <v>546.83333333333337</v>
      </c>
      <c r="I24" s="257">
        <v>530.4666666666667</v>
      </c>
      <c r="J24" s="257">
        <v>581.66666666666652</v>
      </c>
      <c r="K24" s="257">
        <v>598.03333333333308</v>
      </c>
      <c r="L24" s="257">
        <v>607.26666666666642</v>
      </c>
      <c r="M24" s="258">
        <v>588.79999999999995</v>
      </c>
      <c r="N24" s="258">
        <v>563.20000000000005</v>
      </c>
      <c r="O24" s="258">
        <v>51602400</v>
      </c>
      <c r="P24" s="259">
        <v>-4.5833333333333334E-3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6621.75</v>
      </c>
      <c r="F25" s="255">
        <v>6563.4000000000005</v>
      </c>
      <c r="G25" s="257">
        <v>6445.4500000000007</v>
      </c>
      <c r="H25" s="257">
        <v>6269.1500000000005</v>
      </c>
      <c r="I25" s="257">
        <v>6151.2000000000007</v>
      </c>
      <c r="J25" s="257">
        <v>6739.7000000000007</v>
      </c>
      <c r="K25" s="257">
        <v>6857.65</v>
      </c>
      <c r="L25" s="257">
        <v>7033.9500000000007</v>
      </c>
      <c r="M25" s="258">
        <v>6681.35</v>
      </c>
      <c r="N25" s="258">
        <v>6387.1</v>
      </c>
      <c r="O25" s="258">
        <v>2166375</v>
      </c>
      <c r="P25" s="259">
        <v>3.9465003298746477E-2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514.04999999999995</v>
      </c>
      <c r="F26" s="255">
        <v>518.31666666666661</v>
      </c>
      <c r="G26" s="257">
        <v>504.63333333333321</v>
      </c>
      <c r="H26" s="257">
        <v>495.21666666666658</v>
      </c>
      <c r="I26" s="257">
        <v>481.53333333333319</v>
      </c>
      <c r="J26" s="257">
        <v>527.73333333333323</v>
      </c>
      <c r="K26" s="257">
        <v>541.41666666666663</v>
      </c>
      <c r="L26" s="257">
        <v>550.83333333333326</v>
      </c>
      <c r="M26" s="258">
        <v>532</v>
      </c>
      <c r="N26" s="258">
        <v>508.9</v>
      </c>
      <c r="O26" s="258">
        <v>10353000</v>
      </c>
      <c r="P26" s="259">
        <v>-2.8863020251953437E-2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171.65</v>
      </c>
      <c r="F27" s="255">
        <v>171.65</v>
      </c>
      <c r="G27" s="257">
        <v>169.55</v>
      </c>
      <c r="H27" s="257">
        <v>167.45000000000002</v>
      </c>
      <c r="I27" s="257">
        <v>165.35000000000002</v>
      </c>
      <c r="J27" s="257">
        <v>173.75</v>
      </c>
      <c r="K27" s="257">
        <v>175.84999999999997</v>
      </c>
      <c r="L27" s="257">
        <v>177.95</v>
      </c>
      <c r="M27" s="258">
        <v>173.75</v>
      </c>
      <c r="N27" s="258">
        <v>169.55</v>
      </c>
      <c r="O27" s="258">
        <v>111915000</v>
      </c>
      <c r="P27" s="259">
        <v>-2.7249022164276403E-2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2962.3</v>
      </c>
      <c r="F28" s="255">
        <v>2955.5499999999997</v>
      </c>
      <c r="G28" s="257">
        <v>2939.9999999999995</v>
      </c>
      <c r="H28" s="257">
        <v>2917.7</v>
      </c>
      <c r="I28" s="257">
        <v>2902.1499999999996</v>
      </c>
      <c r="J28" s="257">
        <v>2977.8499999999995</v>
      </c>
      <c r="K28" s="257">
        <v>2993.3999999999996</v>
      </c>
      <c r="L28" s="257">
        <v>3015.6999999999994</v>
      </c>
      <c r="M28" s="258">
        <v>2971.1</v>
      </c>
      <c r="N28" s="258">
        <v>2933.25</v>
      </c>
      <c r="O28" s="258">
        <v>8683600</v>
      </c>
      <c r="P28" s="259">
        <v>-1.3473904251209924E-2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1945.75</v>
      </c>
      <c r="F29" s="255">
        <v>1914.5833333333333</v>
      </c>
      <c r="G29" s="257">
        <v>1870.1666666666665</v>
      </c>
      <c r="H29" s="257">
        <v>1794.5833333333333</v>
      </c>
      <c r="I29" s="257">
        <v>1750.1666666666665</v>
      </c>
      <c r="J29" s="257">
        <v>1990.1666666666665</v>
      </c>
      <c r="K29" s="257">
        <v>2034.583333333333</v>
      </c>
      <c r="L29" s="257">
        <v>2110.1666666666665</v>
      </c>
      <c r="M29" s="258">
        <v>1959</v>
      </c>
      <c r="N29" s="258">
        <v>1839</v>
      </c>
      <c r="O29" s="258">
        <v>3239142</v>
      </c>
      <c r="P29" s="259">
        <v>0.15011727912431588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6383.15</v>
      </c>
      <c r="F30" s="255">
        <v>6394.3500000000013</v>
      </c>
      <c r="G30" s="257">
        <v>6329.4000000000024</v>
      </c>
      <c r="H30" s="257">
        <v>6275.6500000000015</v>
      </c>
      <c r="I30" s="257">
        <v>6210.7000000000025</v>
      </c>
      <c r="J30" s="257">
        <v>6448.1000000000022</v>
      </c>
      <c r="K30" s="257">
        <v>6513.0500000000011</v>
      </c>
      <c r="L30" s="257">
        <v>6566.800000000002</v>
      </c>
      <c r="M30" s="258">
        <v>6459.3</v>
      </c>
      <c r="N30" s="258">
        <v>6340.6</v>
      </c>
      <c r="O30" s="258">
        <v>373500</v>
      </c>
      <c r="P30" s="259">
        <v>4.2347247428917122E-3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596.29999999999995</v>
      </c>
      <c r="F31" s="255">
        <v>597</v>
      </c>
      <c r="G31" s="257">
        <v>586.15</v>
      </c>
      <c r="H31" s="257">
        <v>576</v>
      </c>
      <c r="I31" s="257">
        <v>565.15</v>
      </c>
      <c r="J31" s="257">
        <v>607.15</v>
      </c>
      <c r="K31" s="257">
        <v>617.99999999999989</v>
      </c>
      <c r="L31" s="257">
        <v>628.15</v>
      </c>
      <c r="M31" s="258">
        <v>607.85</v>
      </c>
      <c r="N31" s="258">
        <v>586.85</v>
      </c>
      <c r="O31" s="258">
        <v>21227000</v>
      </c>
      <c r="P31" s="259">
        <v>-2.20676310697503E-2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1020.45</v>
      </c>
      <c r="F32" s="255">
        <v>1011.1999999999999</v>
      </c>
      <c r="G32" s="257">
        <v>987.39999999999986</v>
      </c>
      <c r="H32" s="257">
        <v>954.34999999999991</v>
      </c>
      <c r="I32" s="257">
        <v>930.54999999999984</v>
      </c>
      <c r="J32" s="257">
        <v>1044.25</v>
      </c>
      <c r="K32" s="257">
        <v>1068.0499999999997</v>
      </c>
      <c r="L32" s="257">
        <v>1101.0999999999999</v>
      </c>
      <c r="M32" s="258">
        <v>1035</v>
      </c>
      <c r="N32" s="258">
        <v>978.15</v>
      </c>
      <c r="O32" s="258">
        <v>25567300</v>
      </c>
      <c r="P32" s="259">
        <v>-6.1268174474959615E-2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1048.5999999999999</v>
      </c>
      <c r="F33" s="255">
        <v>1048.6333333333334</v>
      </c>
      <c r="G33" s="257">
        <v>1038.3166666666668</v>
      </c>
      <c r="H33" s="257">
        <v>1028.0333333333333</v>
      </c>
      <c r="I33" s="257">
        <v>1017.7166666666667</v>
      </c>
      <c r="J33" s="257">
        <v>1058.916666666667</v>
      </c>
      <c r="K33" s="257">
        <v>1069.2333333333336</v>
      </c>
      <c r="L33" s="257">
        <v>1079.5166666666671</v>
      </c>
      <c r="M33" s="258">
        <v>1058.95</v>
      </c>
      <c r="N33" s="258">
        <v>1038.3499999999999</v>
      </c>
      <c r="O33" s="258">
        <v>49730625</v>
      </c>
      <c r="P33" s="259">
        <v>-3.4333357605767133E-2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7839.9</v>
      </c>
      <c r="F34" s="255">
        <v>7834.5499999999993</v>
      </c>
      <c r="G34" s="257">
        <v>7786.3999999999987</v>
      </c>
      <c r="H34" s="257">
        <v>7732.9</v>
      </c>
      <c r="I34" s="257">
        <v>7684.7499999999991</v>
      </c>
      <c r="J34" s="257">
        <v>7888.0499999999984</v>
      </c>
      <c r="K34" s="257">
        <v>7936.2</v>
      </c>
      <c r="L34" s="257">
        <v>7989.699999999998</v>
      </c>
      <c r="M34" s="258">
        <v>7882.7</v>
      </c>
      <c r="N34" s="258">
        <v>7781.05</v>
      </c>
      <c r="O34" s="258">
        <v>1754375</v>
      </c>
      <c r="P34" s="259">
        <v>3.5637918745545262E-4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1564.9</v>
      </c>
      <c r="F35" s="255">
        <v>1568.4666666666669</v>
      </c>
      <c r="G35" s="257">
        <v>1551.9833333333338</v>
      </c>
      <c r="H35" s="257">
        <v>1539.0666666666668</v>
      </c>
      <c r="I35" s="257">
        <v>1522.5833333333337</v>
      </c>
      <c r="J35" s="257">
        <v>1581.3833333333339</v>
      </c>
      <c r="K35" s="257">
        <v>1597.866666666667</v>
      </c>
      <c r="L35" s="257">
        <v>1610.783333333334</v>
      </c>
      <c r="M35" s="258">
        <v>1584.95</v>
      </c>
      <c r="N35" s="258">
        <v>1555.55</v>
      </c>
      <c r="O35" s="258">
        <v>9452000</v>
      </c>
      <c r="P35" s="259">
        <v>9.0744101633393835E-3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6581.15</v>
      </c>
      <c r="F36" s="255">
        <v>6609.583333333333</v>
      </c>
      <c r="G36" s="257">
        <v>6539.3666666666659</v>
      </c>
      <c r="H36" s="257">
        <v>6497.583333333333</v>
      </c>
      <c r="I36" s="257">
        <v>6427.3666666666659</v>
      </c>
      <c r="J36" s="257">
        <v>6651.3666666666659</v>
      </c>
      <c r="K36" s="257">
        <v>6721.583333333333</v>
      </c>
      <c r="L36" s="257">
        <v>6763.3666666666659</v>
      </c>
      <c r="M36" s="258">
        <v>6679.8</v>
      </c>
      <c r="N36" s="258">
        <v>6567.8</v>
      </c>
      <c r="O36" s="258">
        <v>8522625</v>
      </c>
      <c r="P36" s="259">
        <v>-8.521529221865139E-3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2356.85</v>
      </c>
      <c r="F37" s="255">
        <v>2338.8833333333337</v>
      </c>
      <c r="G37" s="257">
        <v>2310.7666666666673</v>
      </c>
      <c r="H37" s="257">
        <v>2264.6833333333338</v>
      </c>
      <c r="I37" s="257">
        <v>2236.5666666666675</v>
      </c>
      <c r="J37" s="257">
        <v>2384.9666666666672</v>
      </c>
      <c r="K37" s="257">
        <v>2413.083333333333</v>
      </c>
      <c r="L37" s="257">
        <v>2459.166666666667</v>
      </c>
      <c r="M37" s="258">
        <v>2367</v>
      </c>
      <c r="N37" s="258">
        <v>2292.8000000000002</v>
      </c>
      <c r="O37" s="258">
        <v>2366400</v>
      </c>
      <c r="P37" s="259">
        <v>6.8979536522564028E-2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374.9</v>
      </c>
      <c r="F38" s="255">
        <v>378.63333333333338</v>
      </c>
      <c r="G38" s="257">
        <v>370.26666666666677</v>
      </c>
      <c r="H38" s="257">
        <v>365.63333333333338</v>
      </c>
      <c r="I38" s="257">
        <v>357.26666666666677</v>
      </c>
      <c r="J38" s="257">
        <v>383.26666666666677</v>
      </c>
      <c r="K38" s="257">
        <v>391.63333333333344</v>
      </c>
      <c r="L38" s="257">
        <v>396.26666666666677</v>
      </c>
      <c r="M38" s="258">
        <v>387</v>
      </c>
      <c r="N38" s="258">
        <v>374</v>
      </c>
      <c r="O38" s="258">
        <v>12542400</v>
      </c>
      <c r="P38" s="259">
        <v>-2.8142821720803374E-2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201</v>
      </c>
      <c r="F39" s="255">
        <v>207.88333333333333</v>
      </c>
      <c r="G39" s="257">
        <v>191.31666666666666</v>
      </c>
      <c r="H39" s="257">
        <v>181.63333333333333</v>
      </c>
      <c r="I39" s="257">
        <v>165.06666666666666</v>
      </c>
      <c r="J39" s="257">
        <v>217.56666666666666</v>
      </c>
      <c r="K39" s="257">
        <v>234.13333333333333</v>
      </c>
      <c r="L39" s="257">
        <v>243.81666666666666</v>
      </c>
      <c r="M39" s="258">
        <v>224.45</v>
      </c>
      <c r="N39" s="258">
        <v>198.2</v>
      </c>
      <c r="O39" s="258">
        <v>121945000</v>
      </c>
      <c r="P39" s="259">
        <v>0.13646000792153026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255.8</v>
      </c>
      <c r="F40" s="255">
        <v>259.3</v>
      </c>
      <c r="G40" s="257">
        <v>250.5</v>
      </c>
      <c r="H40" s="257">
        <v>245.2</v>
      </c>
      <c r="I40" s="257">
        <v>236.39999999999998</v>
      </c>
      <c r="J40" s="257">
        <v>264.60000000000002</v>
      </c>
      <c r="K40" s="257">
        <v>273.40000000000009</v>
      </c>
      <c r="L40" s="257">
        <v>278.70000000000005</v>
      </c>
      <c r="M40" s="258">
        <v>268.10000000000002</v>
      </c>
      <c r="N40" s="258">
        <v>254</v>
      </c>
      <c r="O40" s="258">
        <v>144421875</v>
      </c>
      <c r="P40" s="259">
        <v>-2.0492778923980319E-2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1412.55</v>
      </c>
      <c r="F41" s="255">
        <v>1416.8666666666668</v>
      </c>
      <c r="G41" s="257">
        <v>1403.7333333333336</v>
      </c>
      <c r="H41" s="257">
        <v>1394.9166666666667</v>
      </c>
      <c r="I41" s="257">
        <v>1381.7833333333335</v>
      </c>
      <c r="J41" s="257">
        <v>1425.6833333333336</v>
      </c>
      <c r="K41" s="257">
        <v>1438.8166666666668</v>
      </c>
      <c r="L41" s="257">
        <v>1447.6333333333337</v>
      </c>
      <c r="M41" s="258">
        <v>1430</v>
      </c>
      <c r="N41" s="258">
        <v>1408.05</v>
      </c>
      <c r="O41" s="258">
        <v>2672250</v>
      </c>
      <c r="P41" s="259">
        <v>2.9556650246305421E-3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175.4</v>
      </c>
      <c r="F42" s="255">
        <v>177.93333333333331</v>
      </c>
      <c r="G42" s="257">
        <v>171.96666666666661</v>
      </c>
      <c r="H42" s="257">
        <v>168.5333333333333</v>
      </c>
      <c r="I42" s="257">
        <v>162.56666666666661</v>
      </c>
      <c r="J42" s="257">
        <v>181.36666666666662</v>
      </c>
      <c r="K42" s="257">
        <v>187.33333333333331</v>
      </c>
      <c r="L42" s="257">
        <v>190.76666666666662</v>
      </c>
      <c r="M42" s="258">
        <v>183.9</v>
      </c>
      <c r="N42" s="258">
        <v>174.5</v>
      </c>
      <c r="O42" s="258">
        <v>124938300</v>
      </c>
      <c r="P42" s="259">
        <v>3.3963866220104721E-2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544.15</v>
      </c>
      <c r="F43" s="255">
        <v>544.86666666666667</v>
      </c>
      <c r="G43" s="257">
        <v>540.58333333333337</v>
      </c>
      <c r="H43" s="257">
        <v>537.01666666666665</v>
      </c>
      <c r="I43" s="257">
        <v>532.73333333333335</v>
      </c>
      <c r="J43" s="257">
        <v>548.43333333333339</v>
      </c>
      <c r="K43" s="257">
        <v>552.7166666666667</v>
      </c>
      <c r="L43" s="257">
        <v>556.28333333333342</v>
      </c>
      <c r="M43" s="258">
        <v>549.15</v>
      </c>
      <c r="N43" s="258">
        <v>541.29999999999995</v>
      </c>
      <c r="O43" s="258">
        <v>14830200</v>
      </c>
      <c r="P43" s="259">
        <v>7.8040904198062432E-3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1133.8</v>
      </c>
      <c r="F44" s="255">
        <v>1194.2333333333333</v>
      </c>
      <c r="G44" s="257">
        <v>1054.4666666666667</v>
      </c>
      <c r="H44" s="257">
        <v>975.13333333333344</v>
      </c>
      <c r="I44" s="257">
        <v>835.36666666666679</v>
      </c>
      <c r="J44" s="257">
        <v>1273.5666666666666</v>
      </c>
      <c r="K44" s="257">
        <v>1413.3333333333335</v>
      </c>
      <c r="L44" s="257">
        <v>1492.6666666666665</v>
      </c>
      <c r="M44" s="258">
        <v>1334</v>
      </c>
      <c r="N44" s="258">
        <v>1114.9000000000001</v>
      </c>
      <c r="O44" s="258">
        <v>8617000</v>
      </c>
      <c r="P44" s="259">
        <v>0.15246756720609869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1124</v>
      </c>
      <c r="F45" s="255">
        <v>1126.9166666666667</v>
      </c>
      <c r="G45" s="257">
        <v>1113.8333333333335</v>
      </c>
      <c r="H45" s="257">
        <v>1103.6666666666667</v>
      </c>
      <c r="I45" s="257">
        <v>1090.5833333333335</v>
      </c>
      <c r="J45" s="257">
        <v>1137.0833333333335</v>
      </c>
      <c r="K45" s="257">
        <v>1150.166666666667</v>
      </c>
      <c r="L45" s="257">
        <v>1160.3333333333335</v>
      </c>
      <c r="M45" s="258">
        <v>1140</v>
      </c>
      <c r="N45" s="258">
        <v>1116.75</v>
      </c>
      <c r="O45" s="258">
        <v>32518500</v>
      </c>
      <c r="P45" s="259">
        <v>1.3381490911244005E-2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217.1</v>
      </c>
      <c r="F46" s="255">
        <v>221.06666666666669</v>
      </c>
      <c r="G46" s="257">
        <v>211.13333333333338</v>
      </c>
      <c r="H46" s="257">
        <v>205.16666666666669</v>
      </c>
      <c r="I46" s="257">
        <v>195.23333333333338</v>
      </c>
      <c r="J46" s="257">
        <v>227.03333333333339</v>
      </c>
      <c r="K46" s="257">
        <v>236.96666666666673</v>
      </c>
      <c r="L46" s="257">
        <v>242.93333333333339</v>
      </c>
      <c r="M46" s="258">
        <v>231</v>
      </c>
      <c r="N46" s="258">
        <v>215.1</v>
      </c>
      <c r="O46" s="258">
        <v>95308500</v>
      </c>
      <c r="P46" s="259">
        <v>2.4549918166939442E-2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268.60000000000002</v>
      </c>
      <c r="F47" s="255">
        <v>272.3</v>
      </c>
      <c r="G47" s="257">
        <v>262.70000000000005</v>
      </c>
      <c r="H47" s="257">
        <v>256.8</v>
      </c>
      <c r="I47" s="257">
        <v>247.20000000000005</v>
      </c>
      <c r="J47" s="257">
        <v>278.20000000000005</v>
      </c>
      <c r="K47" s="257">
        <v>287.80000000000007</v>
      </c>
      <c r="L47" s="257">
        <v>293.70000000000005</v>
      </c>
      <c r="M47" s="258">
        <v>281.89999999999998</v>
      </c>
      <c r="N47" s="258">
        <v>266.39999999999998</v>
      </c>
      <c r="O47" s="258">
        <v>42480000</v>
      </c>
      <c r="P47" s="259">
        <v>-3.9674465920651068E-2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25174.25</v>
      </c>
      <c r="F48" s="255">
        <v>25211.55</v>
      </c>
      <c r="G48" s="257">
        <v>24933.149999999998</v>
      </c>
      <c r="H48" s="257">
        <v>24692.05</v>
      </c>
      <c r="I48" s="257">
        <v>24413.649999999998</v>
      </c>
      <c r="J48" s="257">
        <v>25452.649999999998</v>
      </c>
      <c r="K48" s="257">
        <v>25731.05</v>
      </c>
      <c r="L48" s="257">
        <v>25972.149999999998</v>
      </c>
      <c r="M48" s="258">
        <v>25489.95</v>
      </c>
      <c r="N48" s="258">
        <v>24970.45</v>
      </c>
      <c r="O48" s="258">
        <v>175850</v>
      </c>
      <c r="P48" s="259">
        <v>-3.8282745419742956E-2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592.5</v>
      </c>
      <c r="F49" s="255">
        <v>599.5</v>
      </c>
      <c r="G49" s="257">
        <v>579</v>
      </c>
      <c r="H49" s="257">
        <v>565.5</v>
      </c>
      <c r="I49" s="257">
        <v>545</v>
      </c>
      <c r="J49" s="257">
        <v>613</v>
      </c>
      <c r="K49" s="257">
        <v>633.5</v>
      </c>
      <c r="L49" s="257">
        <v>647</v>
      </c>
      <c r="M49" s="258">
        <v>620</v>
      </c>
      <c r="N49" s="258">
        <v>586</v>
      </c>
      <c r="O49" s="258">
        <v>32817600</v>
      </c>
      <c r="P49" s="259">
        <v>-3.4935422401016304E-2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4985</v>
      </c>
      <c r="F50" s="255">
        <v>4987.416666666667</v>
      </c>
      <c r="G50" s="257">
        <v>4954.4333333333343</v>
      </c>
      <c r="H50" s="257">
        <v>4923.8666666666677</v>
      </c>
      <c r="I50" s="257">
        <v>4890.883333333335</v>
      </c>
      <c r="J50" s="257">
        <v>5017.9833333333336</v>
      </c>
      <c r="K50" s="257">
        <v>5050.9666666666653</v>
      </c>
      <c r="L50" s="257">
        <v>5081.5333333333328</v>
      </c>
      <c r="M50" s="258">
        <v>5020.3999999999996</v>
      </c>
      <c r="N50" s="258">
        <v>4956.8500000000004</v>
      </c>
      <c r="O50" s="258">
        <v>2618400</v>
      </c>
      <c r="P50" s="259">
        <v>-6.6767830045523519E-3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828.05</v>
      </c>
      <c r="F51" s="255">
        <v>832.4666666666667</v>
      </c>
      <c r="G51" s="257">
        <v>817.68333333333339</v>
      </c>
      <c r="H51" s="257">
        <v>807.31666666666672</v>
      </c>
      <c r="I51" s="257">
        <v>792.53333333333342</v>
      </c>
      <c r="J51" s="257">
        <v>842.83333333333337</v>
      </c>
      <c r="K51" s="257">
        <v>857.61666666666667</v>
      </c>
      <c r="L51" s="257">
        <v>867.98333333333335</v>
      </c>
      <c r="M51" s="258">
        <v>847.25</v>
      </c>
      <c r="N51" s="258">
        <v>822.1</v>
      </c>
      <c r="O51" s="258">
        <v>6298000</v>
      </c>
      <c r="P51" s="259">
        <v>2.9926410466067047E-2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548.20000000000005</v>
      </c>
      <c r="F52" s="255">
        <v>556.4</v>
      </c>
      <c r="G52" s="257">
        <v>535.84999999999991</v>
      </c>
      <c r="H52" s="257">
        <v>523.49999999999989</v>
      </c>
      <c r="I52" s="257">
        <v>502.94999999999982</v>
      </c>
      <c r="J52" s="257">
        <v>568.75</v>
      </c>
      <c r="K52" s="257">
        <v>589.29999999999995</v>
      </c>
      <c r="L52" s="257">
        <v>601.65000000000009</v>
      </c>
      <c r="M52" s="258">
        <v>576.95000000000005</v>
      </c>
      <c r="N52" s="258">
        <v>544.04999999999995</v>
      </c>
      <c r="O52" s="258">
        <v>55512000</v>
      </c>
      <c r="P52" s="259">
        <v>2.584572397964275E-2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786.5</v>
      </c>
      <c r="F53" s="255">
        <v>795.45000000000016</v>
      </c>
      <c r="G53" s="257">
        <v>773.75000000000034</v>
      </c>
      <c r="H53" s="257">
        <v>761.00000000000023</v>
      </c>
      <c r="I53" s="257">
        <v>739.30000000000041</v>
      </c>
      <c r="J53" s="257">
        <v>808.20000000000027</v>
      </c>
      <c r="K53" s="257">
        <v>829.90000000000009</v>
      </c>
      <c r="L53" s="257">
        <v>842.6500000000002</v>
      </c>
      <c r="M53" s="258">
        <v>817.15</v>
      </c>
      <c r="N53" s="258">
        <v>782.7</v>
      </c>
      <c r="O53" s="258">
        <v>4477200</v>
      </c>
      <c r="P53" s="259">
        <v>-5.6301429190125599E-3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356.95</v>
      </c>
      <c r="F54" s="255">
        <v>359.43333333333334</v>
      </c>
      <c r="G54" s="257">
        <v>352.91666666666669</v>
      </c>
      <c r="H54" s="257">
        <v>348.88333333333333</v>
      </c>
      <c r="I54" s="257">
        <v>342.36666666666667</v>
      </c>
      <c r="J54" s="257">
        <v>363.4666666666667</v>
      </c>
      <c r="K54" s="257">
        <v>369.98333333333335</v>
      </c>
      <c r="L54" s="257">
        <v>374.01666666666671</v>
      </c>
      <c r="M54" s="258">
        <v>365.95</v>
      </c>
      <c r="N54" s="258">
        <v>355.4</v>
      </c>
      <c r="O54" s="258">
        <v>9370800</v>
      </c>
      <c r="P54" s="259">
        <v>3.0505641454241537E-2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1103.9000000000001</v>
      </c>
      <c r="F55" s="255">
        <v>1112.5166666666667</v>
      </c>
      <c r="G55" s="257">
        <v>1090.8833333333332</v>
      </c>
      <c r="H55" s="257">
        <v>1077.8666666666666</v>
      </c>
      <c r="I55" s="257">
        <v>1056.2333333333331</v>
      </c>
      <c r="J55" s="257">
        <v>1125.5333333333333</v>
      </c>
      <c r="K55" s="257">
        <v>1147.166666666667</v>
      </c>
      <c r="L55" s="257">
        <v>1160.1833333333334</v>
      </c>
      <c r="M55" s="258">
        <v>1134.1500000000001</v>
      </c>
      <c r="N55" s="258">
        <v>1099.5</v>
      </c>
      <c r="O55" s="258">
        <v>12736875</v>
      </c>
      <c r="P55" s="259">
        <v>-6.3750490388387606E-4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1437.45</v>
      </c>
      <c r="F56" s="255">
        <v>1438.6666666666667</v>
      </c>
      <c r="G56" s="257">
        <v>1426.3333333333335</v>
      </c>
      <c r="H56" s="257">
        <v>1415.2166666666667</v>
      </c>
      <c r="I56" s="257">
        <v>1402.8833333333334</v>
      </c>
      <c r="J56" s="257">
        <v>1449.7833333333335</v>
      </c>
      <c r="K56" s="257">
        <v>1462.116666666667</v>
      </c>
      <c r="L56" s="257">
        <v>1473.2333333333336</v>
      </c>
      <c r="M56" s="258">
        <v>1451</v>
      </c>
      <c r="N56" s="258">
        <v>1427.55</v>
      </c>
      <c r="O56" s="258">
        <v>8895900</v>
      </c>
      <c r="P56" s="259">
        <v>-5.6669572798605057E-3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430.3</v>
      </c>
      <c r="F57" s="255">
        <v>436.76666666666665</v>
      </c>
      <c r="G57" s="257">
        <v>421.0333333333333</v>
      </c>
      <c r="H57" s="257">
        <v>411.76666666666665</v>
      </c>
      <c r="I57" s="257">
        <v>396.0333333333333</v>
      </c>
      <c r="J57" s="257">
        <v>446.0333333333333</v>
      </c>
      <c r="K57" s="257">
        <v>461.76666666666665</v>
      </c>
      <c r="L57" s="257">
        <v>471.0333333333333</v>
      </c>
      <c r="M57" s="258">
        <v>452.5</v>
      </c>
      <c r="N57" s="258">
        <v>427.5</v>
      </c>
      <c r="O57" s="258">
        <v>65688000</v>
      </c>
      <c r="P57" s="259">
        <v>5.0404647570435543E-2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6694.15</v>
      </c>
      <c r="F58" s="255">
        <v>6655.666666666667</v>
      </c>
      <c r="G58" s="257">
        <v>6564.4333333333343</v>
      </c>
      <c r="H58" s="257">
        <v>6434.7166666666672</v>
      </c>
      <c r="I58" s="257">
        <v>6343.4833333333345</v>
      </c>
      <c r="J58" s="257">
        <v>6785.3833333333341</v>
      </c>
      <c r="K58" s="257">
        <v>6876.6166666666659</v>
      </c>
      <c r="L58" s="257">
        <v>7006.3333333333339</v>
      </c>
      <c r="M58" s="258">
        <v>6746.9</v>
      </c>
      <c r="N58" s="258">
        <v>6525.95</v>
      </c>
      <c r="O58" s="258">
        <v>1241550</v>
      </c>
      <c r="P58" s="259">
        <v>9.4986109273713454E-2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2520.5500000000002</v>
      </c>
      <c r="F59" s="255">
        <v>2528.3500000000004</v>
      </c>
      <c r="G59" s="257">
        <v>2504.8000000000006</v>
      </c>
      <c r="H59" s="257">
        <v>2489.0500000000002</v>
      </c>
      <c r="I59" s="257">
        <v>2465.5000000000005</v>
      </c>
      <c r="J59" s="257">
        <v>2544.1000000000008</v>
      </c>
      <c r="K59" s="257">
        <v>2567.65</v>
      </c>
      <c r="L59" s="257">
        <v>2583.400000000001</v>
      </c>
      <c r="M59" s="258">
        <v>2551.9</v>
      </c>
      <c r="N59" s="258">
        <v>2512.6</v>
      </c>
      <c r="O59" s="258">
        <v>3426500</v>
      </c>
      <c r="P59" s="259">
        <v>-1.1310846293678045E-2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914.45</v>
      </c>
      <c r="F60" s="255">
        <v>925.56666666666661</v>
      </c>
      <c r="G60" s="257">
        <v>897.38333333333321</v>
      </c>
      <c r="H60" s="257">
        <v>880.31666666666661</v>
      </c>
      <c r="I60" s="257">
        <v>852.13333333333321</v>
      </c>
      <c r="J60" s="257">
        <v>942.63333333333321</v>
      </c>
      <c r="K60" s="257">
        <v>970.81666666666661</v>
      </c>
      <c r="L60" s="257">
        <v>987.88333333333321</v>
      </c>
      <c r="M60" s="258">
        <v>953.75</v>
      </c>
      <c r="N60" s="258">
        <v>908.5</v>
      </c>
      <c r="O60" s="258">
        <v>16815000</v>
      </c>
      <c r="P60" s="259">
        <v>2.1133175441792676E-2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1079.8</v>
      </c>
      <c r="F61" s="255">
        <v>1082.9333333333334</v>
      </c>
      <c r="G61" s="257">
        <v>1070.8666666666668</v>
      </c>
      <c r="H61" s="257">
        <v>1061.9333333333334</v>
      </c>
      <c r="I61" s="257">
        <v>1049.8666666666668</v>
      </c>
      <c r="J61" s="257">
        <v>1091.8666666666668</v>
      </c>
      <c r="K61" s="257">
        <v>1103.9333333333334</v>
      </c>
      <c r="L61" s="257">
        <v>1112.8666666666668</v>
      </c>
      <c r="M61" s="258">
        <v>1095</v>
      </c>
      <c r="N61" s="258">
        <v>1074</v>
      </c>
      <c r="O61" s="258">
        <v>1292900</v>
      </c>
      <c r="P61" s="259">
        <v>-2.0678685047720042E-2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284.25</v>
      </c>
      <c r="F62" s="255">
        <v>285.58333333333331</v>
      </c>
      <c r="G62" s="257">
        <v>282.06666666666661</v>
      </c>
      <c r="H62" s="257">
        <v>279.88333333333327</v>
      </c>
      <c r="I62" s="257">
        <v>276.36666666666656</v>
      </c>
      <c r="J62" s="257">
        <v>287.76666666666665</v>
      </c>
      <c r="K62" s="257">
        <v>291.28333333333342</v>
      </c>
      <c r="L62" s="257">
        <v>293.4666666666667</v>
      </c>
      <c r="M62" s="258">
        <v>289.10000000000002</v>
      </c>
      <c r="N62" s="258">
        <v>283.39999999999998</v>
      </c>
      <c r="O62" s="258">
        <v>18000000</v>
      </c>
      <c r="P62" s="259">
        <v>-8.4283589489340602E-3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131</v>
      </c>
      <c r="F63" s="255">
        <v>131.98333333333332</v>
      </c>
      <c r="G63" s="257">
        <v>129.71666666666664</v>
      </c>
      <c r="H63" s="257">
        <v>128.43333333333331</v>
      </c>
      <c r="I63" s="257">
        <v>126.16666666666663</v>
      </c>
      <c r="J63" s="257">
        <v>133.26666666666665</v>
      </c>
      <c r="K63" s="257">
        <v>135.53333333333336</v>
      </c>
      <c r="L63" s="257">
        <v>136.81666666666666</v>
      </c>
      <c r="M63" s="258">
        <v>134.25</v>
      </c>
      <c r="N63" s="258">
        <v>130.69999999999999</v>
      </c>
      <c r="O63" s="258">
        <v>44270000</v>
      </c>
      <c r="P63" s="259">
        <v>3.5135441459820923E-3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2558.1</v>
      </c>
      <c r="F64" s="255">
        <v>2571.4166666666665</v>
      </c>
      <c r="G64" s="257">
        <v>2533.083333333333</v>
      </c>
      <c r="H64" s="257">
        <v>2508.0666666666666</v>
      </c>
      <c r="I64" s="257">
        <v>2469.7333333333331</v>
      </c>
      <c r="J64" s="257">
        <v>2596.4333333333329</v>
      </c>
      <c r="K64" s="257">
        <v>2634.766666666666</v>
      </c>
      <c r="L64" s="257">
        <v>2659.7833333333328</v>
      </c>
      <c r="M64" s="258">
        <v>2609.75</v>
      </c>
      <c r="N64" s="258">
        <v>2546.4</v>
      </c>
      <c r="O64" s="258">
        <v>4213800</v>
      </c>
      <c r="P64" s="259">
        <v>4.0213285936458565E-2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537.5</v>
      </c>
      <c r="F65" s="255">
        <v>539.23333333333323</v>
      </c>
      <c r="G65" s="257">
        <v>534.86666666666645</v>
      </c>
      <c r="H65" s="257">
        <v>532.23333333333323</v>
      </c>
      <c r="I65" s="257">
        <v>527.86666666666645</v>
      </c>
      <c r="J65" s="257">
        <v>541.86666666666645</v>
      </c>
      <c r="K65" s="257">
        <v>546.23333333333323</v>
      </c>
      <c r="L65" s="257">
        <v>548.86666666666645</v>
      </c>
      <c r="M65" s="258">
        <v>543.6</v>
      </c>
      <c r="N65" s="258">
        <v>536.6</v>
      </c>
      <c r="O65" s="258">
        <v>22826250</v>
      </c>
      <c r="P65" s="259">
        <v>-2.054280197382536E-2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2055.25</v>
      </c>
      <c r="F66" s="255">
        <v>2081.6666666666665</v>
      </c>
      <c r="G66" s="257">
        <v>2022.083333333333</v>
      </c>
      <c r="H66" s="257">
        <v>1988.9166666666665</v>
      </c>
      <c r="I66" s="257">
        <v>1929.333333333333</v>
      </c>
      <c r="J66" s="257">
        <v>2114.833333333333</v>
      </c>
      <c r="K66" s="257">
        <v>2174.4166666666661</v>
      </c>
      <c r="L66" s="257">
        <v>2207.583333333333</v>
      </c>
      <c r="M66" s="258">
        <v>2141.25</v>
      </c>
      <c r="N66" s="258">
        <v>2048.5</v>
      </c>
      <c r="O66" s="258">
        <v>3315000</v>
      </c>
      <c r="P66" s="259">
        <v>-8.2273747195213166E-3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2208.1999999999998</v>
      </c>
      <c r="F67" s="255">
        <v>2222.85</v>
      </c>
      <c r="G67" s="257">
        <v>2183.6999999999998</v>
      </c>
      <c r="H67" s="257">
        <v>2159.1999999999998</v>
      </c>
      <c r="I67" s="257">
        <v>2120.0499999999997</v>
      </c>
      <c r="J67" s="257">
        <v>2247.35</v>
      </c>
      <c r="K67" s="257">
        <v>2286.5000000000005</v>
      </c>
      <c r="L67" s="257">
        <v>2311</v>
      </c>
      <c r="M67" s="258">
        <v>2262</v>
      </c>
      <c r="N67" s="258">
        <v>2198.35</v>
      </c>
      <c r="O67" s="258">
        <v>2642400</v>
      </c>
      <c r="P67" s="259">
        <v>-9.3352828703182986E-3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138.05000000000001</v>
      </c>
      <c r="F68" s="255">
        <v>139.71666666666667</v>
      </c>
      <c r="G68" s="257">
        <v>136.18333333333334</v>
      </c>
      <c r="H68" s="257">
        <v>134.31666666666666</v>
      </c>
      <c r="I68" s="257">
        <v>130.78333333333333</v>
      </c>
      <c r="J68" s="257">
        <v>141.58333333333334</v>
      </c>
      <c r="K68" s="257">
        <v>145.1166666666667</v>
      </c>
      <c r="L68" s="257">
        <v>146.98333333333335</v>
      </c>
      <c r="M68" s="258">
        <v>143.25</v>
      </c>
      <c r="N68" s="258">
        <v>137.85</v>
      </c>
      <c r="O68" s="258">
        <v>18000000</v>
      </c>
      <c r="P68" s="259">
        <v>-2.0248203788373612E-2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3747.05</v>
      </c>
      <c r="F69" s="255">
        <v>3741.6666666666665</v>
      </c>
      <c r="G69" s="257">
        <v>3655.3833333333332</v>
      </c>
      <c r="H69" s="257">
        <v>3563.7166666666667</v>
      </c>
      <c r="I69" s="257">
        <v>3477.4333333333334</v>
      </c>
      <c r="J69" s="257">
        <v>3833.333333333333</v>
      </c>
      <c r="K69" s="257">
        <v>3919.6166666666668</v>
      </c>
      <c r="L69" s="257">
        <v>4011.2833333333328</v>
      </c>
      <c r="M69" s="258">
        <v>3827.95</v>
      </c>
      <c r="N69" s="258">
        <v>3650</v>
      </c>
      <c r="O69" s="258">
        <v>3717000</v>
      </c>
      <c r="P69" s="259">
        <v>-9.1064703868538169E-2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6285.65</v>
      </c>
      <c r="F70" s="255">
        <v>6288.8666666666659</v>
      </c>
      <c r="G70" s="257">
        <v>6227.7333333333318</v>
      </c>
      <c r="H70" s="257">
        <v>6169.8166666666657</v>
      </c>
      <c r="I70" s="257">
        <v>6108.6833333333316</v>
      </c>
      <c r="J70" s="257">
        <v>6346.7833333333319</v>
      </c>
      <c r="K70" s="257">
        <v>6407.9166666666652</v>
      </c>
      <c r="L70" s="257">
        <v>6465.8333333333321</v>
      </c>
      <c r="M70" s="258">
        <v>6350</v>
      </c>
      <c r="N70" s="258">
        <v>6230.95</v>
      </c>
      <c r="O70" s="258">
        <v>1285600</v>
      </c>
      <c r="P70" s="259">
        <v>3.1285095459650247E-2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811.2</v>
      </c>
      <c r="F71" s="255">
        <v>819.19999999999993</v>
      </c>
      <c r="G71" s="257">
        <v>799.39999999999986</v>
      </c>
      <c r="H71" s="257">
        <v>787.59999999999991</v>
      </c>
      <c r="I71" s="257">
        <v>767.79999999999984</v>
      </c>
      <c r="J71" s="257">
        <v>830.99999999999989</v>
      </c>
      <c r="K71" s="257">
        <v>850.79999999999984</v>
      </c>
      <c r="L71" s="257">
        <v>862.59999999999991</v>
      </c>
      <c r="M71" s="258">
        <v>839</v>
      </c>
      <c r="N71" s="258">
        <v>807.4</v>
      </c>
      <c r="O71" s="258">
        <v>39761700</v>
      </c>
      <c r="P71" s="259">
        <v>3.7487504165278239E-3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6348.35</v>
      </c>
      <c r="F72" s="255">
        <v>6318.2666666666673</v>
      </c>
      <c r="G72" s="257">
        <v>6250.7333333333345</v>
      </c>
      <c r="H72" s="257">
        <v>6153.1166666666668</v>
      </c>
      <c r="I72" s="257">
        <v>6085.5833333333339</v>
      </c>
      <c r="J72" s="257">
        <v>6415.883333333335</v>
      </c>
      <c r="K72" s="257">
        <v>6483.4166666666679</v>
      </c>
      <c r="L72" s="257">
        <v>6581.0333333333356</v>
      </c>
      <c r="M72" s="258">
        <v>6385.8</v>
      </c>
      <c r="N72" s="258">
        <v>6220.65</v>
      </c>
      <c r="O72" s="258">
        <v>1819625</v>
      </c>
      <c r="P72" s="259">
        <v>6.4297566371681412E-3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3884</v>
      </c>
      <c r="F73" s="255">
        <v>3879.35</v>
      </c>
      <c r="G73" s="257">
        <v>3837.25</v>
      </c>
      <c r="H73" s="257">
        <v>3790.5</v>
      </c>
      <c r="I73" s="257">
        <v>3748.4</v>
      </c>
      <c r="J73" s="257">
        <v>3926.1</v>
      </c>
      <c r="K73" s="257">
        <v>3968.1999999999994</v>
      </c>
      <c r="L73" s="257">
        <v>4014.95</v>
      </c>
      <c r="M73" s="258">
        <v>3921.45</v>
      </c>
      <c r="N73" s="258">
        <v>3832.6</v>
      </c>
      <c r="O73" s="258">
        <v>3602725</v>
      </c>
      <c r="P73" s="259">
        <v>-1.6810735947275418E-2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2819.45</v>
      </c>
      <c r="F74" s="255">
        <v>2829.0666666666671</v>
      </c>
      <c r="G74" s="257">
        <v>2778.1333333333341</v>
      </c>
      <c r="H74" s="257">
        <v>2736.8166666666671</v>
      </c>
      <c r="I74" s="257">
        <v>2685.8833333333341</v>
      </c>
      <c r="J74" s="257">
        <v>2870.3833333333341</v>
      </c>
      <c r="K74" s="257">
        <v>2921.3166666666675</v>
      </c>
      <c r="L74" s="257">
        <v>2962.6333333333341</v>
      </c>
      <c r="M74" s="258">
        <v>2880</v>
      </c>
      <c r="N74" s="258">
        <v>2787.75</v>
      </c>
      <c r="O74" s="258">
        <v>2803900</v>
      </c>
      <c r="P74" s="259">
        <v>-9.0130287346064611E-2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329.55</v>
      </c>
      <c r="F75" s="255">
        <v>333.23333333333335</v>
      </c>
      <c r="G75" s="257">
        <v>324.01666666666671</v>
      </c>
      <c r="H75" s="257">
        <v>318.48333333333335</v>
      </c>
      <c r="I75" s="257">
        <v>309.26666666666671</v>
      </c>
      <c r="J75" s="257">
        <v>338.76666666666671</v>
      </c>
      <c r="K75" s="257">
        <v>347.98333333333341</v>
      </c>
      <c r="L75" s="257">
        <v>353.51666666666671</v>
      </c>
      <c r="M75" s="258">
        <v>342.45</v>
      </c>
      <c r="N75" s="258">
        <v>327.7</v>
      </c>
      <c r="O75" s="258">
        <v>17953200</v>
      </c>
      <c r="P75" s="259">
        <v>-1.0712160285657607E-2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146.94999999999999</v>
      </c>
      <c r="F76" s="255">
        <v>147.04999999999998</v>
      </c>
      <c r="G76" s="257">
        <v>145.79999999999995</v>
      </c>
      <c r="H76" s="257">
        <v>144.64999999999998</v>
      </c>
      <c r="I76" s="257">
        <v>143.39999999999995</v>
      </c>
      <c r="J76" s="257">
        <v>148.19999999999996</v>
      </c>
      <c r="K76" s="257">
        <v>149.45000000000002</v>
      </c>
      <c r="L76" s="257">
        <v>150.59999999999997</v>
      </c>
      <c r="M76" s="258">
        <v>148.30000000000001</v>
      </c>
      <c r="N76" s="258">
        <v>145.9</v>
      </c>
      <c r="O76" s="258">
        <v>91555000</v>
      </c>
      <c r="P76" s="259">
        <v>-2.8542628256140911E-2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169.55</v>
      </c>
      <c r="F77" s="255">
        <v>171.08333333333334</v>
      </c>
      <c r="G77" s="257">
        <v>166.81666666666669</v>
      </c>
      <c r="H77" s="257">
        <v>164.08333333333334</v>
      </c>
      <c r="I77" s="257">
        <v>159.81666666666669</v>
      </c>
      <c r="J77" s="257">
        <v>173.81666666666669</v>
      </c>
      <c r="K77" s="257">
        <v>178.08333333333334</v>
      </c>
      <c r="L77" s="257">
        <v>180.81666666666669</v>
      </c>
      <c r="M77" s="258">
        <v>175.35</v>
      </c>
      <c r="N77" s="258">
        <v>168.35</v>
      </c>
      <c r="O77" s="258">
        <v>134912175</v>
      </c>
      <c r="P77" s="259">
        <v>-3.4951075040089014E-2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833.8</v>
      </c>
      <c r="F78" s="255">
        <v>835.7833333333333</v>
      </c>
      <c r="G78" s="257">
        <v>818.26666666666665</v>
      </c>
      <c r="H78" s="257">
        <v>802.73333333333335</v>
      </c>
      <c r="I78" s="257">
        <v>785.2166666666667</v>
      </c>
      <c r="J78" s="257">
        <v>851.31666666666661</v>
      </c>
      <c r="K78" s="257">
        <v>868.83333333333326</v>
      </c>
      <c r="L78" s="257">
        <v>884.36666666666656</v>
      </c>
      <c r="M78" s="258">
        <v>853.3</v>
      </c>
      <c r="N78" s="258">
        <v>820.25</v>
      </c>
      <c r="O78" s="258">
        <v>12560625</v>
      </c>
      <c r="P78" s="259">
        <v>3.711463633642622E-2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86.05</v>
      </c>
      <c r="F79" s="255">
        <v>86.833333333333329</v>
      </c>
      <c r="G79" s="257">
        <v>84.316666666666663</v>
      </c>
      <c r="H79" s="257">
        <v>82.583333333333329</v>
      </c>
      <c r="I79" s="257">
        <v>80.066666666666663</v>
      </c>
      <c r="J79" s="257">
        <v>88.566666666666663</v>
      </c>
      <c r="K79" s="257">
        <v>91.083333333333343</v>
      </c>
      <c r="L79" s="257">
        <v>92.816666666666663</v>
      </c>
      <c r="M79" s="258">
        <v>89.35</v>
      </c>
      <c r="N79" s="258">
        <v>85.1</v>
      </c>
      <c r="O79" s="258">
        <v>235248750</v>
      </c>
      <c r="P79" s="259">
        <v>1.7319387010459743E-2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646.75</v>
      </c>
      <c r="F80" s="255">
        <v>656.0333333333333</v>
      </c>
      <c r="G80" s="257">
        <v>634.11666666666656</v>
      </c>
      <c r="H80" s="257">
        <v>621.48333333333323</v>
      </c>
      <c r="I80" s="257">
        <v>599.56666666666649</v>
      </c>
      <c r="J80" s="257">
        <v>668.66666666666663</v>
      </c>
      <c r="K80" s="257">
        <v>690.58333333333337</v>
      </c>
      <c r="L80" s="257">
        <v>703.2166666666667</v>
      </c>
      <c r="M80" s="258">
        <v>677.95</v>
      </c>
      <c r="N80" s="258">
        <v>643.4</v>
      </c>
      <c r="O80" s="258">
        <v>8372000</v>
      </c>
      <c r="P80" s="259">
        <v>2.4661893396976928E-2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1200.8499999999999</v>
      </c>
      <c r="F81" s="255">
        <v>1208.9666666666665</v>
      </c>
      <c r="G81" s="257">
        <v>1190.133333333333</v>
      </c>
      <c r="H81" s="257">
        <v>1179.4166666666665</v>
      </c>
      <c r="I81" s="257">
        <v>1160.583333333333</v>
      </c>
      <c r="J81" s="257">
        <v>1219.6833333333329</v>
      </c>
      <c r="K81" s="257">
        <v>1238.5166666666664</v>
      </c>
      <c r="L81" s="257">
        <v>1249.2333333333329</v>
      </c>
      <c r="M81" s="258">
        <v>1227.8</v>
      </c>
      <c r="N81" s="258">
        <v>1198.25</v>
      </c>
      <c r="O81" s="258">
        <v>7120000</v>
      </c>
      <c r="P81" s="259">
        <v>-9.8734529272701994E-3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2265.9</v>
      </c>
      <c r="F82" s="255">
        <v>2269.2666666666664</v>
      </c>
      <c r="G82" s="257">
        <v>2238.5333333333328</v>
      </c>
      <c r="H82" s="257">
        <v>2211.1666666666665</v>
      </c>
      <c r="I82" s="257">
        <v>2180.4333333333329</v>
      </c>
      <c r="J82" s="257">
        <v>2296.6333333333328</v>
      </c>
      <c r="K82" s="257">
        <v>2327.3666666666663</v>
      </c>
      <c r="L82" s="257">
        <v>2354.7333333333327</v>
      </c>
      <c r="M82" s="258">
        <v>2300</v>
      </c>
      <c r="N82" s="258">
        <v>2241.9</v>
      </c>
      <c r="O82" s="258">
        <v>4852125</v>
      </c>
      <c r="P82" s="259">
        <v>2.3854866192242159E-2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423</v>
      </c>
      <c r="F83" s="255">
        <v>424.41666666666669</v>
      </c>
      <c r="G83" s="257">
        <v>417.23333333333335</v>
      </c>
      <c r="H83" s="257">
        <v>411.46666666666664</v>
      </c>
      <c r="I83" s="257">
        <v>404.2833333333333</v>
      </c>
      <c r="J83" s="257">
        <v>430.18333333333339</v>
      </c>
      <c r="K83" s="257">
        <v>437.36666666666667</v>
      </c>
      <c r="L83" s="257">
        <v>443.13333333333344</v>
      </c>
      <c r="M83" s="258">
        <v>431.6</v>
      </c>
      <c r="N83" s="258">
        <v>418.65</v>
      </c>
      <c r="O83" s="258">
        <v>11964000</v>
      </c>
      <c r="P83" s="259">
        <v>-4.8244884378639162E-3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2151.4</v>
      </c>
      <c r="F84" s="255">
        <v>2168.2333333333331</v>
      </c>
      <c r="G84" s="257">
        <v>2127.4666666666662</v>
      </c>
      <c r="H84" s="257">
        <v>2103.5333333333333</v>
      </c>
      <c r="I84" s="257">
        <v>2062.7666666666664</v>
      </c>
      <c r="J84" s="257">
        <v>2192.1666666666661</v>
      </c>
      <c r="K84" s="257">
        <v>2232.9333333333334</v>
      </c>
      <c r="L84" s="257">
        <v>2256.8666666666659</v>
      </c>
      <c r="M84" s="258">
        <v>2209</v>
      </c>
      <c r="N84" s="258">
        <v>2144.3000000000002</v>
      </c>
      <c r="O84" s="258">
        <v>8565489</v>
      </c>
      <c r="P84" s="259">
        <v>-1.8850398863512183E-2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563.25</v>
      </c>
      <c r="F85" s="255">
        <v>569.73333333333335</v>
      </c>
      <c r="G85" s="257">
        <v>554.7166666666667</v>
      </c>
      <c r="H85" s="257">
        <v>546.18333333333339</v>
      </c>
      <c r="I85" s="257">
        <v>531.16666666666674</v>
      </c>
      <c r="J85" s="257">
        <v>578.26666666666665</v>
      </c>
      <c r="K85" s="257">
        <v>593.2833333333333</v>
      </c>
      <c r="L85" s="257">
        <v>601.81666666666661</v>
      </c>
      <c r="M85" s="258">
        <v>584.75</v>
      </c>
      <c r="N85" s="258">
        <v>561.20000000000005</v>
      </c>
      <c r="O85" s="258">
        <v>6820000</v>
      </c>
      <c r="P85" s="259">
        <v>-1.3024602026049204E-2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2836.55</v>
      </c>
      <c r="F86" s="255">
        <v>2876.9500000000003</v>
      </c>
      <c r="G86" s="257">
        <v>2778.8500000000004</v>
      </c>
      <c r="H86" s="257">
        <v>2721.15</v>
      </c>
      <c r="I86" s="257">
        <v>2623.05</v>
      </c>
      <c r="J86" s="257">
        <v>2934.6500000000005</v>
      </c>
      <c r="K86" s="257">
        <v>3032.75</v>
      </c>
      <c r="L86" s="257">
        <v>3090.4500000000007</v>
      </c>
      <c r="M86" s="258">
        <v>2975.05</v>
      </c>
      <c r="N86" s="258">
        <v>2819.25</v>
      </c>
      <c r="O86" s="258">
        <v>9119700</v>
      </c>
      <c r="P86" s="259">
        <v>3.8820353347230288E-2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1335.05</v>
      </c>
      <c r="F87" s="255">
        <v>1342.2666666666667</v>
      </c>
      <c r="G87" s="257">
        <v>1324.9833333333333</v>
      </c>
      <c r="H87" s="257">
        <v>1314.9166666666667</v>
      </c>
      <c r="I87" s="257">
        <v>1297.6333333333334</v>
      </c>
      <c r="J87" s="257">
        <v>1352.3333333333333</v>
      </c>
      <c r="K87" s="257">
        <v>1369.6166666666666</v>
      </c>
      <c r="L87" s="257">
        <v>1379.6833333333332</v>
      </c>
      <c r="M87" s="258">
        <v>1359.55</v>
      </c>
      <c r="N87" s="258">
        <v>1332.2</v>
      </c>
      <c r="O87" s="258">
        <v>4499000</v>
      </c>
      <c r="P87" s="259">
        <v>-2.0572548165886578E-2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1664.25</v>
      </c>
      <c r="F88" s="255">
        <v>1662.2</v>
      </c>
      <c r="G88" s="257">
        <v>1641.75</v>
      </c>
      <c r="H88" s="257">
        <v>1619.25</v>
      </c>
      <c r="I88" s="257">
        <v>1598.8</v>
      </c>
      <c r="J88" s="257">
        <v>1684.7</v>
      </c>
      <c r="K88" s="257">
        <v>1705.1500000000003</v>
      </c>
      <c r="L88" s="257">
        <v>1727.65</v>
      </c>
      <c r="M88" s="258">
        <v>1682.65</v>
      </c>
      <c r="N88" s="258">
        <v>1639.7</v>
      </c>
      <c r="O88" s="258">
        <v>13898500</v>
      </c>
      <c r="P88" s="259">
        <v>0.13971643418862292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3639.75</v>
      </c>
      <c r="F89" s="255">
        <v>3630.7333333333336</v>
      </c>
      <c r="G89" s="257">
        <v>3596.5166666666673</v>
      </c>
      <c r="H89" s="257">
        <v>3553.2833333333338</v>
      </c>
      <c r="I89" s="257">
        <v>3519.0666666666675</v>
      </c>
      <c r="J89" s="257">
        <v>3673.9666666666672</v>
      </c>
      <c r="K89" s="257">
        <v>3708.1833333333334</v>
      </c>
      <c r="L89" s="257">
        <v>3751.416666666667</v>
      </c>
      <c r="M89" s="258">
        <v>3664.95</v>
      </c>
      <c r="N89" s="258">
        <v>3587.5</v>
      </c>
      <c r="O89" s="258">
        <v>2728800</v>
      </c>
      <c r="P89" s="259">
        <v>7.2641509433962262E-2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1399.2</v>
      </c>
      <c r="F90" s="255">
        <v>1404.6333333333332</v>
      </c>
      <c r="G90" s="257">
        <v>1386.4166666666665</v>
      </c>
      <c r="H90" s="257">
        <v>1373.6333333333332</v>
      </c>
      <c r="I90" s="257">
        <v>1355.4166666666665</v>
      </c>
      <c r="J90" s="257">
        <v>1417.4166666666665</v>
      </c>
      <c r="K90" s="257">
        <v>1435.6333333333332</v>
      </c>
      <c r="L90" s="257">
        <v>1448.4166666666665</v>
      </c>
      <c r="M90" s="258">
        <v>1422.85</v>
      </c>
      <c r="N90" s="258">
        <v>1391.85</v>
      </c>
      <c r="O90" s="258">
        <v>212525500</v>
      </c>
      <c r="P90" s="259">
        <v>1.3912066920662909E-2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580.04999999999995</v>
      </c>
      <c r="F91" s="255">
        <v>581.36666666666667</v>
      </c>
      <c r="G91" s="257">
        <v>573.83333333333337</v>
      </c>
      <c r="H91" s="257">
        <v>567.61666666666667</v>
      </c>
      <c r="I91" s="257">
        <v>560.08333333333337</v>
      </c>
      <c r="J91" s="257">
        <v>587.58333333333337</v>
      </c>
      <c r="K91" s="257">
        <v>595.11666666666667</v>
      </c>
      <c r="L91" s="257">
        <v>601.33333333333337</v>
      </c>
      <c r="M91" s="258">
        <v>588.9</v>
      </c>
      <c r="N91" s="258">
        <v>575.15</v>
      </c>
      <c r="O91" s="258">
        <v>28294200</v>
      </c>
      <c r="P91" s="259">
        <v>4.0596455617144195E-3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4701</v>
      </c>
      <c r="F92" s="255">
        <v>4754.0999999999995</v>
      </c>
      <c r="G92" s="257">
        <v>4586.6499999999987</v>
      </c>
      <c r="H92" s="257">
        <v>4472.2999999999993</v>
      </c>
      <c r="I92" s="257">
        <v>4304.8499999999985</v>
      </c>
      <c r="J92" s="257">
        <v>4868.4499999999989</v>
      </c>
      <c r="K92" s="257">
        <v>5035.8999999999996</v>
      </c>
      <c r="L92" s="257">
        <v>5150.2499999999991</v>
      </c>
      <c r="M92" s="258">
        <v>4921.55</v>
      </c>
      <c r="N92" s="258">
        <v>4639.75</v>
      </c>
      <c r="O92" s="258">
        <v>3699600</v>
      </c>
      <c r="P92" s="259">
        <v>7.8160517573002269E-2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584.70000000000005</v>
      </c>
      <c r="F93" s="255">
        <v>590.26666666666677</v>
      </c>
      <c r="G93" s="257">
        <v>576.93333333333351</v>
      </c>
      <c r="H93" s="257">
        <v>569.16666666666674</v>
      </c>
      <c r="I93" s="257">
        <v>555.83333333333348</v>
      </c>
      <c r="J93" s="257">
        <v>598.03333333333353</v>
      </c>
      <c r="K93" s="257">
        <v>611.36666666666679</v>
      </c>
      <c r="L93" s="257">
        <v>619.13333333333355</v>
      </c>
      <c r="M93" s="258">
        <v>603.6</v>
      </c>
      <c r="N93" s="258">
        <v>582.5</v>
      </c>
      <c r="O93" s="258">
        <v>29164800</v>
      </c>
      <c r="P93" s="259">
        <v>-7.9055148109343741E-3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240.9</v>
      </c>
      <c r="F94" s="255">
        <v>248.63333333333333</v>
      </c>
      <c r="G94" s="257">
        <v>224.51666666666665</v>
      </c>
      <c r="H94" s="257">
        <v>208.13333333333333</v>
      </c>
      <c r="I94" s="257">
        <v>184.01666666666665</v>
      </c>
      <c r="J94" s="257">
        <v>265.01666666666665</v>
      </c>
      <c r="K94" s="257">
        <v>289.13333333333333</v>
      </c>
      <c r="L94" s="257">
        <v>305.51666666666665</v>
      </c>
      <c r="M94" s="258">
        <v>272.75</v>
      </c>
      <c r="N94" s="258">
        <v>232.25</v>
      </c>
      <c r="O94" s="258">
        <v>34879300</v>
      </c>
      <c r="P94" s="259">
        <v>-4.1369264384559359E-2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502.2</v>
      </c>
      <c r="F95" s="255">
        <v>500.83333333333331</v>
      </c>
      <c r="G95" s="257">
        <v>489.66666666666663</v>
      </c>
      <c r="H95" s="257">
        <v>477.13333333333333</v>
      </c>
      <c r="I95" s="257">
        <v>465.96666666666664</v>
      </c>
      <c r="J95" s="257">
        <v>513.36666666666656</v>
      </c>
      <c r="K95" s="257">
        <v>524.5333333333333</v>
      </c>
      <c r="L95" s="257">
        <v>537.06666666666661</v>
      </c>
      <c r="M95" s="258">
        <v>512</v>
      </c>
      <c r="N95" s="258">
        <v>488.3</v>
      </c>
      <c r="O95" s="258">
        <v>32624100</v>
      </c>
      <c r="P95" s="259">
        <v>1.7410048084894711E-3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2397.1</v>
      </c>
      <c r="F96" s="255">
        <v>2407.4666666666667</v>
      </c>
      <c r="G96" s="257">
        <v>2382.8333333333335</v>
      </c>
      <c r="H96" s="257">
        <v>2368.5666666666666</v>
      </c>
      <c r="I96" s="257">
        <v>2343.9333333333334</v>
      </c>
      <c r="J96" s="257">
        <v>2421.7333333333336</v>
      </c>
      <c r="K96" s="257">
        <v>2446.3666666666668</v>
      </c>
      <c r="L96" s="257">
        <v>2460.6333333333337</v>
      </c>
      <c r="M96" s="258">
        <v>2432.1</v>
      </c>
      <c r="N96" s="258">
        <v>2393.1999999999998</v>
      </c>
      <c r="O96" s="258">
        <v>11596200</v>
      </c>
      <c r="P96" s="259">
        <v>2.5468244282909745E-2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997.25</v>
      </c>
      <c r="F97" s="255">
        <v>999.6</v>
      </c>
      <c r="G97" s="257">
        <v>985.45</v>
      </c>
      <c r="H97" s="257">
        <v>973.65</v>
      </c>
      <c r="I97" s="257">
        <v>959.5</v>
      </c>
      <c r="J97" s="257">
        <v>1011.4000000000001</v>
      </c>
      <c r="K97" s="257">
        <v>1025.55</v>
      </c>
      <c r="L97" s="257">
        <v>1037.3500000000001</v>
      </c>
      <c r="M97" s="258">
        <v>1013.75</v>
      </c>
      <c r="N97" s="258">
        <v>987.8</v>
      </c>
      <c r="O97" s="258">
        <v>89035800</v>
      </c>
      <c r="P97" s="259">
        <v>-5.107693758398227E-4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1622.75</v>
      </c>
      <c r="F98" s="255">
        <v>1634.1499999999999</v>
      </c>
      <c r="G98" s="257">
        <v>1606.7999999999997</v>
      </c>
      <c r="H98" s="257">
        <v>1590.85</v>
      </c>
      <c r="I98" s="257">
        <v>1563.4999999999998</v>
      </c>
      <c r="J98" s="257">
        <v>1650.0999999999997</v>
      </c>
      <c r="K98" s="257">
        <v>1677.4499999999996</v>
      </c>
      <c r="L98" s="257">
        <v>1693.3999999999996</v>
      </c>
      <c r="M98" s="258">
        <v>1661.5</v>
      </c>
      <c r="N98" s="258">
        <v>1618.2</v>
      </c>
      <c r="O98" s="258">
        <v>2960000</v>
      </c>
      <c r="P98" s="259">
        <v>2.7100271002710027E-3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505.1</v>
      </c>
      <c r="F99" s="255">
        <v>510.45000000000005</v>
      </c>
      <c r="G99" s="257">
        <v>497.35000000000014</v>
      </c>
      <c r="H99" s="257">
        <v>489.60000000000008</v>
      </c>
      <c r="I99" s="257">
        <v>476.50000000000017</v>
      </c>
      <c r="J99" s="257">
        <v>518.20000000000005</v>
      </c>
      <c r="K99" s="257">
        <v>531.29999999999995</v>
      </c>
      <c r="L99" s="257">
        <v>539.05000000000007</v>
      </c>
      <c r="M99" s="258">
        <v>523.54999999999995</v>
      </c>
      <c r="N99" s="258">
        <v>502.7</v>
      </c>
      <c r="O99" s="258">
        <v>11955000</v>
      </c>
      <c r="P99" s="259">
        <v>1.4898764803259901E-2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14.5</v>
      </c>
      <c r="F100" s="255">
        <v>14.883333333333333</v>
      </c>
      <c r="G100" s="257">
        <v>13.966666666666665</v>
      </c>
      <c r="H100" s="257">
        <v>13.433333333333332</v>
      </c>
      <c r="I100" s="257">
        <v>12.516666666666664</v>
      </c>
      <c r="J100" s="257">
        <v>15.416666666666666</v>
      </c>
      <c r="K100" s="257">
        <v>16.333333333333336</v>
      </c>
      <c r="L100" s="257">
        <v>16.866666666666667</v>
      </c>
      <c r="M100" s="258">
        <v>15.8</v>
      </c>
      <c r="N100" s="258">
        <v>14.35</v>
      </c>
      <c r="O100" s="258">
        <v>2159040000</v>
      </c>
      <c r="P100" s="259">
        <v>3.3468637512445429E-2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113.35</v>
      </c>
      <c r="F101" s="255">
        <v>114.5</v>
      </c>
      <c r="G101" s="257">
        <v>111.9</v>
      </c>
      <c r="H101" s="257">
        <v>110.45</v>
      </c>
      <c r="I101" s="257">
        <v>107.85000000000001</v>
      </c>
      <c r="J101" s="257">
        <v>115.95</v>
      </c>
      <c r="K101" s="257">
        <v>118.55</v>
      </c>
      <c r="L101" s="257">
        <v>120</v>
      </c>
      <c r="M101" s="258">
        <v>117.1</v>
      </c>
      <c r="N101" s="258">
        <v>113.05</v>
      </c>
      <c r="O101" s="258">
        <v>72235000</v>
      </c>
      <c r="P101" s="259">
        <v>1.9620297833298043E-2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79</v>
      </c>
      <c r="F102" s="255">
        <v>79.833333333333329</v>
      </c>
      <c r="G102" s="257">
        <v>77.666666666666657</v>
      </c>
      <c r="H102" s="257">
        <v>76.333333333333329</v>
      </c>
      <c r="I102" s="257">
        <v>74.166666666666657</v>
      </c>
      <c r="J102" s="257">
        <v>81.166666666666657</v>
      </c>
      <c r="K102" s="257">
        <v>83.333333333333314</v>
      </c>
      <c r="L102" s="257">
        <v>84.666666666666657</v>
      </c>
      <c r="M102" s="258">
        <v>82</v>
      </c>
      <c r="N102" s="258">
        <v>78.5</v>
      </c>
      <c r="O102" s="258">
        <v>379215000</v>
      </c>
      <c r="P102" s="259">
        <v>6.2718062970280375E-2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140.25</v>
      </c>
      <c r="F103" s="255">
        <v>141.70000000000002</v>
      </c>
      <c r="G103" s="257">
        <v>138.20000000000005</v>
      </c>
      <c r="H103" s="257">
        <v>136.15000000000003</v>
      </c>
      <c r="I103" s="257">
        <v>132.65000000000006</v>
      </c>
      <c r="J103" s="257">
        <v>143.75000000000003</v>
      </c>
      <c r="K103" s="257">
        <v>147.24999999999997</v>
      </c>
      <c r="L103" s="257">
        <v>149.30000000000001</v>
      </c>
      <c r="M103" s="258">
        <v>145.19999999999999</v>
      </c>
      <c r="N103" s="258">
        <v>139.65</v>
      </c>
      <c r="O103" s="258">
        <v>67653750</v>
      </c>
      <c r="P103" s="259">
        <v>-9.9873785874993147E-3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429</v>
      </c>
      <c r="F104" s="255">
        <v>433.01666666666665</v>
      </c>
      <c r="G104" s="257">
        <v>423.18333333333328</v>
      </c>
      <c r="H104" s="257">
        <v>417.36666666666662</v>
      </c>
      <c r="I104" s="257">
        <v>407.53333333333325</v>
      </c>
      <c r="J104" s="257">
        <v>438.83333333333331</v>
      </c>
      <c r="K104" s="257">
        <v>448.66666666666669</v>
      </c>
      <c r="L104" s="257">
        <v>454.48333333333335</v>
      </c>
      <c r="M104" s="258">
        <v>442.85</v>
      </c>
      <c r="N104" s="258">
        <v>427.2</v>
      </c>
      <c r="O104" s="258">
        <v>14324750</v>
      </c>
      <c r="P104" s="259">
        <v>-2.966791080486171E-3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531.29999999999995</v>
      </c>
      <c r="F105" s="255">
        <v>533.1</v>
      </c>
      <c r="G105" s="257">
        <v>526.6</v>
      </c>
      <c r="H105" s="257">
        <v>521.9</v>
      </c>
      <c r="I105" s="257">
        <v>515.4</v>
      </c>
      <c r="J105" s="257">
        <v>537.80000000000007</v>
      </c>
      <c r="K105" s="257">
        <v>544.30000000000007</v>
      </c>
      <c r="L105" s="257">
        <v>549.00000000000011</v>
      </c>
      <c r="M105" s="258">
        <v>539.6</v>
      </c>
      <c r="N105" s="258">
        <v>528.4</v>
      </c>
      <c r="O105" s="258">
        <v>14976000</v>
      </c>
      <c r="P105" s="259">
        <v>4.4934412503488695E-2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235.45</v>
      </c>
      <c r="F106" s="255">
        <v>238.89999999999998</v>
      </c>
      <c r="G106" s="257">
        <v>230.94999999999996</v>
      </c>
      <c r="H106" s="257">
        <v>226.45</v>
      </c>
      <c r="I106" s="257">
        <v>218.49999999999997</v>
      </c>
      <c r="J106" s="257">
        <v>243.39999999999995</v>
      </c>
      <c r="K106" s="257">
        <v>251.35</v>
      </c>
      <c r="L106" s="257">
        <v>255.84999999999994</v>
      </c>
      <c r="M106" s="258">
        <v>246.85</v>
      </c>
      <c r="N106" s="258">
        <v>234.4</v>
      </c>
      <c r="O106" s="258">
        <v>22689600</v>
      </c>
      <c r="P106" s="259">
        <v>-2.0653398422831395E-2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2722.95</v>
      </c>
      <c r="F107" s="255">
        <v>2732.1833333333329</v>
      </c>
      <c r="G107" s="257">
        <v>2689.4166666666661</v>
      </c>
      <c r="H107" s="257">
        <v>2655.8833333333332</v>
      </c>
      <c r="I107" s="257">
        <v>2613.1166666666663</v>
      </c>
      <c r="J107" s="257">
        <v>2765.7166666666658</v>
      </c>
      <c r="K107" s="257">
        <v>2808.4833333333331</v>
      </c>
      <c r="L107" s="257">
        <v>2842.0166666666655</v>
      </c>
      <c r="M107" s="258">
        <v>2774.95</v>
      </c>
      <c r="N107" s="258">
        <v>2698.65</v>
      </c>
      <c r="O107" s="258">
        <v>846600</v>
      </c>
      <c r="P107" s="259">
        <v>-4.2416016287750255E-2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3070.05</v>
      </c>
      <c r="F108" s="255">
        <v>3088.2000000000003</v>
      </c>
      <c r="G108" s="257">
        <v>3041.4000000000005</v>
      </c>
      <c r="H108" s="257">
        <v>3012.7500000000005</v>
      </c>
      <c r="I108" s="257">
        <v>2965.9500000000007</v>
      </c>
      <c r="J108" s="257">
        <v>3116.8500000000004</v>
      </c>
      <c r="K108" s="257">
        <v>3163.6500000000005</v>
      </c>
      <c r="L108" s="257">
        <v>3192.3</v>
      </c>
      <c r="M108" s="258">
        <v>3135</v>
      </c>
      <c r="N108" s="258">
        <v>3059.55</v>
      </c>
      <c r="O108" s="258">
        <v>5963700</v>
      </c>
      <c r="P108" s="259">
        <v>-1.9192816262088019E-2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1454.5</v>
      </c>
      <c r="F109" s="255">
        <v>1467.8666666666668</v>
      </c>
      <c r="G109" s="257">
        <v>1435.8333333333335</v>
      </c>
      <c r="H109" s="257">
        <v>1417.1666666666667</v>
      </c>
      <c r="I109" s="257">
        <v>1385.1333333333334</v>
      </c>
      <c r="J109" s="257">
        <v>1486.5333333333335</v>
      </c>
      <c r="K109" s="257">
        <v>1518.5666666666668</v>
      </c>
      <c r="L109" s="257">
        <v>1537.2333333333336</v>
      </c>
      <c r="M109" s="258">
        <v>1499.9</v>
      </c>
      <c r="N109" s="258">
        <v>1449.2</v>
      </c>
      <c r="O109" s="258">
        <v>25513000</v>
      </c>
      <c r="P109" s="259">
        <v>5.7158625039419745E-3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212.7</v>
      </c>
      <c r="F110" s="255">
        <v>215.88333333333333</v>
      </c>
      <c r="G110" s="257">
        <v>206.56666666666666</v>
      </c>
      <c r="H110" s="257">
        <v>200.43333333333334</v>
      </c>
      <c r="I110" s="257">
        <v>191.11666666666667</v>
      </c>
      <c r="J110" s="257">
        <v>222.01666666666665</v>
      </c>
      <c r="K110" s="257">
        <v>231.33333333333331</v>
      </c>
      <c r="L110" s="257">
        <v>237.46666666666664</v>
      </c>
      <c r="M110" s="258">
        <v>225.2</v>
      </c>
      <c r="N110" s="258">
        <v>209.75</v>
      </c>
      <c r="O110" s="258">
        <v>125412400</v>
      </c>
      <c r="P110" s="259">
        <v>-1.5138974180973487E-2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1687.15</v>
      </c>
      <c r="F111" s="255">
        <v>1687.8166666666666</v>
      </c>
      <c r="G111" s="257">
        <v>1675.6333333333332</v>
      </c>
      <c r="H111" s="257">
        <v>1664.1166666666666</v>
      </c>
      <c r="I111" s="257">
        <v>1651.9333333333332</v>
      </c>
      <c r="J111" s="257">
        <v>1699.3333333333333</v>
      </c>
      <c r="K111" s="257">
        <v>1711.5166666666667</v>
      </c>
      <c r="L111" s="257">
        <v>1723.0333333333333</v>
      </c>
      <c r="M111" s="258">
        <v>1700</v>
      </c>
      <c r="N111" s="258">
        <v>1676.3</v>
      </c>
      <c r="O111" s="258">
        <v>23469600</v>
      </c>
      <c r="P111" s="259">
        <v>2.4730168710049252E-2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176.15</v>
      </c>
      <c r="F112" s="255">
        <v>178.29999999999998</v>
      </c>
      <c r="G112" s="257">
        <v>171.84999999999997</v>
      </c>
      <c r="H112" s="257">
        <v>167.54999999999998</v>
      </c>
      <c r="I112" s="257">
        <v>161.09999999999997</v>
      </c>
      <c r="J112" s="257">
        <v>182.59999999999997</v>
      </c>
      <c r="K112" s="257">
        <v>189.04999999999995</v>
      </c>
      <c r="L112" s="257">
        <v>193.34999999999997</v>
      </c>
      <c r="M112" s="258">
        <v>184.75</v>
      </c>
      <c r="N112" s="258">
        <v>174</v>
      </c>
      <c r="O112" s="258">
        <v>155395500</v>
      </c>
      <c r="P112" s="259">
        <v>8.7341772151898738E-3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1161.1500000000001</v>
      </c>
      <c r="F113" s="255">
        <v>1168.6000000000001</v>
      </c>
      <c r="G113" s="257">
        <v>1138.2500000000002</v>
      </c>
      <c r="H113" s="257">
        <v>1115.3500000000001</v>
      </c>
      <c r="I113" s="257">
        <v>1085.0000000000002</v>
      </c>
      <c r="J113" s="257">
        <v>1191.5000000000002</v>
      </c>
      <c r="K113" s="257">
        <v>1221.8500000000001</v>
      </c>
      <c r="L113" s="257">
        <v>1244.7500000000002</v>
      </c>
      <c r="M113" s="258">
        <v>1198.95</v>
      </c>
      <c r="N113" s="258">
        <v>1145.7</v>
      </c>
      <c r="O113" s="258">
        <v>3565250</v>
      </c>
      <c r="P113" s="259">
        <v>0.14461602671118531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904.55</v>
      </c>
      <c r="F114" s="255">
        <v>917.91666666666663</v>
      </c>
      <c r="G114" s="257">
        <v>885.08333333333326</v>
      </c>
      <c r="H114" s="257">
        <v>865.61666666666667</v>
      </c>
      <c r="I114" s="257">
        <v>832.7833333333333</v>
      </c>
      <c r="J114" s="257">
        <v>937.38333333333321</v>
      </c>
      <c r="K114" s="257">
        <v>970.21666666666647</v>
      </c>
      <c r="L114" s="257">
        <v>989.68333333333317</v>
      </c>
      <c r="M114" s="258">
        <v>950.75</v>
      </c>
      <c r="N114" s="258">
        <v>898.45</v>
      </c>
      <c r="O114" s="258">
        <v>18172875</v>
      </c>
      <c r="P114" s="259">
        <v>3.0361660961452597E-2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408.55</v>
      </c>
      <c r="F115" s="255">
        <v>411.98333333333329</v>
      </c>
      <c r="G115" s="257">
        <v>404.46666666666658</v>
      </c>
      <c r="H115" s="257">
        <v>400.38333333333327</v>
      </c>
      <c r="I115" s="257">
        <v>392.86666666666656</v>
      </c>
      <c r="J115" s="257">
        <v>416.06666666666661</v>
      </c>
      <c r="K115" s="257">
        <v>423.58333333333337</v>
      </c>
      <c r="L115" s="257">
        <v>427.66666666666663</v>
      </c>
      <c r="M115" s="258">
        <v>419.5</v>
      </c>
      <c r="N115" s="258">
        <v>407.9</v>
      </c>
      <c r="O115" s="258">
        <v>106270400</v>
      </c>
      <c r="P115" s="259">
        <v>4.1879592392126035E-3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743.2</v>
      </c>
      <c r="F116" s="255">
        <v>751.5333333333333</v>
      </c>
      <c r="G116" s="257">
        <v>730.66666666666663</v>
      </c>
      <c r="H116" s="257">
        <v>718.13333333333333</v>
      </c>
      <c r="I116" s="257">
        <v>697.26666666666665</v>
      </c>
      <c r="J116" s="257">
        <v>764.06666666666661</v>
      </c>
      <c r="K116" s="257">
        <v>784.93333333333339</v>
      </c>
      <c r="L116" s="257">
        <v>797.46666666666658</v>
      </c>
      <c r="M116" s="258">
        <v>772.4</v>
      </c>
      <c r="N116" s="258">
        <v>739</v>
      </c>
      <c r="O116" s="258">
        <v>26961250</v>
      </c>
      <c r="P116" s="259">
        <v>-4.6608214120904476E-3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4242.1000000000004</v>
      </c>
      <c r="F117" s="255">
        <v>4253.25</v>
      </c>
      <c r="G117" s="257">
        <v>4204</v>
      </c>
      <c r="H117" s="257">
        <v>4165.8999999999996</v>
      </c>
      <c r="I117" s="257">
        <v>4116.6499999999996</v>
      </c>
      <c r="J117" s="257">
        <v>4291.3500000000004</v>
      </c>
      <c r="K117" s="257">
        <v>4340.6000000000004</v>
      </c>
      <c r="L117" s="257">
        <v>4378.7000000000007</v>
      </c>
      <c r="M117" s="258">
        <v>4302.5</v>
      </c>
      <c r="N117" s="258">
        <v>4215.1499999999996</v>
      </c>
      <c r="O117" s="258">
        <v>711750</v>
      </c>
      <c r="P117" s="259">
        <v>5.2966101694915252E-3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812.4</v>
      </c>
      <c r="F118" s="255">
        <v>812.9666666666667</v>
      </c>
      <c r="G118" s="257">
        <v>804.43333333333339</v>
      </c>
      <c r="H118" s="257">
        <v>796.4666666666667</v>
      </c>
      <c r="I118" s="257">
        <v>787.93333333333339</v>
      </c>
      <c r="J118" s="257">
        <v>820.93333333333339</v>
      </c>
      <c r="K118" s="257">
        <v>829.4666666666667</v>
      </c>
      <c r="L118" s="257">
        <v>837.43333333333339</v>
      </c>
      <c r="M118" s="258">
        <v>821.5</v>
      </c>
      <c r="N118" s="258">
        <v>805</v>
      </c>
      <c r="O118" s="258">
        <v>17382600</v>
      </c>
      <c r="P118" s="259">
        <v>3.7026932221226176E-3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476.8</v>
      </c>
      <c r="F119" s="255">
        <v>478.86666666666662</v>
      </c>
      <c r="G119" s="257">
        <v>473.08333333333326</v>
      </c>
      <c r="H119" s="257">
        <v>469.36666666666662</v>
      </c>
      <c r="I119" s="257">
        <v>463.58333333333326</v>
      </c>
      <c r="J119" s="257">
        <v>482.58333333333326</v>
      </c>
      <c r="K119" s="257">
        <v>488.36666666666667</v>
      </c>
      <c r="L119" s="257">
        <v>492.08333333333326</v>
      </c>
      <c r="M119" s="258">
        <v>484.65</v>
      </c>
      <c r="N119" s="258">
        <v>475.15</v>
      </c>
      <c r="O119" s="258">
        <v>19586250</v>
      </c>
      <c r="P119" s="259">
        <v>1.2013175741135439E-2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1716.35</v>
      </c>
      <c r="F120" s="255">
        <v>1723.4166666666667</v>
      </c>
      <c r="G120" s="257">
        <v>1691.8833333333334</v>
      </c>
      <c r="H120" s="257">
        <v>1667.4166666666667</v>
      </c>
      <c r="I120" s="257">
        <v>1635.8833333333334</v>
      </c>
      <c r="J120" s="257">
        <v>1747.8833333333334</v>
      </c>
      <c r="K120" s="257">
        <v>1779.4166666666667</v>
      </c>
      <c r="L120" s="257">
        <v>1803.8833333333334</v>
      </c>
      <c r="M120" s="258">
        <v>1754.95</v>
      </c>
      <c r="N120" s="258">
        <v>1698.95</v>
      </c>
      <c r="O120" s="258">
        <v>30993600</v>
      </c>
      <c r="P120" s="259">
        <v>2.1448251314974229E-2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167.1</v>
      </c>
      <c r="F121" s="255">
        <v>168.48333333333332</v>
      </c>
      <c r="G121" s="257">
        <v>164.91666666666663</v>
      </c>
      <c r="H121" s="257">
        <v>162.73333333333332</v>
      </c>
      <c r="I121" s="257">
        <v>159.16666666666663</v>
      </c>
      <c r="J121" s="257">
        <v>170.66666666666663</v>
      </c>
      <c r="K121" s="257">
        <v>174.23333333333329</v>
      </c>
      <c r="L121" s="257">
        <v>176.41666666666663</v>
      </c>
      <c r="M121" s="258">
        <v>172.05</v>
      </c>
      <c r="N121" s="258">
        <v>166.3</v>
      </c>
      <c r="O121" s="258">
        <v>41554606</v>
      </c>
      <c r="P121" s="259">
        <v>8.5553389646956905E-3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2459.8000000000002</v>
      </c>
      <c r="F122" s="255">
        <v>2468.2166666666667</v>
      </c>
      <c r="G122" s="257">
        <v>2432.7833333333333</v>
      </c>
      <c r="H122" s="257">
        <v>2405.7666666666664</v>
      </c>
      <c r="I122" s="257">
        <v>2370.333333333333</v>
      </c>
      <c r="J122" s="257">
        <v>2495.2333333333336</v>
      </c>
      <c r="K122" s="257">
        <v>2530.666666666667</v>
      </c>
      <c r="L122" s="257">
        <v>2557.6833333333338</v>
      </c>
      <c r="M122" s="258">
        <v>2503.65</v>
      </c>
      <c r="N122" s="258">
        <v>2441.1999999999998</v>
      </c>
      <c r="O122" s="258">
        <v>1112400</v>
      </c>
      <c r="P122" s="259">
        <v>7.6086956521739134E-3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393.1</v>
      </c>
      <c r="F123" s="255">
        <v>396.51666666666671</v>
      </c>
      <c r="G123" s="257">
        <v>388.23333333333341</v>
      </c>
      <c r="H123" s="257">
        <v>383.36666666666667</v>
      </c>
      <c r="I123" s="257">
        <v>375.08333333333337</v>
      </c>
      <c r="J123" s="257">
        <v>401.38333333333344</v>
      </c>
      <c r="K123" s="257">
        <v>409.66666666666674</v>
      </c>
      <c r="L123" s="257">
        <v>414.53333333333347</v>
      </c>
      <c r="M123" s="258">
        <v>404.8</v>
      </c>
      <c r="N123" s="258">
        <v>391.65</v>
      </c>
      <c r="O123" s="258">
        <v>12756800</v>
      </c>
      <c r="P123" s="259">
        <v>7.7894171367177004E-3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622.45000000000005</v>
      </c>
      <c r="F124" s="255">
        <v>631.7833333333333</v>
      </c>
      <c r="G124" s="257">
        <v>609.16666666666663</v>
      </c>
      <c r="H124" s="257">
        <v>595.88333333333333</v>
      </c>
      <c r="I124" s="257">
        <v>573.26666666666665</v>
      </c>
      <c r="J124" s="257">
        <v>645.06666666666661</v>
      </c>
      <c r="K124" s="257">
        <v>667.68333333333339</v>
      </c>
      <c r="L124" s="257">
        <v>680.96666666666658</v>
      </c>
      <c r="M124" s="258">
        <v>654.4</v>
      </c>
      <c r="N124" s="258">
        <v>618.5</v>
      </c>
      <c r="O124" s="258">
        <v>14694000</v>
      </c>
      <c r="P124" s="259">
        <v>1.5620680121647775E-2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3310</v>
      </c>
      <c r="F125" s="255">
        <v>3322.15</v>
      </c>
      <c r="G125" s="257">
        <v>3290.5</v>
      </c>
      <c r="H125" s="257">
        <v>3271</v>
      </c>
      <c r="I125" s="257">
        <v>3239.35</v>
      </c>
      <c r="J125" s="257">
        <v>3341.65</v>
      </c>
      <c r="K125" s="257">
        <v>3373.3000000000006</v>
      </c>
      <c r="L125" s="257">
        <v>3392.8</v>
      </c>
      <c r="M125" s="258">
        <v>3353.8</v>
      </c>
      <c r="N125" s="258">
        <v>3302.65</v>
      </c>
      <c r="O125" s="258">
        <v>15075900</v>
      </c>
      <c r="P125" s="259">
        <v>1.9475381900066948E-2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5522.4</v>
      </c>
      <c r="F126" s="255">
        <v>5519.5</v>
      </c>
      <c r="G126" s="257">
        <v>5478.15</v>
      </c>
      <c r="H126" s="257">
        <v>5433.9</v>
      </c>
      <c r="I126" s="257">
        <v>5392.5499999999993</v>
      </c>
      <c r="J126" s="257">
        <v>5563.75</v>
      </c>
      <c r="K126" s="257">
        <v>5605.1</v>
      </c>
      <c r="L126" s="257">
        <v>5649.35</v>
      </c>
      <c r="M126" s="258">
        <v>5560.85</v>
      </c>
      <c r="N126" s="258">
        <v>5475.25</v>
      </c>
      <c r="O126" s="258">
        <v>2129100</v>
      </c>
      <c r="P126" s="259">
        <v>-4.6358505778016659E-2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5599.2</v>
      </c>
      <c r="F127" s="255">
        <v>5617.416666666667</v>
      </c>
      <c r="G127" s="257">
        <v>5531.9333333333343</v>
      </c>
      <c r="H127" s="257">
        <v>5464.666666666667</v>
      </c>
      <c r="I127" s="257">
        <v>5379.1833333333343</v>
      </c>
      <c r="J127" s="257">
        <v>5684.6833333333343</v>
      </c>
      <c r="K127" s="257">
        <v>5770.1666666666661</v>
      </c>
      <c r="L127" s="257">
        <v>5837.4333333333343</v>
      </c>
      <c r="M127" s="258">
        <v>5702.9</v>
      </c>
      <c r="N127" s="258">
        <v>5550.15</v>
      </c>
      <c r="O127" s="258">
        <v>666400</v>
      </c>
      <c r="P127" s="259">
        <v>0.10003301419610433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1597.6</v>
      </c>
      <c r="F128" s="255">
        <v>1607.3166666666668</v>
      </c>
      <c r="G128" s="257">
        <v>1581.4333333333336</v>
      </c>
      <c r="H128" s="257">
        <v>1565.2666666666669</v>
      </c>
      <c r="I128" s="257">
        <v>1539.3833333333337</v>
      </c>
      <c r="J128" s="257">
        <v>1623.4833333333336</v>
      </c>
      <c r="K128" s="257">
        <v>1649.3666666666668</v>
      </c>
      <c r="L128" s="257">
        <v>1665.5333333333335</v>
      </c>
      <c r="M128" s="258">
        <v>1633.2</v>
      </c>
      <c r="N128" s="258">
        <v>1591.15</v>
      </c>
      <c r="O128" s="258">
        <v>6570500</v>
      </c>
      <c r="P128" s="259">
        <v>-1.4784603619678817E-2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1663.2</v>
      </c>
      <c r="F129" s="255">
        <v>1661.6166666666668</v>
      </c>
      <c r="G129" s="257">
        <v>1645.3833333333337</v>
      </c>
      <c r="H129" s="257">
        <v>1627.5666666666668</v>
      </c>
      <c r="I129" s="257">
        <v>1611.3333333333337</v>
      </c>
      <c r="J129" s="257">
        <v>1679.4333333333336</v>
      </c>
      <c r="K129" s="257">
        <v>1695.6666666666667</v>
      </c>
      <c r="L129" s="257">
        <v>1713.4833333333336</v>
      </c>
      <c r="M129" s="258">
        <v>1677.85</v>
      </c>
      <c r="N129" s="258">
        <v>1643.8</v>
      </c>
      <c r="O129" s="258">
        <v>13210050</v>
      </c>
      <c r="P129" s="259">
        <v>-2.457976530288614E-3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280.05</v>
      </c>
      <c r="F130" s="255">
        <v>282.63333333333338</v>
      </c>
      <c r="G130" s="257">
        <v>276.16666666666674</v>
      </c>
      <c r="H130" s="257">
        <v>272.28333333333336</v>
      </c>
      <c r="I130" s="257">
        <v>265.81666666666672</v>
      </c>
      <c r="J130" s="257">
        <v>286.51666666666677</v>
      </c>
      <c r="K130" s="257">
        <v>292.98333333333335</v>
      </c>
      <c r="L130" s="257">
        <v>296.86666666666679</v>
      </c>
      <c r="M130" s="258">
        <v>289.10000000000002</v>
      </c>
      <c r="N130" s="258">
        <v>278.75</v>
      </c>
      <c r="O130" s="258">
        <v>25278000</v>
      </c>
      <c r="P130" s="259">
        <v>-6.6022164583824572E-3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174.7</v>
      </c>
      <c r="F131" s="255">
        <v>177.6</v>
      </c>
      <c r="G131" s="257">
        <v>171.04999999999998</v>
      </c>
      <c r="H131" s="257">
        <v>167.39999999999998</v>
      </c>
      <c r="I131" s="257">
        <v>160.84999999999997</v>
      </c>
      <c r="J131" s="257">
        <v>181.25</v>
      </c>
      <c r="K131" s="257">
        <v>187.8</v>
      </c>
      <c r="L131" s="257">
        <v>191.45000000000002</v>
      </c>
      <c r="M131" s="258">
        <v>184.15</v>
      </c>
      <c r="N131" s="258">
        <v>173.95</v>
      </c>
      <c r="O131" s="258">
        <v>58116000</v>
      </c>
      <c r="P131" s="259">
        <v>1.0431879824744418E-2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527.25</v>
      </c>
      <c r="F132" s="255">
        <v>525.6</v>
      </c>
      <c r="G132" s="257">
        <v>522.80000000000007</v>
      </c>
      <c r="H132" s="257">
        <v>518.35</v>
      </c>
      <c r="I132" s="257">
        <v>515.55000000000007</v>
      </c>
      <c r="J132" s="257">
        <v>530.05000000000007</v>
      </c>
      <c r="K132" s="257">
        <v>532.85</v>
      </c>
      <c r="L132" s="257">
        <v>537.30000000000007</v>
      </c>
      <c r="M132" s="258">
        <v>528.4</v>
      </c>
      <c r="N132" s="258">
        <v>521.15</v>
      </c>
      <c r="O132" s="258">
        <v>10837200</v>
      </c>
      <c r="P132" s="259">
        <v>-5.5334218680832224E-4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10736.85</v>
      </c>
      <c r="F133" s="255">
        <v>10739.633333333333</v>
      </c>
      <c r="G133" s="257">
        <v>10690.516666666666</v>
      </c>
      <c r="H133" s="257">
        <v>10644.183333333332</v>
      </c>
      <c r="I133" s="257">
        <v>10595.066666666666</v>
      </c>
      <c r="J133" s="257">
        <v>10785.966666666667</v>
      </c>
      <c r="K133" s="257">
        <v>10835.083333333332</v>
      </c>
      <c r="L133" s="257">
        <v>10881.416666666668</v>
      </c>
      <c r="M133" s="258">
        <v>10788.75</v>
      </c>
      <c r="N133" s="258">
        <v>10693.3</v>
      </c>
      <c r="O133" s="258">
        <v>2640100</v>
      </c>
      <c r="P133" s="259">
        <v>9.6756922135536171E-3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1096.95</v>
      </c>
      <c r="F134" s="255">
        <v>1104.4833333333333</v>
      </c>
      <c r="G134" s="257">
        <v>1085.6666666666667</v>
      </c>
      <c r="H134" s="257">
        <v>1074.3833333333334</v>
      </c>
      <c r="I134" s="257">
        <v>1055.5666666666668</v>
      </c>
      <c r="J134" s="257">
        <v>1115.7666666666667</v>
      </c>
      <c r="K134" s="257">
        <v>1134.5833333333333</v>
      </c>
      <c r="L134" s="257">
        <v>1145.8666666666666</v>
      </c>
      <c r="M134" s="258">
        <v>1123.3</v>
      </c>
      <c r="N134" s="258">
        <v>1093.2</v>
      </c>
      <c r="O134" s="258">
        <v>7716800</v>
      </c>
      <c r="P134" s="259">
        <v>-3.7205240174672492E-2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3506.6</v>
      </c>
      <c r="F135" s="255">
        <v>3592.4166666666665</v>
      </c>
      <c r="G135" s="257">
        <v>3386.1833333333329</v>
      </c>
      <c r="H135" s="257">
        <v>3265.7666666666664</v>
      </c>
      <c r="I135" s="257">
        <v>3059.5333333333328</v>
      </c>
      <c r="J135" s="257">
        <v>3712.833333333333</v>
      </c>
      <c r="K135" s="257">
        <v>3919.0666666666666</v>
      </c>
      <c r="L135" s="257">
        <v>4039.4833333333331</v>
      </c>
      <c r="M135" s="258">
        <v>3798.65</v>
      </c>
      <c r="N135" s="258">
        <v>3472</v>
      </c>
      <c r="O135" s="258">
        <v>2029600</v>
      </c>
      <c r="P135" s="259">
        <v>-9.9512195121951221E-3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1663.8</v>
      </c>
      <c r="F136" s="255">
        <v>1665.9166666666667</v>
      </c>
      <c r="G136" s="257">
        <v>1634.1333333333334</v>
      </c>
      <c r="H136" s="257">
        <v>1604.4666666666667</v>
      </c>
      <c r="I136" s="257">
        <v>1572.6833333333334</v>
      </c>
      <c r="J136" s="257">
        <v>1695.5833333333335</v>
      </c>
      <c r="K136" s="257">
        <v>1727.3666666666668</v>
      </c>
      <c r="L136" s="257">
        <v>1757.0333333333335</v>
      </c>
      <c r="M136" s="258">
        <v>1697.7</v>
      </c>
      <c r="N136" s="258">
        <v>1636.25</v>
      </c>
      <c r="O136" s="258">
        <v>1011200</v>
      </c>
      <c r="P136" s="259">
        <v>-2.3938223938223938E-2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963.6</v>
      </c>
      <c r="F137" s="255">
        <v>970.35</v>
      </c>
      <c r="G137" s="257">
        <v>951.2</v>
      </c>
      <c r="H137" s="257">
        <v>938.80000000000007</v>
      </c>
      <c r="I137" s="257">
        <v>919.65000000000009</v>
      </c>
      <c r="J137" s="257">
        <v>982.75</v>
      </c>
      <c r="K137" s="257">
        <v>1001.8999999999999</v>
      </c>
      <c r="L137" s="257">
        <v>1014.3</v>
      </c>
      <c r="M137" s="258">
        <v>989.5</v>
      </c>
      <c r="N137" s="258">
        <v>957.95</v>
      </c>
      <c r="O137" s="258">
        <v>8672800</v>
      </c>
      <c r="P137" s="259">
        <v>-1.0947906212936776E-2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1455.1</v>
      </c>
      <c r="F138" s="255">
        <v>1464.9166666666667</v>
      </c>
      <c r="G138" s="257">
        <v>1439.9333333333334</v>
      </c>
      <c r="H138" s="257">
        <v>1424.7666666666667</v>
      </c>
      <c r="I138" s="257">
        <v>1399.7833333333333</v>
      </c>
      <c r="J138" s="257">
        <v>1480.0833333333335</v>
      </c>
      <c r="K138" s="257">
        <v>1505.0666666666666</v>
      </c>
      <c r="L138" s="257">
        <v>1520.2333333333336</v>
      </c>
      <c r="M138" s="258">
        <v>1489.9</v>
      </c>
      <c r="N138" s="258">
        <v>1449.75</v>
      </c>
      <c r="O138" s="258">
        <v>2316800</v>
      </c>
      <c r="P138" s="259">
        <v>-5.8359079986268448E-3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114.65</v>
      </c>
      <c r="F139" s="255">
        <v>116.10000000000001</v>
      </c>
      <c r="G139" s="257">
        <v>108.35000000000002</v>
      </c>
      <c r="H139" s="257">
        <v>102.05000000000001</v>
      </c>
      <c r="I139" s="257">
        <v>94.300000000000026</v>
      </c>
      <c r="J139" s="257">
        <v>122.40000000000002</v>
      </c>
      <c r="K139" s="257">
        <v>130.14999999999998</v>
      </c>
      <c r="L139" s="257">
        <v>136.45000000000002</v>
      </c>
      <c r="M139" s="258">
        <v>123.85</v>
      </c>
      <c r="N139" s="258">
        <v>109.8</v>
      </c>
      <c r="O139" s="258">
        <v>101885000</v>
      </c>
      <c r="P139" s="259">
        <v>-6.3703088214928684E-3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2609.85</v>
      </c>
      <c r="F140" s="255">
        <v>2618.7833333333333</v>
      </c>
      <c r="G140" s="257">
        <v>2573.6166666666668</v>
      </c>
      <c r="H140" s="257">
        <v>2537.3833333333337</v>
      </c>
      <c r="I140" s="257">
        <v>2492.2166666666672</v>
      </c>
      <c r="J140" s="257">
        <v>2655.0166666666664</v>
      </c>
      <c r="K140" s="257">
        <v>2700.1833333333334</v>
      </c>
      <c r="L140" s="257">
        <v>2736.4166666666661</v>
      </c>
      <c r="M140" s="258">
        <v>2663.95</v>
      </c>
      <c r="N140" s="258">
        <v>2582.5500000000002</v>
      </c>
      <c r="O140" s="258">
        <v>3248575</v>
      </c>
      <c r="P140" s="259">
        <v>8.1875629636413594E-2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144493.54999999999</v>
      </c>
      <c r="F141" s="255">
        <v>142588.91666666666</v>
      </c>
      <c r="G141" s="257">
        <v>139689.48333333331</v>
      </c>
      <c r="H141" s="257">
        <v>134885.41666666666</v>
      </c>
      <c r="I141" s="257">
        <v>131985.98333333331</v>
      </c>
      <c r="J141" s="257">
        <v>147392.98333333331</v>
      </c>
      <c r="K141" s="257">
        <v>150292.41666666666</v>
      </c>
      <c r="L141" s="257">
        <v>155096.48333333331</v>
      </c>
      <c r="M141" s="258">
        <v>145488.35</v>
      </c>
      <c r="N141" s="258">
        <v>137784.85</v>
      </c>
      <c r="O141" s="258">
        <v>43220</v>
      </c>
      <c r="P141" s="259">
        <v>2.4534787246651653E-2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1350.8</v>
      </c>
      <c r="F142" s="255">
        <v>1360.1333333333334</v>
      </c>
      <c r="G142" s="257">
        <v>1336.5666666666668</v>
      </c>
      <c r="H142" s="257">
        <v>1322.3333333333335</v>
      </c>
      <c r="I142" s="257">
        <v>1298.7666666666669</v>
      </c>
      <c r="J142" s="257">
        <v>1374.3666666666668</v>
      </c>
      <c r="K142" s="257">
        <v>1397.9333333333334</v>
      </c>
      <c r="L142" s="257">
        <v>1412.1666666666667</v>
      </c>
      <c r="M142" s="258">
        <v>1383.7</v>
      </c>
      <c r="N142" s="258">
        <v>1345.9</v>
      </c>
      <c r="O142" s="258">
        <v>5451050</v>
      </c>
      <c r="P142" s="259">
        <v>1.6169782718544719E-3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142.75</v>
      </c>
      <c r="F143" s="255">
        <v>148.16666666666666</v>
      </c>
      <c r="G143" s="257">
        <v>135.98333333333332</v>
      </c>
      <c r="H143" s="257">
        <v>129.21666666666667</v>
      </c>
      <c r="I143" s="257">
        <v>117.03333333333333</v>
      </c>
      <c r="J143" s="257">
        <v>154.93333333333331</v>
      </c>
      <c r="K143" s="257">
        <v>167.11666666666665</v>
      </c>
      <c r="L143" s="257">
        <v>173.8833333333333</v>
      </c>
      <c r="M143" s="258">
        <v>160.35</v>
      </c>
      <c r="N143" s="258">
        <v>141.4</v>
      </c>
      <c r="O143" s="258">
        <v>89767500</v>
      </c>
      <c r="P143" s="259">
        <v>0.13278440280143858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5410.7</v>
      </c>
      <c r="F144" s="255">
        <v>5454.85</v>
      </c>
      <c r="G144" s="257">
        <v>5355.9500000000007</v>
      </c>
      <c r="H144" s="257">
        <v>5301.2000000000007</v>
      </c>
      <c r="I144" s="257">
        <v>5202.3000000000011</v>
      </c>
      <c r="J144" s="257">
        <v>5509.6</v>
      </c>
      <c r="K144" s="257">
        <v>5608.5</v>
      </c>
      <c r="L144" s="257">
        <v>5663.25</v>
      </c>
      <c r="M144" s="258">
        <v>5553.75</v>
      </c>
      <c r="N144" s="258">
        <v>5400.1</v>
      </c>
      <c r="O144" s="258">
        <v>1113300</v>
      </c>
      <c r="P144" s="259">
        <v>-8.6817149726192058E-3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3087.25</v>
      </c>
      <c r="F145" s="255">
        <v>3092.5</v>
      </c>
      <c r="G145" s="257">
        <v>3047.3</v>
      </c>
      <c r="H145" s="257">
        <v>3007.3500000000004</v>
      </c>
      <c r="I145" s="257">
        <v>2962.1500000000005</v>
      </c>
      <c r="J145" s="257">
        <v>3132.45</v>
      </c>
      <c r="K145" s="257">
        <v>3177.6499999999996</v>
      </c>
      <c r="L145" s="257">
        <v>3217.5999999999995</v>
      </c>
      <c r="M145" s="258">
        <v>3137.7</v>
      </c>
      <c r="N145" s="258">
        <v>3052.55</v>
      </c>
      <c r="O145" s="258">
        <v>1829550</v>
      </c>
      <c r="P145" s="259">
        <v>2.0925755419770653E-2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2461.9499999999998</v>
      </c>
      <c r="F146" s="255">
        <v>2455.1166666666668</v>
      </c>
      <c r="G146" s="257">
        <v>2445.9333333333334</v>
      </c>
      <c r="H146" s="257">
        <v>2429.9166666666665</v>
      </c>
      <c r="I146" s="257">
        <v>2420.7333333333331</v>
      </c>
      <c r="J146" s="257">
        <v>2471.1333333333337</v>
      </c>
      <c r="K146" s="257">
        <v>2480.3166666666671</v>
      </c>
      <c r="L146" s="257">
        <v>2496.3333333333339</v>
      </c>
      <c r="M146" s="258">
        <v>2464.3000000000002</v>
      </c>
      <c r="N146" s="258">
        <v>2439.1</v>
      </c>
      <c r="O146" s="258">
        <v>6133200</v>
      </c>
      <c r="P146" s="259">
        <v>-1.1921639386518881E-2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230.75</v>
      </c>
      <c r="F147" s="255">
        <v>234.81666666666669</v>
      </c>
      <c r="G147" s="257">
        <v>224.73333333333338</v>
      </c>
      <c r="H147" s="257">
        <v>218.7166666666667</v>
      </c>
      <c r="I147" s="257">
        <v>208.63333333333338</v>
      </c>
      <c r="J147" s="257">
        <v>240.83333333333337</v>
      </c>
      <c r="K147" s="257">
        <v>250.91666666666669</v>
      </c>
      <c r="L147" s="257">
        <v>256.93333333333339</v>
      </c>
      <c r="M147" s="258">
        <v>244.9</v>
      </c>
      <c r="N147" s="258">
        <v>228.8</v>
      </c>
      <c r="O147" s="258">
        <v>93307500</v>
      </c>
      <c r="P147" s="259">
        <v>3.8567493112947659E-2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317.39999999999998</v>
      </c>
      <c r="F148" s="255">
        <v>320.06666666666666</v>
      </c>
      <c r="G148" s="257">
        <v>312.93333333333334</v>
      </c>
      <c r="H148" s="257">
        <v>308.4666666666667</v>
      </c>
      <c r="I148" s="257">
        <v>301.33333333333337</v>
      </c>
      <c r="J148" s="257">
        <v>324.5333333333333</v>
      </c>
      <c r="K148" s="257">
        <v>331.66666666666663</v>
      </c>
      <c r="L148" s="257">
        <v>336.13333333333327</v>
      </c>
      <c r="M148" s="258">
        <v>327.2</v>
      </c>
      <c r="N148" s="258">
        <v>315.60000000000002</v>
      </c>
      <c r="O148" s="258">
        <v>86289000</v>
      </c>
      <c r="P148" s="259">
        <v>-3.2265661799340553E-2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1332.3</v>
      </c>
      <c r="F149" s="255">
        <v>1336.3833333333334</v>
      </c>
      <c r="G149" s="257">
        <v>1311.8166666666668</v>
      </c>
      <c r="H149" s="257">
        <v>1291.3333333333335</v>
      </c>
      <c r="I149" s="257">
        <v>1266.7666666666669</v>
      </c>
      <c r="J149" s="257">
        <v>1356.8666666666668</v>
      </c>
      <c r="K149" s="257">
        <v>1381.4333333333334</v>
      </c>
      <c r="L149" s="257">
        <v>1401.9166666666667</v>
      </c>
      <c r="M149" s="258">
        <v>1360.95</v>
      </c>
      <c r="N149" s="258">
        <v>1315.9</v>
      </c>
      <c r="O149" s="258">
        <v>5982900</v>
      </c>
      <c r="P149" s="259">
        <v>-5.1913477537437601E-2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7209.05</v>
      </c>
      <c r="F150" s="255">
        <v>7323.3999999999987</v>
      </c>
      <c r="G150" s="257">
        <v>7041.7999999999975</v>
      </c>
      <c r="H150" s="257">
        <v>6874.5499999999984</v>
      </c>
      <c r="I150" s="257">
        <v>6592.9499999999971</v>
      </c>
      <c r="J150" s="257">
        <v>7490.6499999999978</v>
      </c>
      <c r="K150" s="257">
        <v>7772.2499999999982</v>
      </c>
      <c r="L150" s="257">
        <v>7939.4999999999982</v>
      </c>
      <c r="M150" s="258">
        <v>7605</v>
      </c>
      <c r="N150" s="258">
        <v>7156.15</v>
      </c>
      <c r="O150" s="258">
        <v>880600</v>
      </c>
      <c r="P150" s="259">
        <v>-1.915794163510804E-2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255.15</v>
      </c>
      <c r="F151" s="255">
        <v>257.66666666666669</v>
      </c>
      <c r="G151" s="257">
        <v>251.53333333333336</v>
      </c>
      <c r="H151" s="257">
        <v>247.91666666666669</v>
      </c>
      <c r="I151" s="257">
        <v>241.78333333333336</v>
      </c>
      <c r="J151" s="257">
        <v>261.28333333333336</v>
      </c>
      <c r="K151" s="257">
        <v>267.41666666666669</v>
      </c>
      <c r="L151" s="257">
        <v>271.03333333333336</v>
      </c>
      <c r="M151" s="258">
        <v>263.8</v>
      </c>
      <c r="N151" s="258">
        <v>254.05</v>
      </c>
      <c r="O151" s="258">
        <v>98683200</v>
      </c>
      <c r="P151" s="259">
        <v>3.3090161621861271E-2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36196.800000000003</v>
      </c>
      <c r="F152" s="255">
        <v>36127.133333333331</v>
      </c>
      <c r="G152" s="257">
        <v>35774.266666666663</v>
      </c>
      <c r="H152" s="257">
        <v>35351.73333333333</v>
      </c>
      <c r="I152" s="257">
        <v>34998.866666666661</v>
      </c>
      <c r="J152" s="257">
        <v>36549.666666666664</v>
      </c>
      <c r="K152" s="257">
        <v>36902.533333333333</v>
      </c>
      <c r="L152" s="257">
        <v>37325.066666666666</v>
      </c>
      <c r="M152" s="258">
        <v>36480</v>
      </c>
      <c r="N152" s="258">
        <v>35704.6</v>
      </c>
      <c r="O152" s="258">
        <v>170265</v>
      </c>
      <c r="P152" s="259">
        <v>4.1854061496099125E-2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861.65</v>
      </c>
      <c r="F153" s="255">
        <v>873.55000000000007</v>
      </c>
      <c r="G153" s="257">
        <v>846.50000000000011</v>
      </c>
      <c r="H153" s="257">
        <v>831.35</v>
      </c>
      <c r="I153" s="257">
        <v>804.30000000000007</v>
      </c>
      <c r="J153" s="257">
        <v>888.70000000000016</v>
      </c>
      <c r="K153" s="257">
        <v>915.75000000000011</v>
      </c>
      <c r="L153" s="257">
        <v>930.9000000000002</v>
      </c>
      <c r="M153" s="258">
        <v>900.6</v>
      </c>
      <c r="N153" s="258">
        <v>858.4</v>
      </c>
      <c r="O153" s="258">
        <v>12444750</v>
      </c>
      <c r="P153" s="259">
        <v>-3.9618224383216275E-3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8715.65</v>
      </c>
      <c r="F154" s="255">
        <v>8714.6</v>
      </c>
      <c r="G154" s="257">
        <v>8629.35</v>
      </c>
      <c r="H154" s="257">
        <v>8543.0499999999993</v>
      </c>
      <c r="I154" s="257">
        <v>8457.7999999999993</v>
      </c>
      <c r="J154" s="257">
        <v>8800.9000000000015</v>
      </c>
      <c r="K154" s="257">
        <v>8886.1500000000015</v>
      </c>
      <c r="L154" s="257">
        <v>8972.4500000000025</v>
      </c>
      <c r="M154" s="258">
        <v>8799.85</v>
      </c>
      <c r="N154" s="258">
        <v>8628.2999999999993</v>
      </c>
      <c r="O154" s="258">
        <v>1594200</v>
      </c>
      <c r="P154" s="259">
        <v>4.2778649921507067E-2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258.55</v>
      </c>
      <c r="F155" s="255">
        <v>262.55</v>
      </c>
      <c r="G155" s="257">
        <v>253.25</v>
      </c>
      <c r="H155" s="257">
        <v>247.95</v>
      </c>
      <c r="I155" s="257">
        <v>238.64999999999998</v>
      </c>
      <c r="J155" s="257">
        <v>267.85000000000002</v>
      </c>
      <c r="K155" s="257">
        <v>277.15000000000009</v>
      </c>
      <c r="L155" s="257">
        <v>282.45000000000005</v>
      </c>
      <c r="M155" s="258">
        <v>271.85000000000002</v>
      </c>
      <c r="N155" s="258">
        <v>257.25</v>
      </c>
      <c r="O155" s="258">
        <v>37548000</v>
      </c>
      <c r="P155" s="259">
        <v>-2.6371061843640606E-2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421.7</v>
      </c>
      <c r="F156" s="255">
        <v>421.95</v>
      </c>
      <c r="G156" s="257">
        <v>410.75</v>
      </c>
      <c r="H156" s="257">
        <v>399.8</v>
      </c>
      <c r="I156" s="257">
        <v>388.6</v>
      </c>
      <c r="J156" s="257">
        <v>432.9</v>
      </c>
      <c r="K156" s="257">
        <v>444.09999999999991</v>
      </c>
      <c r="L156" s="257">
        <v>455.04999999999995</v>
      </c>
      <c r="M156" s="258">
        <v>433.15</v>
      </c>
      <c r="N156" s="258">
        <v>411</v>
      </c>
      <c r="O156" s="258">
        <v>78003750</v>
      </c>
      <c r="P156" s="259">
        <v>4.1494205298013245E-2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2676.15</v>
      </c>
      <c r="F157" s="255">
        <v>2671.8</v>
      </c>
      <c r="G157" s="257">
        <v>2656.4000000000005</v>
      </c>
      <c r="H157" s="257">
        <v>2636.6500000000005</v>
      </c>
      <c r="I157" s="257">
        <v>2621.2500000000009</v>
      </c>
      <c r="J157" s="257">
        <v>2691.55</v>
      </c>
      <c r="K157" s="257">
        <v>2706.95</v>
      </c>
      <c r="L157" s="257">
        <v>2726.7</v>
      </c>
      <c r="M157" s="258">
        <v>2687.2</v>
      </c>
      <c r="N157" s="258">
        <v>2652.05</v>
      </c>
      <c r="O157" s="258">
        <v>3467000</v>
      </c>
      <c r="P157" s="259">
        <v>-2.255427121511136E-2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3412.45</v>
      </c>
      <c r="F158" s="255">
        <v>3429.7000000000003</v>
      </c>
      <c r="G158" s="257">
        <v>3351.5000000000005</v>
      </c>
      <c r="H158" s="257">
        <v>3290.55</v>
      </c>
      <c r="I158" s="257">
        <v>3212.3500000000004</v>
      </c>
      <c r="J158" s="257">
        <v>3490.6500000000005</v>
      </c>
      <c r="K158" s="257">
        <v>3568.8500000000004</v>
      </c>
      <c r="L158" s="257">
        <v>3629.8000000000006</v>
      </c>
      <c r="M158" s="258">
        <v>3507.9</v>
      </c>
      <c r="N158" s="258">
        <v>3368.75</v>
      </c>
      <c r="O158" s="258">
        <v>3091500</v>
      </c>
      <c r="P158" s="259">
        <v>6.9212604836739683E-3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118.55</v>
      </c>
      <c r="F159" s="255">
        <v>120.53333333333335</v>
      </c>
      <c r="G159" s="257">
        <v>115.31666666666669</v>
      </c>
      <c r="H159" s="257">
        <v>112.08333333333334</v>
      </c>
      <c r="I159" s="257">
        <v>106.86666666666669</v>
      </c>
      <c r="J159" s="257">
        <v>123.76666666666669</v>
      </c>
      <c r="K159" s="257">
        <v>128.98333333333335</v>
      </c>
      <c r="L159" s="257">
        <v>132.2166666666667</v>
      </c>
      <c r="M159" s="258">
        <v>125.75</v>
      </c>
      <c r="N159" s="258">
        <v>117.3</v>
      </c>
      <c r="O159" s="258">
        <v>241656000</v>
      </c>
      <c r="P159" s="259">
        <v>-4.2294156811768811E-2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4357.25</v>
      </c>
      <c r="F160" s="255">
        <v>4348.0333333333328</v>
      </c>
      <c r="G160" s="257">
        <v>4307.6666666666661</v>
      </c>
      <c r="H160" s="257">
        <v>4258.083333333333</v>
      </c>
      <c r="I160" s="257">
        <v>4217.7166666666662</v>
      </c>
      <c r="J160" s="257">
        <v>4397.6166666666659</v>
      </c>
      <c r="K160" s="257">
        <v>4437.9833333333327</v>
      </c>
      <c r="L160" s="257">
        <v>4487.5666666666657</v>
      </c>
      <c r="M160" s="258">
        <v>4388.3999999999996</v>
      </c>
      <c r="N160" s="258">
        <v>4298.45</v>
      </c>
      <c r="O160" s="258">
        <v>2433900</v>
      </c>
      <c r="P160" s="259">
        <v>3.2713849287169042E-2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266.25</v>
      </c>
      <c r="F161" s="255">
        <v>266.81666666666666</v>
      </c>
      <c r="G161" s="257">
        <v>261.63333333333333</v>
      </c>
      <c r="H161" s="257">
        <v>257.01666666666665</v>
      </c>
      <c r="I161" s="257">
        <v>251.83333333333331</v>
      </c>
      <c r="J161" s="257">
        <v>271.43333333333334</v>
      </c>
      <c r="K161" s="257">
        <v>276.61666666666662</v>
      </c>
      <c r="L161" s="257">
        <v>281.23333333333335</v>
      </c>
      <c r="M161" s="258">
        <v>272</v>
      </c>
      <c r="N161" s="258">
        <v>262.2</v>
      </c>
      <c r="O161" s="258">
        <v>66711600</v>
      </c>
      <c r="P161" s="259">
        <v>-5.1054895534616958E-2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1371.7</v>
      </c>
      <c r="F162" s="255">
        <v>1386.05</v>
      </c>
      <c r="G162" s="257">
        <v>1354.6499999999999</v>
      </c>
      <c r="H162" s="257">
        <v>1337.6</v>
      </c>
      <c r="I162" s="257">
        <v>1306.1999999999998</v>
      </c>
      <c r="J162" s="257">
        <v>1403.1</v>
      </c>
      <c r="K162" s="257">
        <v>1434.5</v>
      </c>
      <c r="L162" s="257">
        <v>1451.55</v>
      </c>
      <c r="M162" s="258">
        <v>1417.45</v>
      </c>
      <c r="N162" s="258">
        <v>1369</v>
      </c>
      <c r="O162" s="258">
        <v>6567759</v>
      </c>
      <c r="P162" s="259">
        <v>1.3376036171816126E-2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883.6</v>
      </c>
      <c r="F163" s="255">
        <v>892.58333333333337</v>
      </c>
      <c r="G163" s="257">
        <v>871.01666666666677</v>
      </c>
      <c r="H163" s="257">
        <v>858.43333333333339</v>
      </c>
      <c r="I163" s="257">
        <v>836.86666666666679</v>
      </c>
      <c r="J163" s="257">
        <v>905.16666666666674</v>
      </c>
      <c r="K163" s="257">
        <v>926.73333333333335</v>
      </c>
      <c r="L163" s="257">
        <v>939.31666666666672</v>
      </c>
      <c r="M163" s="258">
        <v>914.15</v>
      </c>
      <c r="N163" s="258">
        <v>880</v>
      </c>
      <c r="O163" s="258">
        <v>3047250</v>
      </c>
      <c r="P163" s="259">
        <v>-2.0759355367385959E-2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244.1</v>
      </c>
      <c r="F164" s="255">
        <v>249.93333333333331</v>
      </c>
      <c r="G164" s="257">
        <v>236.86666666666662</v>
      </c>
      <c r="H164" s="257">
        <v>229.6333333333333</v>
      </c>
      <c r="I164" s="257">
        <v>216.56666666666661</v>
      </c>
      <c r="J164" s="257">
        <v>257.16666666666663</v>
      </c>
      <c r="K164" s="257">
        <v>270.23333333333329</v>
      </c>
      <c r="L164" s="257">
        <v>277.46666666666664</v>
      </c>
      <c r="M164" s="258">
        <v>263</v>
      </c>
      <c r="N164" s="258">
        <v>242.7</v>
      </c>
      <c r="O164" s="258">
        <v>67057500</v>
      </c>
      <c r="P164" s="259">
        <v>-4.7124304267161408E-3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455.7</v>
      </c>
      <c r="F165" s="255">
        <v>465.86666666666662</v>
      </c>
      <c r="G165" s="257">
        <v>441.23333333333323</v>
      </c>
      <c r="H165" s="257">
        <v>426.76666666666659</v>
      </c>
      <c r="I165" s="257">
        <v>402.13333333333321</v>
      </c>
      <c r="J165" s="257">
        <v>480.33333333333326</v>
      </c>
      <c r="K165" s="257">
        <v>504.96666666666658</v>
      </c>
      <c r="L165" s="257">
        <v>519.43333333333328</v>
      </c>
      <c r="M165" s="258">
        <v>490.5</v>
      </c>
      <c r="N165" s="258">
        <v>451.4</v>
      </c>
      <c r="O165" s="258">
        <v>43892000</v>
      </c>
      <c r="P165" s="259">
        <v>0.11085239927110752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2915.6</v>
      </c>
      <c r="F166" s="255">
        <v>2916.7000000000003</v>
      </c>
      <c r="G166" s="257">
        <v>2896.9000000000005</v>
      </c>
      <c r="H166" s="257">
        <v>2878.2000000000003</v>
      </c>
      <c r="I166" s="257">
        <v>2858.4000000000005</v>
      </c>
      <c r="J166" s="257">
        <v>2935.4000000000005</v>
      </c>
      <c r="K166" s="257">
        <v>2955.2000000000007</v>
      </c>
      <c r="L166" s="257">
        <v>2973.9000000000005</v>
      </c>
      <c r="M166" s="258">
        <v>2936.5</v>
      </c>
      <c r="N166" s="258">
        <v>2898</v>
      </c>
      <c r="O166" s="258">
        <v>34690750</v>
      </c>
      <c r="P166" s="259">
        <v>9.8390958511327328E-3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121.95</v>
      </c>
      <c r="F167" s="255">
        <v>125.5</v>
      </c>
      <c r="G167" s="257">
        <v>116.6</v>
      </c>
      <c r="H167" s="257">
        <v>111.25</v>
      </c>
      <c r="I167" s="257">
        <v>102.35</v>
      </c>
      <c r="J167" s="257">
        <v>130.85</v>
      </c>
      <c r="K167" s="257">
        <v>139.74999999999997</v>
      </c>
      <c r="L167" s="257">
        <v>145.1</v>
      </c>
      <c r="M167" s="258">
        <v>134.4</v>
      </c>
      <c r="N167" s="258">
        <v>120.15</v>
      </c>
      <c r="O167" s="258">
        <v>151856000</v>
      </c>
      <c r="P167" s="259">
        <v>-5.1326902893697839E-2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707.65</v>
      </c>
      <c r="F168" s="255">
        <v>711.08333333333337</v>
      </c>
      <c r="G168" s="257">
        <v>702.7166666666667</v>
      </c>
      <c r="H168" s="257">
        <v>697.7833333333333</v>
      </c>
      <c r="I168" s="257">
        <v>689.41666666666663</v>
      </c>
      <c r="J168" s="257">
        <v>716.01666666666677</v>
      </c>
      <c r="K168" s="257">
        <v>724.38333333333333</v>
      </c>
      <c r="L168" s="257">
        <v>729.31666666666683</v>
      </c>
      <c r="M168" s="258">
        <v>719.45</v>
      </c>
      <c r="N168" s="258">
        <v>706.15</v>
      </c>
      <c r="O168" s="258">
        <v>24352800</v>
      </c>
      <c r="P168" s="259">
        <v>1.5004501350405122E-2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1440.8</v>
      </c>
      <c r="F169" s="255">
        <v>1442.0666666666668</v>
      </c>
      <c r="G169" s="257">
        <v>1428.3833333333337</v>
      </c>
      <c r="H169" s="257">
        <v>1415.9666666666669</v>
      </c>
      <c r="I169" s="257">
        <v>1402.2833333333338</v>
      </c>
      <c r="J169" s="257">
        <v>1454.4833333333336</v>
      </c>
      <c r="K169" s="257">
        <v>1468.1666666666665</v>
      </c>
      <c r="L169" s="257">
        <v>1480.5833333333335</v>
      </c>
      <c r="M169" s="258">
        <v>1455.75</v>
      </c>
      <c r="N169" s="258">
        <v>1429.65</v>
      </c>
      <c r="O169" s="258">
        <v>7143000</v>
      </c>
      <c r="P169" s="259">
        <v>-1.7333883615352867E-2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709.15</v>
      </c>
      <c r="F170" s="255">
        <v>714.94999999999993</v>
      </c>
      <c r="G170" s="257">
        <v>699.99999999999989</v>
      </c>
      <c r="H170" s="257">
        <v>690.84999999999991</v>
      </c>
      <c r="I170" s="257">
        <v>675.89999999999986</v>
      </c>
      <c r="J170" s="257">
        <v>724.09999999999991</v>
      </c>
      <c r="K170" s="257">
        <v>739.05</v>
      </c>
      <c r="L170" s="257">
        <v>748.19999999999993</v>
      </c>
      <c r="M170" s="258">
        <v>729.9</v>
      </c>
      <c r="N170" s="258">
        <v>705.8</v>
      </c>
      <c r="O170" s="258">
        <v>112552500</v>
      </c>
      <c r="P170" s="259">
        <v>-8.5641519320522039E-2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27339.45</v>
      </c>
      <c r="F171" s="255">
        <v>27459.05</v>
      </c>
      <c r="G171" s="257">
        <v>27143.149999999998</v>
      </c>
      <c r="H171" s="257">
        <v>26946.85</v>
      </c>
      <c r="I171" s="257">
        <v>26630.949999999997</v>
      </c>
      <c r="J171" s="257">
        <v>27655.35</v>
      </c>
      <c r="K171" s="257">
        <v>27971.25</v>
      </c>
      <c r="L171" s="257">
        <v>28167.55</v>
      </c>
      <c r="M171" s="258">
        <v>27774.95</v>
      </c>
      <c r="N171" s="258">
        <v>27262.75</v>
      </c>
      <c r="O171" s="258">
        <v>224050</v>
      </c>
      <c r="P171" s="259">
        <v>-4.4612982377871963E-4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4240.1000000000004</v>
      </c>
      <c r="F172" s="255">
        <v>4276.7833333333338</v>
      </c>
      <c r="G172" s="257">
        <v>4186.8166666666675</v>
      </c>
      <c r="H172" s="257">
        <v>4133.5333333333338</v>
      </c>
      <c r="I172" s="257">
        <v>4043.5666666666675</v>
      </c>
      <c r="J172" s="257">
        <v>4330.0666666666675</v>
      </c>
      <c r="K172" s="257">
        <v>4420.0333333333328</v>
      </c>
      <c r="L172" s="257">
        <v>4473.3166666666675</v>
      </c>
      <c r="M172" s="258">
        <v>4366.75</v>
      </c>
      <c r="N172" s="258">
        <v>4223.5</v>
      </c>
      <c r="O172" s="258">
        <v>1153500</v>
      </c>
      <c r="P172" s="259">
        <v>-7.4163255477967732E-2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2291.8000000000002</v>
      </c>
      <c r="F173" s="255">
        <v>2300.4833333333336</v>
      </c>
      <c r="G173" s="257">
        <v>2268.0666666666671</v>
      </c>
      <c r="H173" s="257">
        <v>2244.3333333333335</v>
      </c>
      <c r="I173" s="257">
        <v>2211.916666666667</v>
      </c>
      <c r="J173" s="257">
        <v>2324.2166666666672</v>
      </c>
      <c r="K173" s="257">
        <v>2356.6333333333332</v>
      </c>
      <c r="L173" s="257">
        <v>2380.3666666666672</v>
      </c>
      <c r="M173" s="258">
        <v>2332.9</v>
      </c>
      <c r="N173" s="258">
        <v>2276.75</v>
      </c>
      <c r="O173" s="258">
        <v>4138500</v>
      </c>
      <c r="P173" s="259">
        <v>-5.7657657657657659E-3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2273.4</v>
      </c>
      <c r="F174" s="255">
        <v>2305.8333333333335</v>
      </c>
      <c r="G174" s="257">
        <v>2232.5666666666671</v>
      </c>
      <c r="H174" s="257">
        <v>2191.7333333333336</v>
      </c>
      <c r="I174" s="257">
        <v>2118.4666666666672</v>
      </c>
      <c r="J174" s="257">
        <v>2346.666666666667</v>
      </c>
      <c r="K174" s="257">
        <v>2419.9333333333334</v>
      </c>
      <c r="L174" s="257">
        <v>2460.7666666666669</v>
      </c>
      <c r="M174" s="258">
        <v>2379.1</v>
      </c>
      <c r="N174" s="258">
        <v>2265</v>
      </c>
      <c r="O174" s="258">
        <v>7221600</v>
      </c>
      <c r="P174" s="259">
        <v>3.0000000000000001E-3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1531.15</v>
      </c>
      <c r="F175" s="255">
        <v>1535.75</v>
      </c>
      <c r="G175" s="257">
        <v>1520.4</v>
      </c>
      <c r="H175" s="257">
        <v>1509.65</v>
      </c>
      <c r="I175" s="257">
        <v>1494.3000000000002</v>
      </c>
      <c r="J175" s="257">
        <v>1546.5</v>
      </c>
      <c r="K175" s="257">
        <v>1561.85</v>
      </c>
      <c r="L175" s="257">
        <v>1572.6</v>
      </c>
      <c r="M175" s="258">
        <v>1551.1</v>
      </c>
      <c r="N175" s="258">
        <v>1525</v>
      </c>
      <c r="O175" s="258">
        <v>19269600</v>
      </c>
      <c r="P175" s="259">
        <v>6.1709348966368406E-2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604.35</v>
      </c>
      <c r="F176" s="255">
        <v>609.68333333333328</v>
      </c>
      <c r="G176" s="257">
        <v>596.71666666666658</v>
      </c>
      <c r="H176" s="257">
        <v>589.08333333333326</v>
      </c>
      <c r="I176" s="257">
        <v>576.11666666666656</v>
      </c>
      <c r="J176" s="257">
        <v>617.31666666666661</v>
      </c>
      <c r="K176" s="257">
        <v>630.2833333333333</v>
      </c>
      <c r="L176" s="257">
        <v>637.91666666666663</v>
      </c>
      <c r="M176" s="258">
        <v>622.65</v>
      </c>
      <c r="N176" s="258">
        <v>602.04999999999995</v>
      </c>
      <c r="O176" s="258">
        <v>6406500</v>
      </c>
      <c r="P176" s="259">
        <v>2.3468669326449192E-3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743.05</v>
      </c>
      <c r="F177" s="255">
        <v>746.76666666666677</v>
      </c>
      <c r="G177" s="257">
        <v>736.93333333333351</v>
      </c>
      <c r="H177" s="257">
        <v>730.81666666666672</v>
      </c>
      <c r="I177" s="257">
        <v>720.98333333333346</v>
      </c>
      <c r="J177" s="257">
        <v>752.88333333333355</v>
      </c>
      <c r="K177" s="257">
        <v>762.71666666666681</v>
      </c>
      <c r="L177" s="257">
        <v>768.8333333333336</v>
      </c>
      <c r="M177" s="258">
        <v>756.6</v>
      </c>
      <c r="N177" s="258">
        <v>740.65</v>
      </c>
      <c r="O177" s="258">
        <v>5415000</v>
      </c>
      <c r="P177" s="259">
        <v>-1.9021739130434784E-2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948.95</v>
      </c>
      <c r="F178" s="255">
        <v>956.35</v>
      </c>
      <c r="G178" s="257">
        <v>939.05000000000007</v>
      </c>
      <c r="H178" s="257">
        <v>929.15000000000009</v>
      </c>
      <c r="I178" s="257">
        <v>911.85000000000014</v>
      </c>
      <c r="J178" s="257">
        <v>966.25</v>
      </c>
      <c r="K178" s="257">
        <v>983.55</v>
      </c>
      <c r="L178" s="257">
        <v>993.44999999999993</v>
      </c>
      <c r="M178" s="258">
        <v>973.65</v>
      </c>
      <c r="N178" s="258">
        <v>946.45</v>
      </c>
      <c r="O178" s="258">
        <v>14379200</v>
      </c>
      <c r="P178" s="259">
        <v>-7.6440911175661218E-4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1730.7</v>
      </c>
      <c r="F179" s="255">
        <v>1747</v>
      </c>
      <c r="G179" s="257">
        <v>1705.8</v>
      </c>
      <c r="H179" s="257">
        <v>1680.8999999999999</v>
      </c>
      <c r="I179" s="257">
        <v>1639.6999999999998</v>
      </c>
      <c r="J179" s="257">
        <v>1771.9</v>
      </c>
      <c r="K179" s="257">
        <v>1813.1</v>
      </c>
      <c r="L179" s="257">
        <v>1838.0000000000002</v>
      </c>
      <c r="M179" s="258">
        <v>1788.2</v>
      </c>
      <c r="N179" s="258">
        <v>1722.1</v>
      </c>
      <c r="O179" s="258">
        <v>6705000</v>
      </c>
      <c r="P179" s="259">
        <v>5.7751443786094652E-3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1126.3499999999999</v>
      </c>
      <c r="F180" s="255">
        <v>1127.7</v>
      </c>
      <c r="G180" s="257">
        <v>1116.8000000000002</v>
      </c>
      <c r="H180" s="257">
        <v>1107.2500000000002</v>
      </c>
      <c r="I180" s="257">
        <v>1096.3500000000004</v>
      </c>
      <c r="J180" s="257">
        <v>1137.25</v>
      </c>
      <c r="K180" s="257">
        <v>1148.1500000000001</v>
      </c>
      <c r="L180" s="257">
        <v>1157.6999999999998</v>
      </c>
      <c r="M180" s="258">
        <v>1138.5999999999999</v>
      </c>
      <c r="N180" s="258">
        <v>1118.1500000000001</v>
      </c>
      <c r="O180" s="258">
        <v>12834900</v>
      </c>
      <c r="P180" s="259">
        <v>-2.9071350762527232E-2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915.7</v>
      </c>
      <c r="F181" s="255">
        <v>918.18333333333339</v>
      </c>
      <c r="G181" s="257">
        <v>909.11666666666679</v>
      </c>
      <c r="H181" s="257">
        <v>902.53333333333342</v>
      </c>
      <c r="I181" s="257">
        <v>893.46666666666681</v>
      </c>
      <c r="J181" s="257">
        <v>924.76666666666677</v>
      </c>
      <c r="K181" s="257">
        <v>933.83333333333337</v>
      </c>
      <c r="L181" s="257">
        <v>940.41666666666674</v>
      </c>
      <c r="M181" s="258">
        <v>927.25</v>
      </c>
      <c r="N181" s="258">
        <v>911.6</v>
      </c>
      <c r="O181" s="258">
        <v>67711725</v>
      </c>
      <c r="P181" s="259">
        <v>6.1618599923770803E-3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363.35</v>
      </c>
      <c r="F182" s="255">
        <v>370.4666666666667</v>
      </c>
      <c r="G182" s="257">
        <v>353.78333333333342</v>
      </c>
      <c r="H182" s="257">
        <v>344.2166666666667</v>
      </c>
      <c r="I182" s="257">
        <v>327.53333333333342</v>
      </c>
      <c r="J182" s="257">
        <v>380.03333333333342</v>
      </c>
      <c r="K182" s="257">
        <v>396.7166666666667</v>
      </c>
      <c r="L182" s="257">
        <v>406.28333333333342</v>
      </c>
      <c r="M182" s="258">
        <v>387.15</v>
      </c>
      <c r="N182" s="258">
        <v>360.9</v>
      </c>
      <c r="O182" s="258">
        <v>97125750</v>
      </c>
      <c r="P182" s="259">
        <v>4.3815741748277112E-2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138</v>
      </c>
      <c r="F183" s="255">
        <v>139.58333333333334</v>
      </c>
      <c r="G183" s="257">
        <v>135.76666666666668</v>
      </c>
      <c r="H183" s="257">
        <v>133.53333333333333</v>
      </c>
      <c r="I183" s="257">
        <v>129.71666666666667</v>
      </c>
      <c r="J183" s="257">
        <v>141.81666666666669</v>
      </c>
      <c r="K183" s="257">
        <v>145.63333333333335</v>
      </c>
      <c r="L183" s="257">
        <v>147.8666666666667</v>
      </c>
      <c r="M183" s="258">
        <v>143.4</v>
      </c>
      <c r="N183" s="258">
        <v>137.35</v>
      </c>
      <c r="O183" s="258">
        <v>213400000</v>
      </c>
      <c r="P183" s="259">
        <v>2.3098829237422212E-2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4138.7</v>
      </c>
      <c r="F184" s="255">
        <v>4147.0166666666673</v>
      </c>
      <c r="G184" s="257">
        <v>4117.0333333333347</v>
      </c>
      <c r="H184" s="257">
        <v>4095.3666666666677</v>
      </c>
      <c r="I184" s="257">
        <v>4065.383333333335</v>
      </c>
      <c r="J184" s="257">
        <v>4168.6833333333343</v>
      </c>
      <c r="K184" s="257">
        <v>4198.6666666666661</v>
      </c>
      <c r="L184" s="257">
        <v>4220.3333333333339</v>
      </c>
      <c r="M184" s="258">
        <v>4177</v>
      </c>
      <c r="N184" s="258">
        <v>4125.3500000000004</v>
      </c>
      <c r="O184" s="258">
        <v>11955650</v>
      </c>
      <c r="P184" s="259">
        <v>2.3276017015157871E-2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1321.2</v>
      </c>
      <c r="F185" s="255">
        <v>1323.5666666666666</v>
      </c>
      <c r="G185" s="257">
        <v>1313.4333333333332</v>
      </c>
      <c r="H185" s="257">
        <v>1305.6666666666665</v>
      </c>
      <c r="I185" s="257">
        <v>1295.5333333333331</v>
      </c>
      <c r="J185" s="257">
        <v>1331.3333333333333</v>
      </c>
      <c r="K185" s="257">
        <v>1341.4666666666665</v>
      </c>
      <c r="L185" s="257">
        <v>1349.2333333333333</v>
      </c>
      <c r="M185" s="258">
        <v>1333.7</v>
      </c>
      <c r="N185" s="258">
        <v>1315.8</v>
      </c>
      <c r="O185" s="258">
        <v>12052200</v>
      </c>
      <c r="P185" s="259">
        <v>-2.3575734007388684E-2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3592.75</v>
      </c>
      <c r="F186" s="255">
        <v>3598.6166666666668</v>
      </c>
      <c r="G186" s="257">
        <v>3572.2333333333336</v>
      </c>
      <c r="H186" s="257">
        <v>3551.7166666666667</v>
      </c>
      <c r="I186" s="257">
        <v>3525.3333333333335</v>
      </c>
      <c r="J186" s="257">
        <v>3619.1333333333337</v>
      </c>
      <c r="K186" s="257">
        <v>3645.5166666666669</v>
      </c>
      <c r="L186" s="257">
        <v>3666.0333333333338</v>
      </c>
      <c r="M186" s="258">
        <v>3625</v>
      </c>
      <c r="N186" s="258">
        <v>3578.1</v>
      </c>
      <c r="O186" s="258">
        <v>5558875</v>
      </c>
      <c r="P186" s="259">
        <v>3.5066658242244265E-3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2632.15</v>
      </c>
      <c r="F187" s="255">
        <v>2634.1666666666665</v>
      </c>
      <c r="G187" s="257">
        <v>2610.3833333333332</v>
      </c>
      <c r="H187" s="257">
        <v>2588.6166666666668</v>
      </c>
      <c r="I187" s="257">
        <v>2564.8333333333335</v>
      </c>
      <c r="J187" s="257">
        <v>2655.9333333333329</v>
      </c>
      <c r="K187" s="257">
        <v>2679.7166666666667</v>
      </c>
      <c r="L187" s="257">
        <v>2701.4833333333327</v>
      </c>
      <c r="M187" s="258">
        <v>2657.95</v>
      </c>
      <c r="N187" s="258">
        <v>2612.4</v>
      </c>
      <c r="O187" s="258">
        <v>1590500</v>
      </c>
      <c r="P187" s="259">
        <v>-1.1497824735860782E-2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3807.25</v>
      </c>
      <c r="F188" s="255">
        <v>3788.4166666666665</v>
      </c>
      <c r="G188" s="257">
        <v>3735.833333333333</v>
      </c>
      <c r="H188" s="257">
        <v>3664.4166666666665</v>
      </c>
      <c r="I188" s="257">
        <v>3611.833333333333</v>
      </c>
      <c r="J188" s="257">
        <v>3859.833333333333</v>
      </c>
      <c r="K188" s="257">
        <v>3912.4166666666661</v>
      </c>
      <c r="L188" s="257">
        <v>3983.833333333333</v>
      </c>
      <c r="M188" s="258">
        <v>3841</v>
      </c>
      <c r="N188" s="258">
        <v>3717</v>
      </c>
      <c r="O188" s="258">
        <v>3155200</v>
      </c>
      <c r="P188" s="259">
        <v>-6.3347269732674523E-4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2042.2</v>
      </c>
      <c r="F189" s="255">
        <v>2042.4833333333333</v>
      </c>
      <c r="G189" s="257">
        <v>2024.9666666666667</v>
      </c>
      <c r="H189" s="257">
        <v>2007.7333333333333</v>
      </c>
      <c r="I189" s="257">
        <v>1990.2166666666667</v>
      </c>
      <c r="J189" s="257">
        <v>2059.7166666666667</v>
      </c>
      <c r="K189" s="257">
        <v>2077.2333333333336</v>
      </c>
      <c r="L189" s="257">
        <v>2094.4666666666667</v>
      </c>
      <c r="M189" s="258">
        <v>2060</v>
      </c>
      <c r="N189" s="258">
        <v>2025.25</v>
      </c>
      <c r="O189" s="258">
        <v>4681950</v>
      </c>
      <c r="P189" s="259">
        <v>-5.5014497063415359E-3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1729.35</v>
      </c>
      <c r="F190" s="255">
        <v>1742.2833333333335</v>
      </c>
      <c r="G190" s="257">
        <v>1706.866666666667</v>
      </c>
      <c r="H190" s="257">
        <v>1684.3833333333334</v>
      </c>
      <c r="I190" s="257">
        <v>1648.9666666666669</v>
      </c>
      <c r="J190" s="257">
        <v>1764.7666666666671</v>
      </c>
      <c r="K190" s="257">
        <v>1800.1833333333336</v>
      </c>
      <c r="L190" s="257">
        <v>1822.6666666666672</v>
      </c>
      <c r="M190" s="258">
        <v>1777.7</v>
      </c>
      <c r="N190" s="258">
        <v>1719.8</v>
      </c>
      <c r="O190" s="258">
        <v>2303600</v>
      </c>
      <c r="P190" s="259">
        <v>-6.3881664499349802E-2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10009.549999999999</v>
      </c>
      <c r="F191" s="255">
        <v>10010.183333333332</v>
      </c>
      <c r="G191" s="257">
        <v>9957.366666666665</v>
      </c>
      <c r="H191" s="257">
        <v>9905.1833333333325</v>
      </c>
      <c r="I191" s="257">
        <v>9852.366666666665</v>
      </c>
      <c r="J191" s="257">
        <v>10062.366666666665</v>
      </c>
      <c r="K191" s="257">
        <v>10115.183333333334</v>
      </c>
      <c r="L191" s="257">
        <v>10167.366666666665</v>
      </c>
      <c r="M191" s="258">
        <v>10063</v>
      </c>
      <c r="N191" s="258">
        <v>9958</v>
      </c>
      <c r="O191" s="258">
        <v>1885800</v>
      </c>
      <c r="P191" s="259">
        <v>-1.1116937598321972E-2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462</v>
      </c>
      <c r="F192" s="255">
        <v>461.7166666666667</v>
      </c>
      <c r="G192" s="257">
        <v>456.48333333333341</v>
      </c>
      <c r="H192" s="257">
        <v>450.9666666666667</v>
      </c>
      <c r="I192" s="257">
        <v>445.73333333333341</v>
      </c>
      <c r="J192" s="257">
        <v>467.23333333333341</v>
      </c>
      <c r="K192" s="257">
        <v>472.46666666666675</v>
      </c>
      <c r="L192" s="257">
        <v>477.98333333333341</v>
      </c>
      <c r="M192" s="258">
        <v>466.95</v>
      </c>
      <c r="N192" s="258">
        <v>456.2</v>
      </c>
      <c r="O192" s="258">
        <v>42471000</v>
      </c>
      <c r="P192" s="259">
        <v>-1.5103554309487203E-2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267.75</v>
      </c>
      <c r="F193" s="255">
        <v>271.76666666666665</v>
      </c>
      <c r="G193" s="257">
        <v>261.63333333333333</v>
      </c>
      <c r="H193" s="257">
        <v>255.51666666666665</v>
      </c>
      <c r="I193" s="257">
        <v>245.38333333333333</v>
      </c>
      <c r="J193" s="257">
        <v>277.88333333333333</v>
      </c>
      <c r="K193" s="257">
        <v>288.01666666666665</v>
      </c>
      <c r="L193" s="257">
        <v>294.13333333333333</v>
      </c>
      <c r="M193" s="258">
        <v>281.89999999999998</v>
      </c>
      <c r="N193" s="258">
        <v>265.64999999999998</v>
      </c>
      <c r="O193" s="258">
        <v>98239900</v>
      </c>
      <c r="P193" s="259">
        <v>-1.0402669014410825E-2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1072.2</v>
      </c>
      <c r="F194" s="255">
        <v>1069.7333333333333</v>
      </c>
      <c r="G194" s="257">
        <v>1058.6666666666667</v>
      </c>
      <c r="H194" s="257">
        <v>1045.1333333333334</v>
      </c>
      <c r="I194" s="257">
        <v>1034.0666666666668</v>
      </c>
      <c r="J194" s="257">
        <v>1083.2666666666667</v>
      </c>
      <c r="K194" s="257">
        <v>1094.3333333333333</v>
      </c>
      <c r="L194" s="257">
        <v>1107.8666666666666</v>
      </c>
      <c r="M194" s="258">
        <v>1080.8</v>
      </c>
      <c r="N194" s="258">
        <v>1056.2</v>
      </c>
      <c r="O194" s="258">
        <v>7164000</v>
      </c>
      <c r="P194" s="259">
        <v>9.0012780719371924E-2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502.6</v>
      </c>
      <c r="F195" s="255">
        <v>502.40000000000003</v>
      </c>
      <c r="G195" s="257">
        <v>493.30000000000007</v>
      </c>
      <c r="H195" s="257">
        <v>484.00000000000006</v>
      </c>
      <c r="I195" s="257">
        <v>474.90000000000009</v>
      </c>
      <c r="J195" s="257">
        <v>511.70000000000005</v>
      </c>
      <c r="K195" s="257">
        <v>520.80000000000007</v>
      </c>
      <c r="L195" s="257">
        <v>530.1</v>
      </c>
      <c r="M195" s="258">
        <v>511.5</v>
      </c>
      <c r="N195" s="258">
        <v>493.1</v>
      </c>
      <c r="O195" s="258">
        <v>47091000</v>
      </c>
      <c r="P195" s="259">
        <v>-5.516597947452373E-2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188.7</v>
      </c>
      <c r="F196" s="255">
        <v>194.98333333333332</v>
      </c>
      <c r="G196" s="257">
        <v>180.11666666666665</v>
      </c>
      <c r="H196" s="257">
        <v>171.53333333333333</v>
      </c>
      <c r="I196" s="257">
        <v>156.66666666666666</v>
      </c>
      <c r="J196" s="257">
        <v>203.56666666666663</v>
      </c>
      <c r="K196" s="257">
        <v>218.43333333333331</v>
      </c>
      <c r="L196" s="257">
        <v>227.01666666666662</v>
      </c>
      <c r="M196" s="258">
        <v>209.85</v>
      </c>
      <c r="N196" s="258">
        <v>186.4</v>
      </c>
      <c r="O196" s="258">
        <v>123012000</v>
      </c>
      <c r="P196" s="259">
        <v>-4.4752475247524751E-2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857.75</v>
      </c>
      <c r="F197" s="255">
        <v>842.48333333333323</v>
      </c>
      <c r="G197" s="257">
        <v>820.31666666666649</v>
      </c>
      <c r="H197" s="257">
        <v>782.88333333333321</v>
      </c>
      <c r="I197" s="257">
        <v>760.71666666666647</v>
      </c>
      <c r="J197" s="257">
        <v>879.91666666666652</v>
      </c>
      <c r="K197" s="257">
        <v>902.08333333333326</v>
      </c>
      <c r="L197" s="257">
        <v>939.51666666666654</v>
      </c>
      <c r="M197" s="258">
        <v>864.65</v>
      </c>
      <c r="N197" s="258">
        <v>805.05</v>
      </c>
      <c r="O197" s="258">
        <v>7658100</v>
      </c>
      <c r="P197" s="259">
        <v>-2.2628072593613598E-2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45335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9" t="s">
        <v>16</v>
      </c>
      <c r="B8" s="331"/>
      <c r="C8" s="334" t="s">
        <v>20</v>
      </c>
      <c r="D8" s="334" t="s">
        <v>21</v>
      </c>
      <c r="E8" s="326" t="s">
        <v>22</v>
      </c>
      <c r="F8" s="327"/>
      <c r="G8" s="328"/>
      <c r="H8" s="326" t="s">
        <v>23</v>
      </c>
      <c r="I8" s="327"/>
      <c r="J8" s="328"/>
      <c r="K8" s="26"/>
      <c r="L8" s="48"/>
      <c r="M8" s="48"/>
      <c r="N8" s="1"/>
      <c r="O8" s="1"/>
    </row>
    <row r="9" spans="1:15" ht="36" customHeight="1">
      <c r="A9" s="330"/>
      <c r="B9" s="333"/>
      <c r="C9" s="333"/>
      <c r="D9" s="33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21616.05</v>
      </c>
      <c r="D10" s="34">
        <v>21674.166666666668</v>
      </c>
      <c r="E10" s="34">
        <v>21516.633333333335</v>
      </c>
      <c r="F10" s="34">
        <v>21417.216666666667</v>
      </c>
      <c r="G10" s="34">
        <v>21259.683333333334</v>
      </c>
      <c r="H10" s="34">
        <v>21773.583333333336</v>
      </c>
      <c r="I10" s="34">
        <v>21931.116666666669</v>
      </c>
      <c r="J10" s="34">
        <v>22030.533333333336</v>
      </c>
      <c r="K10" s="34">
        <v>21831.7</v>
      </c>
      <c r="L10" s="34">
        <v>21574.75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44882.25</v>
      </c>
      <c r="D11" s="34">
        <v>45088.200000000004</v>
      </c>
      <c r="E11" s="34">
        <v>44427.900000000009</v>
      </c>
      <c r="F11" s="34">
        <v>43973.55</v>
      </c>
      <c r="G11" s="34">
        <v>43313.250000000007</v>
      </c>
      <c r="H11" s="34">
        <v>45542.55000000001</v>
      </c>
      <c r="I11" s="34">
        <v>46202.850000000013</v>
      </c>
      <c r="J11" s="34">
        <v>46657.200000000012</v>
      </c>
      <c r="K11" s="34">
        <v>45748.5</v>
      </c>
      <c r="L11" s="34">
        <v>44633.85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5453.5</v>
      </c>
      <c r="D12" s="36">
        <v>5524.2166666666672</v>
      </c>
      <c r="E12" s="36">
        <v>5349.7833333333347</v>
      </c>
      <c r="F12" s="36">
        <v>5246.0666666666675</v>
      </c>
      <c r="G12" s="36">
        <v>5071.633333333335</v>
      </c>
      <c r="H12" s="36">
        <v>5627.9333333333343</v>
      </c>
      <c r="I12" s="36">
        <v>5802.3666666666668</v>
      </c>
      <c r="J12" s="36">
        <v>5906.0833333333339</v>
      </c>
      <c r="K12" s="36">
        <v>5698.65</v>
      </c>
      <c r="L12" s="36">
        <v>5420.5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7877</v>
      </c>
      <c r="D13" s="36">
        <v>7906.7666666666673</v>
      </c>
      <c r="E13" s="36">
        <v>7828.5833333333348</v>
      </c>
      <c r="F13" s="36">
        <v>7780.1666666666679</v>
      </c>
      <c r="G13" s="36">
        <v>7701.9833333333354</v>
      </c>
      <c r="H13" s="36">
        <v>7955.1833333333343</v>
      </c>
      <c r="I13" s="36">
        <v>8033.3666666666668</v>
      </c>
      <c r="J13" s="36">
        <v>8081.7833333333338</v>
      </c>
      <c r="K13" s="36">
        <v>7984.95</v>
      </c>
      <c r="L13" s="36">
        <v>7858.35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37998</v>
      </c>
      <c r="D14" s="36">
        <v>38017.783333333333</v>
      </c>
      <c r="E14" s="36">
        <v>37750.216666666667</v>
      </c>
      <c r="F14" s="36">
        <v>37502.433333333334</v>
      </c>
      <c r="G14" s="36">
        <v>37234.866666666669</v>
      </c>
      <c r="H14" s="36">
        <v>38265.566666666666</v>
      </c>
      <c r="I14" s="36">
        <v>38533.133333333331</v>
      </c>
      <c r="J14" s="36">
        <v>38780.916666666664</v>
      </c>
      <c r="K14" s="36">
        <v>38285.35</v>
      </c>
      <c r="L14" s="36">
        <v>37770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8820.9</v>
      </c>
      <c r="D15" s="36">
        <v>8932.1</v>
      </c>
      <c r="E15" s="36">
        <v>8657.75</v>
      </c>
      <c r="F15" s="36">
        <v>8494.6</v>
      </c>
      <c r="G15" s="36">
        <v>8220.25</v>
      </c>
      <c r="H15" s="36">
        <v>9095.25</v>
      </c>
      <c r="I15" s="36">
        <v>9369.6000000000022</v>
      </c>
      <c r="J15" s="36">
        <v>9532.75</v>
      </c>
      <c r="K15" s="36">
        <v>9206.4500000000007</v>
      </c>
      <c r="L15" s="36">
        <v>8768.9500000000007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13579.3</v>
      </c>
      <c r="D16" s="36">
        <v>13673.333333333334</v>
      </c>
      <c r="E16" s="36">
        <v>13447.466666666667</v>
      </c>
      <c r="F16" s="36">
        <v>13315.633333333333</v>
      </c>
      <c r="G16" s="36">
        <v>13089.766666666666</v>
      </c>
      <c r="H16" s="36">
        <v>13805.166666666668</v>
      </c>
      <c r="I16" s="36">
        <v>14031.033333333333</v>
      </c>
      <c r="J16" s="36">
        <v>14162.866666666669</v>
      </c>
      <c r="K16" s="36">
        <v>13899.2</v>
      </c>
      <c r="L16" s="36">
        <v>13541.5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4428.3999999999996</v>
      </c>
      <c r="D17" s="36">
        <v>4460.2333333333336</v>
      </c>
      <c r="E17" s="36">
        <v>4368.166666666667</v>
      </c>
      <c r="F17" s="36">
        <v>4307.9333333333334</v>
      </c>
      <c r="G17" s="36">
        <v>4215.8666666666668</v>
      </c>
      <c r="H17" s="36">
        <v>4520.4666666666672</v>
      </c>
      <c r="I17" s="36">
        <v>4612.5333333333328</v>
      </c>
      <c r="J17" s="36">
        <v>4672.7666666666673</v>
      </c>
      <c r="K17" s="31">
        <v>4552.3</v>
      </c>
      <c r="L17" s="31">
        <v>4400</v>
      </c>
      <c r="M17" s="31">
        <v>1.49594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28477.8</v>
      </c>
      <c r="D18" s="36">
        <v>28335.166666666668</v>
      </c>
      <c r="E18" s="36">
        <v>27973.683333333334</v>
      </c>
      <c r="F18" s="36">
        <v>27469.566666666666</v>
      </c>
      <c r="G18" s="36">
        <v>27108.083333333332</v>
      </c>
      <c r="H18" s="36">
        <v>28839.283333333336</v>
      </c>
      <c r="I18" s="36">
        <v>29200.766666666666</v>
      </c>
      <c r="J18" s="36">
        <v>29704.883333333339</v>
      </c>
      <c r="K18" s="31">
        <v>28696.65</v>
      </c>
      <c r="L18" s="31">
        <v>27831.05</v>
      </c>
      <c r="M18" s="31">
        <v>0.31270999999999999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180.4</v>
      </c>
      <c r="D19" s="36">
        <v>183.15</v>
      </c>
      <c r="E19" s="36">
        <v>176.95000000000002</v>
      </c>
      <c r="F19" s="36">
        <v>173.5</v>
      </c>
      <c r="G19" s="36">
        <v>167.3</v>
      </c>
      <c r="H19" s="36">
        <v>186.60000000000002</v>
      </c>
      <c r="I19" s="36">
        <v>192.8</v>
      </c>
      <c r="J19" s="36">
        <v>196.25000000000003</v>
      </c>
      <c r="K19" s="31">
        <v>189.35</v>
      </c>
      <c r="L19" s="31">
        <v>179.7</v>
      </c>
      <c r="M19" s="31">
        <v>47.091250000000002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240.75</v>
      </c>
      <c r="D20" s="36">
        <v>244.81666666666669</v>
      </c>
      <c r="E20" s="36">
        <v>234.98333333333338</v>
      </c>
      <c r="F20" s="36">
        <v>229.2166666666667</v>
      </c>
      <c r="G20" s="36">
        <v>219.38333333333338</v>
      </c>
      <c r="H20" s="36">
        <v>250.58333333333337</v>
      </c>
      <c r="I20" s="36">
        <v>260.41666666666669</v>
      </c>
      <c r="J20" s="36">
        <v>266.18333333333339</v>
      </c>
      <c r="K20" s="31">
        <v>254.65</v>
      </c>
      <c r="L20" s="31">
        <v>239.05</v>
      </c>
      <c r="M20" s="31">
        <v>70.132429999999999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2636.35</v>
      </c>
      <c r="D21" s="36">
        <v>2646.1</v>
      </c>
      <c r="E21" s="36">
        <v>2600.75</v>
      </c>
      <c r="F21" s="36">
        <v>2565.15</v>
      </c>
      <c r="G21" s="36">
        <v>2519.8000000000002</v>
      </c>
      <c r="H21" s="36">
        <v>2681.7</v>
      </c>
      <c r="I21" s="36">
        <v>2727.0499999999993</v>
      </c>
      <c r="J21" s="36">
        <v>2762.6499999999996</v>
      </c>
      <c r="K21" s="31">
        <v>2691.45</v>
      </c>
      <c r="L21" s="31">
        <v>2610.5</v>
      </c>
      <c r="M21" s="31">
        <v>7.8511699999999998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3169.75</v>
      </c>
      <c r="D22" s="36">
        <v>3190.5666666666671</v>
      </c>
      <c r="E22" s="36">
        <v>3139.1833333333343</v>
      </c>
      <c r="F22" s="36">
        <v>3108.6166666666672</v>
      </c>
      <c r="G22" s="36">
        <v>3057.2333333333345</v>
      </c>
      <c r="H22" s="36">
        <v>3221.1333333333341</v>
      </c>
      <c r="I22" s="36">
        <v>3272.5166666666664</v>
      </c>
      <c r="J22" s="36">
        <v>3303.0833333333339</v>
      </c>
      <c r="K22" s="31">
        <v>3241.95</v>
      </c>
      <c r="L22" s="31">
        <v>3160</v>
      </c>
      <c r="M22" s="31">
        <v>10.831379999999999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1842.6</v>
      </c>
      <c r="D23" s="36">
        <v>1860.2</v>
      </c>
      <c r="E23" s="36">
        <v>1812.4</v>
      </c>
      <c r="F23" s="36">
        <v>1782.2</v>
      </c>
      <c r="G23" s="36">
        <v>1734.4</v>
      </c>
      <c r="H23" s="36">
        <v>1890.4</v>
      </c>
      <c r="I23" s="36">
        <v>1938.1999999999998</v>
      </c>
      <c r="J23" s="36">
        <v>1968.4</v>
      </c>
      <c r="K23" s="31">
        <v>1908</v>
      </c>
      <c r="L23" s="31">
        <v>1830</v>
      </c>
      <c r="M23" s="31">
        <v>23.83164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1249.3499999999999</v>
      </c>
      <c r="D24" s="36">
        <v>1257.6666666666667</v>
      </c>
      <c r="E24" s="36">
        <v>1235.5833333333335</v>
      </c>
      <c r="F24" s="36">
        <v>1221.8166666666668</v>
      </c>
      <c r="G24" s="36">
        <v>1199.7333333333336</v>
      </c>
      <c r="H24" s="36">
        <v>1271.4333333333334</v>
      </c>
      <c r="I24" s="36">
        <v>1293.5166666666669</v>
      </c>
      <c r="J24" s="36">
        <v>1307.2833333333333</v>
      </c>
      <c r="K24" s="31">
        <v>1279.75</v>
      </c>
      <c r="L24" s="31">
        <v>1243.9000000000001</v>
      </c>
      <c r="M24" s="31">
        <v>22.04823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561.85</v>
      </c>
      <c r="D25" s="36">
        <v>567.6</v>
      </c>
      <c r="E25" s="36">
        <v>550.25</v>
      </c>
      <c r="F25" s="36">
        <v>538.65</v>
      </c>
      <c r="G25" s="36">
        <v>521.29999999999995</v>
      </c>
      <c r="H25" s="36">
        <v>579.20000000000005</v>
      </c>
      <c r="I25" s="36">
        <v>596.55000000000018</v>
      </c>
      <c r="J25" s="36">
        <v>608.15000000000009</v>
      </c>
      <c r="K25" s="31">
        <v>584.95000000000005</v>
      </c>
      <c r="L25" s="31">
        <v>556</v>
      </c>
      <c r="M25" s="31">
        <v>15.425750000000001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5149.3500000000004</v>
      </c>
      <c r="D26" s="36">
        <v>5145.5999999999995</v>
      </c>
      <c r="E26" s="36">
        <v>4971.1999999999989</v>
      </c>
      <c r="F26" s="36">
        <v>4793.0499999999993</v>
      </c>
      <c r="G26" s="36">
        <v>4618.6499999999987</v>
      </c>
      <c r="H26" s="36">
        <v>5323.7499999999991</v>
      </c>
      <c r="I26" s="36">
        <v>5498.1499999999987</v>
      </c>
      <c r="J26" s="36">
        <v>5676.2999999999993</v>
      </c>
      <c r="K26" s="31">
        <v>5320</v>
      </c>
      <c r="L26" s="31">
        <v>4967.45</v>
      </c>
      <c r="M26" s="31">
        <v>3.4309500000000002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563.5</v>
      </c>
      <c r="D27" s="36">
        <v>570.31666666666672</v>
      </c>
      <c r="E27" s="36">
        <v>553.43333333333339</v>
      </c>
      <c r="F27" s="36">
        <v>543.36666666666667</v>
      </c>
      <c r="G27" s="36">
        <v>526.48333333333335</v>
      </c>
      <c r="H27" s="36">
        <v>580.38333333333344</v>
      </c>
      <c r="I27" s="36">
        <v>597.26666666666688</v>
      </c>
      <c r="J27" s="36">
        <v>607.33333333333348</v>
      </c>
      <c r="K27" s="31">
        <v>587.20000000000005</v>
      </c>
      <c r="L27" s="31">
        <v>560.25</v>
      </c>
      <c r="M27" s="31">
        <v>34.757370000000002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6614.45</v>
      </c>
      <c r="D28" s="36">
        <v>6555.75</v>
      </c>
      <c r="E28" s="36">
        <v>6433.7</v>
      </c>
      <c r="F28" s="36">
        <v>6252.95</v>
      </c>
      <c r="G28" s="36">
        <v>6130.9</v>
      </c>
      <c r="H28" s="36">
        <v>6736.5</v>
      </c>
      <c r="I28" s="36">
        <v>6858.5499999999993</v>
      </c>
      <c r="J28" s="36">
        <v>7039.3</v>
      </c>
      <c r="K28" s="31">
        <v>6677.8</v>
      </c>
      <c r="L28" s="31">
        <v>6375</v>
      </c>
      <c r="M28" s="31">
        <v>7.0994599999999997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512.65</v>
      </c>
      <c r="D29" s="36">
        <v>513.94999999999993</v>
      </c>
      <c r="E29" s="36">
        <v>506.94999999999982</v>
      </c>
      <c r="F29" s="36">
        <v>501.24999999999989</v>
      </c>
      <c r="G29" s="36">
        <v>494.24999999999977</v>
      </c>
      <c r="H29" s="36">
        <v>519.64999999999986</v>
      </c>
      <c r="I29" s="36">
        <v>526.65000000000009</v>
      </c>
      <c r="J29" s="36">
        <v>532.34999999999991</v>
      </c>
      <c r="K29" s="31">
        <v>520.95000000000005</v>
      </c>
      <c r="L29" s="31">
        <v>508.25</v>
      </c>
      <c r="M29" s="31">
        <v>25.727409999999999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171.35</v>
      </c>
      <c r="D30" s="36">
        <v>172</v>
      </c>
      <c r="E30" s="36">
        <v>169.65</v>
      </c>
      <c r="F30" s="36">
        <v>167.95000000000002</v>
      </c>
      <c r="G30" s="36">
        <v>165.60000000000002</v>
      </c>
      <c r="H30" s="36">
        <v>173.7</v>
      </c>
      <c r="I30" s="36">
        <v>176.05</v>
      </c>
      <c r="J30" s="36">
        <v>177.74999999999997</v>
      </c>
      <c r="K30" s="31">
        <v>174.35</v>
      </c>
      <c r="L30" s="31">
        <v>170.3</v>
      </c>
      <c r="M30" s="31">
        <v>141.19006999999999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2953.8</v>
      </c>
      <c r="D31" s="36">
        <v>2946.2666666666664</v>
      </c>
      <c r="E31" s="36">
        <v>2927.583333333333</v>
      </c>
      <c r="F31" s="36">
        <v>2901.3666666666668</v>
      </c>
      <c r="G31" s="36">
        <v>2882.6833333333334</v>
      </c>
      <c r="H31" s="36">
        <v>2972.4833333333327</v>
      </c>
      <c r="I31" s="36">
        <v>2991.1666666666661</v>
      </c>
      <c r="J31" s="36">
        <v>3017.3833333333323</v>
      </c>
      <c r="K31" s="31">
        <v>2964.95</v>
      </c>
      <c r="L31" s="31">
        <v>2920.05</v>
      </c>
      <c r="M31" s="31">
        <v>6.1446899999999998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1938.4</v>
      </c>
      <c r="D32" s="36">
        <v>1908.9833333333333</v>
      </c>
      <c r="E32" s="36">
        <v>1862.9666666666667</v>
      </c>
      <c r="F32" s="36">
        <v>1787.5333333333333</v>
      </c>
      <c r="G32" s="36">
        <v>1741.5166666666667</v>
      </c>
      <c r="H32" s="36">
        <v>1984.4166666666667</v>
      </c>
      <c r="I32" s="36">
        <v>2030.4333333333336</v>
      </c>
      <c r="J32" s="36">
        <v>2105.8666666666668</v>
      </c>
      <c r="K32" s="31">
        <v>1955</v>
      </c>
      <c r="L32" s="31">
        <v>1833.55</v>
      </c>
      <c r="M32" s="31">
        <v>15.45736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1025.25</v>
      </c>
      <c r="D33" s="36">
        <v>1033.7166666666667</v>
      </c>
      <c r="E33" s="36">
        <v>1005.5333333333333</v>
      </c>
      <c r="F33" s="36">
        <v>985.81666666666661</v>
      </c>
      <c r="G33" s="36">
        <v>957.63333333333321</v>
      </c>
      <c r="H33" s="36">
        <v>1053.4333333333334</v>
      </c>
      <c r="I33" s="36">
        <v>1081.6166666666668</v>
      </c>
      <c r="J33" s="36">
        <v>1101.3333333333335</v>
      </c>
      <c r="K33" s="31">
        <v>1061.9000000000001</v>
      </c>
      <c r="L33" s="31">
        <v>1014</v>
      </c>
      <c r="M33" s="31">
        <v>48.002850000000002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594.70000000000005</v>
      </c>
      <c r="D34" s="36">
        <v>596.55000000000007</v>
      </c>
      <c r="E34" s="36">
        <v>583.65000000000009</v>
      </c>
      <c r="F34" s="36">
        <v>572.6</v>
      </c>
      <c r="G34" s="36">
        <v>559.70000000000005</v>
      </c>
      <c r="H34" s="36">
        <v>607.60000000000014</v>
      </c>
      <c r="I34" s="36">
        <v>620.5</v>
      </c>
      <c r="J34" s="36">
        <v>631.55000000000018</v>
      </c>
      <c r="K34" s="31">
        <v>609.45000000000005</v>
      </c>
      <c r="L34" s="31">
        <v>585.5</v>
      </c>
      <c r="M34" s="31">
        <v>51.84975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1018.65</v>
      </c>
      <c r="D35" s="36">
        <v>1018.2000000000002</v>
      </c>
      <c r="E35" s="36">
        <v>1000.5000000000002</v>
      </c>
      <c r="F35" s="36">
        <v>982.35</v>
      </c>
      <c r="G35" s="36">
        <v>964.65000000000009</v>
      </c>
      <c r="H35" s="36">
        <v>1036.3500000000004</v>
      </c>
      <c r="I35" s="36">
        <v>1054.0500000000004</v>
      </c>
      <c r="J35" s="36">
        <v>1072.2000000000005</v>
      </c>
      <c r="K35" s="31">
        <v>1035.9000000000001</v>
      </c>
      <c r="L35" s="31">
        <v>1000.05</v>
      </c>
      <c r="M35" s="31">
        <v>77.640299999999996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338.4</v>
      </c>
      <c r="D36" s="36">
        <v>341.26666666666665</v>
      </c>
      <c r="E36" s="36">
        <v>334.13333333333333</v>
      </c>
      <c r="F36" s="36">
        <v>329.86666666666667</v>
      </c>
      <c r="G36" s="36">
        <v>322.73333333333335</v>
      </c>
      <c r="H36" s="36">
        <v>345.5333333333333</v>
      </c>
      <c r="I36" s="36">
        <v>352.66666666666663</v>
      </c>
      <c r="J36" s="36">
        <v>356.93333333333328</v>
      </c>
      <c r="K36" s="31">
        <v>348.4</v>
      </c>
      <c r="L36" s="31">
        <v>337</v>
      </c>
      <c r="M36" s="31">
        <v>11.42901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1046.7</v>
      </c>
      <c r="D37" s="36">
        <v>1046.4333333333332</v>
      </c>
      <c r="E37" s="36">
        <v>1035.6166666666663</v>
      </c>
      <c r="F37" s="36">
        <v>1024.5333333333331</v>
      </c>
      <c r="G37" s="36">
        <v>1013.7166666666662</v>
      </c>
      <c r="H37" s="36">
        <v>1057.5166666666664</v>
      </c>
      <c r="I37" s="36">
        <v>1068.3333333333335</v>
      </c>
      <c r="J37" s="36">
        <v>1079.4166666666665</v>
      </c>
      <c r="K37" s="31">
        <v>1057.25</v>
      </c>
      <c r="L37" s="31">
        <v>1035.3499999999999</v>
      </c>
      <c r="M37" s="31">
        <v>86.943790000000007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7829.95</v>
      </c>
      <c r="D38" s="36">
        <v>7823.4000000000005</v>
      </c>
      <c r="E38" s="36">
        <v>7772.6000000000013</v>
      </c>
      <c r="F38" s="36">
        <v>7715.2500000000009</v>
      </c>
      <c r="G38" s="36">
        <v>7664.4500000000016</v>
      </c>
      <c r="H38" s="36">
        <v>7880.7500000000009</v>
      </c>
      <c r="I38" s="36">
        <v>7931.55</v>
      </c>
      <c r="J38" s="36">
        <v>7988.9000000000005</v>
      </c>
      <c r="K38" s="31">
        <v>7874.2</v>
      </c>
      <c r="L38" s="31">
        <v>7766.05</v>
      </c>
      <c r="M38" s="31">
        <v>2.1991100000000001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1557.25</v>
      </c>
      <c r="D39" s="36">
        <v>1562.6833333333334</v>
      </c>
      <c r="E39" s="36">
        <v>1546.0666666666668</v>
      </c>
      <c r="F39" s="36">
        <v>1534.8833333333334</v>
      </c>
      <c r="G39" s="36">
        <v>1518.2666666666669</v>
      </c>
      <c r="H39" s="36">
        <v>1573.8666666666668</v>
      </c>
      <c r="I39" s="36">
        <v>1590.4833333333336</v>
      </c>
      <c r="J39" s="36">
        <v>1601.6666666666667</v>
      </c>
      <c r="K39" s="31">
        <v>1579.3</v>
      </c>
      <c r="L39" s="31">
        <v>1551.5</v>
      </c>
      <c r="M39" s="31">
        <v>8.0375300000000003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8619.6</v>
      </c>
      <c r="D40" s="36">
        <v>8613.3833333333332</v>
      </c>
      <c r="E40" s="36">
        <v>8525.8666666666668</v>
      </c>
      <c r="F40" s="36">
        <v>8432.1333333333332</v>
      </c>
      <c r="G40" s="36">
        <v>8344.6166666666668</v>
      </c>
      <c r="H40" s="36">
        <v>8707.1166666666668</v>
      </c>
      <c r="I40" s="36">
        <v>8794.6333333333332</v>
      </c>
      <c r="J40" s="36">
        <v>8888.3666666666668</v>
      </c>
      <c r="K40" s="31">
        <v>8700.9</v>
      </c>
      <c r="L40" s="31">
        <v>8519.65</v>
      </c>
      <c r="M40" s="31">
        <v>0.11036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6569.15</v>
      </c>
      <c r="D41" s="36">
        <v>6597.5</v>
      </c>
      <c r="E41" s="36">
        <v>6523.15</v>
      </c>
      <c r="F41" s="36">
        <v>6477.15</v>
      </c>
      <c r="G41" s="36">
        <v>6402.7999999999993</v>
      </c>
      <c r="H41" s="36">
        <v>6643.5</v>
      </c>
      <c r="I41" s="36">
        <v>6717.85</v>
      </c>
      <c r="J41" s="36">
        <v>6763.85</v>
      </c>
      <c r="K41" s="31">
        <v>6671.85</v>
      </c>
      <c r="L41" s="31">
        <v>6551.5</v>
      </c>
      <c r="M41" s="31">
        <v>5.4478400000000002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2344.5</v>
      </c>
      <c r="D42" s="36">
        <v>2327.1666666666665</v>
      </c>
      <c r="E42" s="36">
        <v>2297.4333333333329</v>
      </c>
      <c r="F42" s="36">
        <v>2250.3666666666663</v>
      </c>
      <c r="G42" s="36">
        <v>2220.6333333333328</v>
      </c>
      <c r="H42" s="36">
        <v>2374.2333333333331</v>
      </c>
      <c r="I42" s="36">
        <v>2403.9666666666667</v>
      </c>
      <c r="J42" s="36">
        <v>2451.0333333333333</v>
      </c>
      <c r="K42" s="31">
        <v>2356.9</v>
      </c>
      <c r="L42" s="31">
        <v>2280.1</v>
      </c>
      <c r="M42" s="31">
        <v>6.1211700000000002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200.7</v>
      </c>
      <c r="D43" s="36">
        <v>207.2833333333333</v>
      </c>
      <c r="E43" s="36">
        <v>191.11666666666662</v>
      </c>
      <c r="F43" s="36">
        <v>181.5333333333333</v>
      </c>
      <c r="G43" s="36">
        <v>165.36666666666662</v>
      </c>
      <c r="H43" s="36">
        <v>216.86666666666662</v>
      </c>
      <c r="I43" s="36">
        <v>233.0333333333333</v>
      </c>
      <c r="J43" s="36">
        <v>242.61666666666662</v>
      </c>
      <c r="K43" s="31">
        <v>223.45</v>
      </c>
      <c r="L43" s="31">
        <v>197.7</v>
      </c>
      <c r="M43" s="31">
        <v>509.49423000000002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254.7</v>
      </c>
      <c r="D44" s="36">
        <v>258.38333333333327</v>
      </c>
      <c r="E44" s="36">
        <v>249.36666666666656</v>
      </c>
      <c r="F44" s="36">
        <v>244.0333333333333</v>
      </c>
      <c r="G44" s="36">
        <v>235.01666666666659</v>
      </c>
      <c r="H44" s="36">
        <v>263.71666666666653</v>
      </c>
      <c r="I44" s="36">
        <v>272.73333333333329</v>
      </c>
      <c r="J44" s="36">
        <v>278.06666666666649</v>
      </c>
      <c r="K44" s="31">
        <v>267.39999999999998</v>
      </c>
      <c r="L44" s="31">
        <v>253.05</v>
      </c>
      <c r="M44" s="31">
        <v>266.20785999999998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128.5</v>
      </c>
      <c r="D45" s="36">
        <v>130.44999999999999</v>
      </c>
      <c r="E45" s="36">
        <v>122.49999999999997</v>
      </c>
      <c r="F45" s="36">
        <v>116.49999999999999</v>
      </c>
      <c r="G45" s="36">
        <v>108.54999999999997</v>
      </c>
      <c r="H45" s="36">
        <v>136.44999999999999</v>
      </c>
      <c r="I45" s="36">
        <v>144.40000000000003</v>
      </c>
      <c r="J45" s="36">
        <v>150.39999999999998</v>
      </c>
      <c r="K45" s="31">
        <v>138.4</v>
      </c>
      <c r="L45" s="31">
        <v>124.45</v>
      </c>
      <c r="M45" s="31">
        <v>210.67330000000001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1410.3</v>
      </c>
      <c r="D46" s="36">
        <v>1412.8</v>
      </c>
      <c r="E46" s="36">
        <v>1400.05</v>
      </c>
      <c r="F46" s="36">
        <v>1389.8</v>
      </c>
      <c r="G46" s="36">
        <v>1377.05</v>
      </c>
      <c r="H46" s="36">
        <v>1423.05</v>
      </c>
      <c r="I46" s="36">
        <v>1435.8</v>
      </c>
      <c r="J46" s="36">
        <v>1446.05</v>
      </c>
      <c r="K46" s="31">
        <v>1425.55</v>
      </c>
      <c r="L46" s="31">
        <v>1402.55</v>
      </c>
      <c r="M46" s="31">
        <v>2.20573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174.65</v>
      </c>
      <c r="D47" s="36">
        <v>177.13333333333333</v>
      </c>
      <c r="E47" s="36">
        <v>171.16666666666666</v>
      </c>
      <c r="F47" s="36">
        <v>167.68333333333334</v>
      </c>
      <c r="G47" s="36">
        <v>161.71666666666667</v>
      </c>
      <c r="H47" s="36">
        <v>180.61666666666665</v>
      </c>
      <c r="I47" s="36">
        <v>186.58333333333334</v>
      </c>
      <c r="J47" s="36">
        <v>190.06666666666663</v>
      </c>
      <c r="K47" s="31">
        <v>183.1</v>
      </c>
      <c r="L47" s="31">
        <v>173.65</v>
      </c>
      <c r="M47" s="31">
        <v>196.40567999999999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551</v>
      </c>
      <c r="D48" s="36">
        <v>550.58333333333337</v>
      </c>
      <c r="E48" s="36">
        <v>545.86666666666679</v>
      </c>
      <c r="F48" s="36">
        <v>540.73333333333346</v>
      </c>
      <c r="G48" s="36">
        <v>536.01666666666688</v>
      </c>
      <c r="H48" s="36">
        <v>555.7166666666667</v>
      </c>
      <c r="I48" s="36">
        <v>560.43333333333317</v>
      </c>
      <c r="J48" s="36">
        <v>565.56666666666661</v>
      </c>
      <c r="K48" s="31">
        <v>555.29999999999995</v>
      </c>
      <c r="L48" s="31">
        <v>545.45000000000005</v>
      </c>
      <c r="M48" s="31">
        <v>8.1305300000000003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1130.95</v>
      </c>
      <c r="D49" s="36">
        <v>1192.6333333333332</v>
      </c>
      <c r="E49" s="36">
        <v>1055.2666666666664</v>
      </c>
      <c r="F49" s="36">
        <v>979.58333333333326</v>
      </c>
      <c r="G49" s="36">
        <v>842.21666666666647</v>
      </c>
      <c r="H49" s="36">
        <v>1268.3166666666664</v>
      </c>
      <c r="I49" s="36">
        <v>1405.6833333333332</v>
      </c>
      <c r="J49" s="36">
        <v>1481.3666666666663</v>
      </c>
      <c r="K49" s="31">
        <v>1330</v>
      </c>
      <c r="L49" s="31">
        <v>1116.95</v>
      </c>
      <c r="M49" s="31">
        <v>73.639830000000003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1118.7</v>
      </c>
      <c r="D50" s="36">
        <v>1119.6666666666667</v>
      </c>
      <c r="E50" s="36">
        <v>1110.3333333333335</v>
      </c>
      <c r="F50" s="36">
        <v>1101.9666666666667</v>
      </c>
      <c r="G50" s="36">
        <v>1092.6333333333334</v>
      </c>
      <c r="H50" s="36">
        <v>1128.0333333333335</v>
      </c>
      <c r="I50" s="36">
        <v>1137.366666666667</v>
      </c>
      <c r="J50" s="36">
        <v>1145.7333333333336</v>
      </c>
      <c r="K50" s="31">
        <v>1129</v>
      </c>
      <c r="L50" s="31">
        <v>1111.3</v>
      </c>
      <c r="M50" s="31">
        <v>38.879759999999997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216.7</v>
      </c>
      <c r="D51" s="36">
        <v>220.35</v>
      </c>
      <c r="E51" s="36">
        <v>210.54999999999998</v>
      </c>
      <c r="F51" s="36">
        <v>204.39999999999998</v>
      </c>
      <c r="G51" s="36">
        <v>194.59999999999997</v>
      </c>
      <c r="H51" s="36">
        <v>226.5</v>
      </c>
      <c r="I51" s="36">
        <v>236.3</v>
      </c>
      <c r="J51" s="36">
        <v>242.45000000000002</v>
      </c>
      <c r="K51" s="31">
        <v>230.15</v>
      </c>
      <c r="L51" s="31">
        <v>214.2</v>
      </c>
      <c r="M51" s="31">
        <v>282.87984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266.7</v>
      </c>
      <c r="D52" s="36">
        <v>270.60000000000002</v>
      </c>
      <c r="E52" s="36">
        <v>260.70000000000005</v>
      </c>
      <c r="F52" s="36">
        <v>254.70000000000005</v>
      </c>
      <c r="G52" s="36">
        <v>244.80000000000007</v>
      </c>
      <c r="H52" s="36">
        <v>276.60000000000002</v>
      </c>
      <c r="I52" s="36">
        <v>286.5</v>
      </c>
      <c r="J52" s="36">
        <v>292.5</v>
      </c>
      <c r="K52" s="31">
        <v>280.5</v>
      </c>
      <c r="L52" s="31">
        <v>264.60000000000002</v>
      </c>
      <c r="M52" s="31">
        <v>62.385330000000003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25237.9</v>
      </c>
      <c r="D53" s="36">
        <v>25335.016666666666</v>
      </c>
      <c r="E53" s="36">
        <v>25010.083333333332</v>
      </c>
      <c r="F53" s="36">
        <v>24782.266666666666</v>
      </c>
      <c r="G53" s="36">
        <v>24457.333333333332</v>
      </c>
      <c r="H53" s="36">
        <v>25562.833333333332</v>
      </c>
      <c r="I53" s="36">
        <v>25887.766666666666</v>
      </c>
      <c r="J53" s="36">
        <v>26115.583333333332</v>
      </c>
      <c r="K53" s="31">
        <v>25659.95</v>
      </c>
      <c r="L53" s="31">
        <v>25107.200000000001</v>
      </c>
      <c r="M53" s="31">
        <v>0.36671999999999999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590.45000000000005</v>
      </c>
      <c r="D54" s="36">
        <v>597.6</v>
      </c>
      <c r="E54" s="36">
        <v>576.6</v>
      </c>
      <c r="F54" s="36">
        <v>562.75</v>
      </c>
      <c r="G54" s="36">
        <v>541.75</v>
      </c>
      <c r="H54" s="36">
        <v>611.45000000000005</v>
      </c>
      <c r="I54" s="36">
        <v>632.45000000000005</v>
      </c>
      <c r="J54" s="36">
        <v>646.30000000000007</v>
      </c>
      <c r="K54" s="31">
        <v>618.6</v>
      </c>
      <c r="L54" s="31">
        <v>583.75</v>
      </c>
      <c r="M54" s="31">
        <v>85.211179999999999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4970.2</v>
      </c>
      <c r="D55" s="36">
        <v>4969.6333333333332</v>
      </c>
      <c r="E55" s="36">
        <v>4941.3166666666666</v>
      </c>
      <c r="F55" s="36">
        <v>4912.4333333333334</v>
      </c>
      <c r="G55" s="36">
        <v>4884.1166666666668</v>
      </c>
      <c r="H55" s="36">
        <v>4998.5166666666664</v>
      </c>
      <c r="I55" s="36">
        <v>5026.8333333333321</v>
      </c>
      <c r="J55" s="36">
        <v>5055.7166666666662</v>
      </c>
      <c r="K55" s="31">
        <v>4997.95</v>
      </c>
      <c r="L55" s="31">
        <v>4940.75</v>
      </c>
      <c r="M55" s="31">
        <v>1.58487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545.75</v>
      </c>
      <c r="D56" s="36">
        <v>554.05000000000007</v>
      </c>
      <c r="E56" s="36">
        <v>533.10000000000014</v>
      </c>
      <c r="F56" s="36">
        <v>520.45000000000005</v>
      </c>
      <c r="G56" s="36">
        <v>499.50000000000011</v>
      </c>
      <c r="H56" s="36">
        <v>566.70000000000016</v>
      </c>
      <c r="I56" s="36">
        <v>587.6500000000002</v>
      </c>
      <c r="J56" s="36">
        <v>600.30000000000018</v>
      </c>
      <c r="K56" s="31">
        <v>575</v>
      </c>
      <c r="L56" s="31">
        <v>541.4</v>
      </c>
      <c r="M56" s="31">
        <v>102.42724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439.45</v>
      </c>
      <c r="D57" s="36">
        <v>438.95</v>
      </c>
      <c r="E57" s="36">
        <v>429.5</v>
      </c>
      <c r="F57" s="36">
        <v>419.55</v>
      </c>
      <c r="G57" s="36">
        <v>410.1</v>
      </c>
      <c r="H57" s="36">
        <v>448.9</v>
      </c>
      <c r="I57" s="36">
        <v>458.34999999999991</v>
      </c>
      <c r="J57" s="36">
        <v>468.29999999999995</v>
      </c>
      <c r="K57" s="31">
        <v>448.4</v>
      </c>
      <c r="L57" s="31">
        <v>429</v>
      </c>
      <c r="M57" s="31">
        <v>16.1097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1101.55</v>
      </c>
      <c r="D58" s="36">
        <v>1111.1666666666667</v>
      </c>
      <c r="E58" s="36">
        <v>1088.3833333333334</v>
      </c>
      <c r="F58" s="36">
        <v>1075.2166666666667</v>
      </c>
      <c r="G58" s="36">
        <v>1052.4333333333334</v>
      </c>
      <c r="H58" s="36">
        <v>1124.3333333333335</v>
      </c>
      <c r="I58" s="36">
        <v>1147.1166666666668</v>
      </c>
      <c r="J58" s="36">
        <v>1160.2833333333335</v>
      </c>
      <c r="K58" s="31">
        <v>1133.95</v>
      </c>
      <c r="L58" s="31">
        <v>1098</v>
      </c>
      <c r="M58" s="31">
        <v>8.5021400000000007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1434.75</v>
      </c>
      <c r="D59" s="36">
        <v>1437.5</v>
      </c>
      <c r="E59" s="36">
        <v>1422.25</v>
      </c>
      <c r="F59" s="36">
        <v>1409.75</v>
      </c>
      <c r="G59" s="36">
        <v>1394.5</v>
      </c>
      <c r="H59" s="36">
        <v>1450</v>
      </c>
      <c r="I59" s="36">
        <v>1465.25</v>
      </c>
      <c r="J59" s="36">
        <v>1477.75</v>
      </c>
      <c r="K59" s="31">
        <v>1452.75</v>
      </c>
      <c r="L59" s="31">
        <v>1425</v>
      </c>
      <c r="M59" s="31">
        <v>4.5346000000000002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432.8</v>
      </c>
      <c r="D60" s="36">
        <v>440.09999999999997</v>
      </c>
      <c r="E60" s="36">
        <v>422.74999999999994</v>
      </c>
      <c r="F60" s="36">
        <v>412.7</v>
      </c>
      <c r="G60" s="36">
        <v>395.34999999999997</v>
      </c>
      <c r="H60" s="36">
        <v>450.14999999999992</v>
      </c>
      <c r="I60" s="36">
        <v>467.49999999999994</v>
      </c>
      <c r="J60" s="36">
        <v>477.5499999999999</v>
      </c>
      <c r="K60" s="31">
        <v>457.45</v>
      </c>
      <c r="L60" s="31">
        <v>430.05</v>
      </c>
      <c r="M60" s="31">
        <v>194.72345999999999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6666.2</v>
      </c>
      <c r="D61" s="36">
        <v>6633.8</v>
      </c>
      <c r="E61" s="36">
        <v>6533.9000000000005</v>
      </c>
      <c r="F61" s="36">
        <v>6401.6</v>
      </c>
      <c r="G61" s="36">
        <v>6301.7000000000007</v>
      </c>
      <c r="H61" s="36">
        <v>6766.1</v>
      </c>
      <c r="I61" s="36">
        <v>6866</v>
      </c>
      <c r="J61" s="36">
        <v>6998.3</v>
      </c>
      <c r="K61" s="31">
        <v>6733.7</v>
      </c>
      <c r="L61" s="31">
        <v>6501.5</v>
      </c>
      <c r="M61" s="31">
        <v>8.81053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2515.15</v>
      </c>
      <c r="D62" s="36">
        <v>2521.2333333333331</v>
      </c>
      <c r="E62" s="36">
        <v>2497.4666666666662</v>
      </c>
      <c r="F62" s="36">
        <v>2479.7833333333333</v>
      </c>
      <c r="G62" s="36">
        <v>2456.0166666666664</v>
      </c>
      <c r="H62" s="36">
        <v>2538.9166666666661</v>
      </c>
      <c r="I62" s="36">
        <v>2562.6833333333334</v>
      </c>
      <c r="J62" s="36">
        <v>2580.3666666666659</v>
      </c>
      <c r="K62" s="31">
        <v>2545</v>
      </c>
      <c r="L62" s="31">
        <v>2503.5500000000002</v>
      </c>
      <c r="M62" s="31">
        <v>0.88295999999999997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913.65</v>
      </c>
      <c r="D63" s="36">
        <v>924.0333333333333</v>
      </c>
      <c r="E63" s="36">
        <v>896.11666666666656</v>
      </c>
      <c r="F63" s="36">
        <v>878.58333333333326</v>
      </c>
      <c r="G63" s="36">
        <v>850.66666666666652</v>
      </c>
      <c r="H63" s="36">
        <v>941.56666666666661</v>
      </c>
      <c r="I63" s="36">
        <v>969.48333333333335</v>
      </c>
      <c r="J63" s="36">
        <v>987.01666666666665</v>
      </c>
      <c r="K63" s="31">
        <v>951.95</v>
      </c>
      <c r="L63" s="31">
        <v>906.5</v>
      </c>
      <c r="M63" s="31">
        <v>22.51407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1079.9000000000001</v>
      </c>
      <c r="D64" s="36">
        <v>1083.0833333333335</v>
      </c>
      <c r="E64" s="36">
        <v>1070.2166666666669</v>
      </c>
      <c r="F64" s="36">
        <v>1060.5333333333335</v>
      </c>
      <c r="G64" s="36">
        <v>1047.666666666667</v>
      </c>
      <c r="H64" s="36">
        <v>1092.7666666666669</v>
      </c>
      <c r="I64" s="36">
        <v>1105.6333333333337</v>
      </c>
      <c r="J64" s="36">
        <v>1115.3166666666668</v>
      </c>
      <c r="K64" s="31">
        <v>1095.95</v>
      </c>
      <c r="L64" s="31">
        <v>1073.4000000000001</v>
      </c>
      <c r="M64" s="31">
        <v>1.3546899999999999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283.7</v>
      </c>
      <c r="D65" s="36">
        <v>284.89999999999998</v>
      </c>
      <c r="E65" s="36">
        <v>281.19999999999993</v>
      </c>
      <c r="F65" s="36">
        <v>278.69999999999993</v>
      </c>
      <c r="G65" s="36">
        <v>274.99999999999989</v>
      </c>
      <c r="H65" s="36">
        <v>287.39999999999998</v>
      </c>
      <c r="I65" s="36">
        <v>291.10000000000002</v>
      </c>
      <c r="J65" s="36">
        <v>293.60000000000002</v>
      </c>
      <c r="K65" s="31">
        <v>288.60000000000002</v>
      </c>
      <c r="L65" s="31">
        <v>282.39999999999998</v>
      </c>
      <c r="M65" s="31">
        <v>28.3064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2567.5500000000002</v>
      </c>
      <c r="D66" s="36">
        <v>2580.7000000000003</v>
      </c>
      <c r="E66" s="36">
        <v>2538.4000000000005</v>
      </c>
      <c r="F66" s="36">
        <v>2509.2500000000005</v>
      </c>
      <c r="G66" s="36">
        <v>2466.9500000000007</v>
      </c>
      <c r="H66" s="36">
        <v>2609.8500000000004</v>
      </c>
      <c r="I66" s="36">
        <v>2652.1500000000005</v>
      </c>
      <c r="J66" s="36">
        <v>2681.3</v>
      </c>
      <c r="K66" s="31">
        <v>2623</v>
      </c>
      <c r="L66" s="31">
        <v>2551.5500000000002</v>
      </c>
      <c r="M66" s="31">
        <v>11.343819999999999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536.54999999999995</v>
      </c>
      <c r="D67" s="36">
        <v>538.56666666666661</v>
      </c>
      <c r="E67" s="36">
        <v>533.38333333333321</v>
      </c>
      <c r="F67" s="36">
        <v>530.21666666666658</v>
      </c>
      <c r="G67" s="36">
        <v>525.03333333333319</v>
      </c>
      <c r="H67" s="36">
        <v>541.73333333333323</v>
      </c>
      <c r="I67" s="36">
        <v>546.91666666666663</v>
      </c>
      <c r="J67" s="36">
        <v>550.08333333333326</v>
      </c>
      <c r="K67" s="31">
        <v>543.75</v>
      </c>
      <c r="L67" s="31">
        <v>535.4</v>
      </c>
      <c r="M67" s="31">
        <v>14.54041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2052.15</v>
      </c>
      <c r="D68" s="36">
        <v>2078.2166666666667</v>
      </c>
      <c r="E68" s="36">
        <v>2007.4333333333334</v>
      </c>
      <c r="F68" s="36">
        <v>1962.7166666666667</v>
      </c>
      <c r="G68" s="36">
        <v>1891.9333333333334</v>
      </c>
      <c r="H68" s="36">
        <v>2122.9333333333334</v>
      </c>
      <c r="I68" s="36">
        <v>2193.7166666666672</v>
      </c>
      <c r="J68" s="36">
        <v>2238.4333333333334</v>
      </c>
      <c r="K68" s="31">
        <v>2149</v>
      </c>
      <c r="L68" s="31">
        <v>2033.5</v>
      </c>
      <c r="M68" s="31">
        <v>3.7904200000000001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2197.9</v>
      </c>
      <c r="D69" s="36">
        <v>2212.6333333333332</v>
      </c>
      <c r="E69" s="36">
        <v>2174.2666666666664</v>
      </c>
      <c r="F69" s="36">
        <v>2150.6333333333332</v>
      </c>
      <c r="G69" s="36">
        <v>2112.2666666666664</v>
      </c>
      <c r="H69" s="36">
        <v>2236.2666666666664</v>
      </c>
      <c r="I69" s="36">
        <v>2274.6333333333332</v>
      </c>
      <c r="J69" s="36">
        <v>2298.2666666666664</v>
      </c>
      <c r="K69" s="31">
        <v>2251</v>
      </c>
      <c r="L69" s="31">
        <v>2189</v>
      </c>
      <c r="M69" s="31">
        <v>1.5495300000000001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419.4</v>
      </c>
      <c r="D70" s="36">
        <v>426.4666666666667</v>
      </c>
      <c r="E70" s="36">
        <v>405.13333333333338</v>
      </c>
      <c r="F70" s="36">
        <v>390.86666666666667</v>
      </c>
      <c r="G70" s="36">
        <v>369.53333333333336</v>
      </c>
      <c r="H70" s="36">
        <v>440.73333333333341</v>
      </c>
      <c r="I70" s="36">
        <v>462.06666666666666</v>
      </c>
      <c r="J70" s="36">
        <v>476.33333333333343</v>
      </c>
      <c r="K70" s="31">
        <v>447.8</v>
      </c>
      <c r="L70" s="31">
        <v>412.2</v>
      </c>
      <c r="M70" s="31">
        <v>14.77336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151.85</v>
      </c>
      <c r="D71" s="36">
        <v>152.73333333333335</v>
      </c>
      <c r="E71" s="36">
        <v>148.9666666666667</v>
      </c>
      <c r="F71" s="36">
        <v>146.08333333333334</v>
      </c>
      <c r="G71" s="36">
        <v>142.31666666666669</v>
      </c>
      <c r="H71" s="36">
        <v>155.6166666666667</v>
      </c>
      <c r="I71" s="36">
        <v>159.38333333333335</v>
      </c>
      <c r="J71" s="36">
        <v>162.26666666666671</v>
      </c>
      <c r="K71" s="31">
        <v>156.5</v>
      </c>
      <c r="L71" s="31">
        <v>149.85</v>
      </c>
      <c r="M71" s="31">
        <v>18.495650000000001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3740.15</v>
      </c>
      <c r="D72" s="36">
        <v>3734.8166666666671</v>
      </c>
      <c r="E72" s="36">
        <v>3651.0333333333342</v>
      </c>
      <c r="F72" s="36">
        <v>3561.916666666667</v>
      </c>
      <c r="G72" s="36">
        <v>3478.1333333333341</v>
      </c>
      <c r="H72" s="36">
        <v>3823.9333333333343</v>
      </c>
      <c r="I72" s="36">
        <v>3907.7166666666672</v>
      </c>
      <c r="J72" s="36">
        <v>3996.8333333333344</v>
      </c>
      <c r="K72" s="31">
        <v>3818.6</v>
      </c>
      <c r="L72" s="31">
        <v>3645.7</v>
      </c>
      <c r="M72" s="31">
        <v>13.031790000000001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6269.2</v>
      </c>
      <c r="D73" s="36">
        <v>6264.3999999999987</v>
      </c>
      <c r="E73" s="36">
        <v>6207.6999999999971</v>
      </c>
      <c r="F73" s="36">
        <v>6146.199999999998</v>
      </c>
      <c r="G73" s="36">
        <v>6089.4999999999964</v>
      </c>
      <c r="H73" s="36">
        <v>6325.8999999999978</v>
      </c>
      <c r="I73" s="36">
        <v>6382.6</v>
      </c>
      <c r="J73" s="36">
        <v>6444.0999999999985</v>
      </c>
      <c r="K73" s="31">
        <v>6321.1</v>
      </c>
      <c r="L73" s="31">
        <v>6202.9</v>
      </c>
      <c r="M73" s="31">
        <v>1.6927099999999999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807.6</v>
      </c>
      <c r="D74" s="36">
        <v>816.18333333333339</v>
      </c>
      <c r="E74" s="36">
        <v>794.76666666666677</v>
      </c>
      <c r="F74" s="36">
        <v>781.93333333333339</v>
      </c>
      <c r="G74" s="36">
        <v>760.51666666666677</v>
      </c>
      <c r="H74" s="36">
        <v>829.01666666666677</v>
      </c>
      <c r="I74" s="36">
        <v>850.43333333333328</v>
      </c>
      <c r="J74" s="36">
        <v>863.26666666666677</v>
      </c>
      <c r="K74" s="31">
        <v>837.6</v>
      </c>
      <c r="L74" s="31">
        <v>803.35</v>
      </c>
      <c r="M74" s="31">
        <v>28.149819999999998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3675.6</v>
      </c>
      <c r="D75" s="36">
        <v>3684.9499999999994</v>
      </c>
      <c r="E75" s="36">
        <v>3634.9499999999989</v>
      </c>
      <c r="F75" s="36">
        <v>3594.2999999999997</v>
      </c>
      <c r="G75" s="36">
        <v>3544.2999999999993</v>
      </c>
      <c r="H75" s="36">
        <v>3725.5999999999985</v>
      </c>
      <c r="I75" s="36">
        <v>3775.5999999999995</v>
      </c>
      <c r="J75" s="36">
        <v>3816.2499999999982</v>
      </c>
      <c r="K75" s="31">
        <v>3734.95</v>
      </c>
      <c r="L75" s="31">
        <v>3644.3</v>
      </c>
      <c r="M75" s="31">
        <v>1.9914799999999999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6333.5</v>
      </c>
      <c r="D76" s="36">
        <v>6317.3166666666666</v>
      </c>
      <c r="E76" s="36">
        <v>6246.1833333333334</v>
      </c>
      <c r="F76" s="36">
        <v>6158.8666666666668</v>
      </c>
      <c r="G76" s="36">
        <v>6087.7333333333336</v>
      </c>
      <c r="H76" s="36">
        <v>6404.6333333333332</v>
      </c>
      <c r="I76" s="36">
        <v>6475.7666666666664</v>
      </c>
      <c r="J76" s="36">
        <v>6563.083333333333</v>
      </c>
      <c r="K76" s="31">
        <v>6388.45</v>
      </c>
      <c r="L76" s="31">
        <v>6230</v>
      </c>
      <c r="M76" s="31">
        <v>8.5929199999999994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3871.85</v>
      </c>
      <c r="D77" s="36">
        <v>3864.0333333333328</v>
      </c>
      <c r="E77" s="36">
        <v>3825.0166666666655</v>
      </c>
      <c r="F77" s="36">
        <v>3778.1833333333325</v>
      </c>
      <c r="G77" s="36">
        <v>3739.1666666666652</v>
      </c>
      <c r="H77" s="36">
        <v>3910.8666666666659</v>
      </c>
      <c r="I77" s="36">
        <v>3949.8833333333332</v>
      </c>
      <c r="J77" s="36">
        <v>3996.7166666666662</v>
      </c>
      <c r="K77" s="31">
        <v>3903.05</v>
      </c>
      <c r="L77" s="31">
        <v>3817.2</v>
      </c>
      <c r="M77" s="31">
        <v>2.3734299999999999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2815.9</v>
      </c>
      <c r="D78" s="36">
        <v>2824.7166666666672</v>
      </c>
      <c r="E78" s="36">
        <v>2774.4833333333345</v>
      </c>
      <c r="F78" s="36">
        <v>2733.0666666666675</v>
      </c>
      <c r="G78" s="36">
        <v>2682.8333333333348</v>
      </c>
      <c r="H78" s="36">
        <v>2866.1333333333341</v>
      </c>
      <c r="I78" s="36">
        <v>2916.3666666666668</v>
      </c>
      <c r="J78" s="36">
        <v>2957.7833333333338</v>
      </c>
      <c r="K78" s="31">
        <v>2874.95</v>
      </c>
      <c r="L78" s="31">
        <v>2783.3</v>
      </c>
      <c r="M78" s="31">
        <v>3.9508000000000001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146.65</v>
      </c>
      <c r="D79" s="36">
        <v>146.81666666666669</v>
      </c>
      <c r="E79" s="36">
        <v>145.23333333333338</v>
      </c>
      <c r="F79" s="36">
        <v>143.81666666666669</v>
      </c>
      <c r="G79" s="36">
        <v>142.23333333333338</v>
      </c>
      <c r="H79" s="36">
        <v>148.23333333333338</v>
      </c>
      <c r="I79" s="36">
        <v>149.81666666666669</v>
      </c>
      <c r="J79" s="36">
        <v>151.23333333333338</v>
      </c>
      <c r="K79" s="31">
        <v>148.4</v>
      </c>
      <c r="L79" s="31">
        <v>145.4</v>
      </c>
      <c r="M79" s="31">
        <v>152.43144000000001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3425.2</v>
      </c>
      <c r="D80" s="36">
        <v>3470.0166666666664</v>
      </c>
      <c r="E80" s="36">
        <v>3357.4333333333329</v>
      </c>
      <c r="F80" s="36">
        <v>3289.6666666666665</v>
      </c>
      <c r="G80" s="36">
        <v>3177.083333333333</v>
      </c>
      <c r="H80" s="36">
        <v>3537.7833333333328</v>
      </c>
      <c r="I80" s="36">
        <v>3650.3666666666668</v>
      </c>
      <c r="J80" s="36">
        <v>3718.1333333333328</v>
      </c>
      <c r="K80" s="31">
        <v>3582.6</v>
      </c>
      <c r="L80" s="31">
        <v>3402.25</v>
      </c>
      <c r="M80" s="31">
        <v>0.55122000000000004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431.5</v>
      </c>
      <c r="D81" s="36">
        <v>432.91666666666669</v>
      </c>
      <c r="E81" s="36">
        <v>426.58333333333337</v>
      </c>
      <c r="F81" s="36">
        <v>421.66666666666669</v>
      </c>
      <c r="G81" s="36">
        <v>415.33333333333337</v>
      </c>
      <c r="H81" s="36">
        <v>437.83333333333337</v>
      </c>
      <c r="I81" s="36">
        <v>444.16666666666674</v>
      </c>
      <c r="J81" s="36">
        <v>449.08333333333337</v>
      </c>
      <c r="K81" s="31">
        <v>439.25</v>
      </c>
      <c r="L81" s="31">
        <v>428</v>
      </c>
      <c r="M81" s="31">
        <v>6.0194599999999996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168.8</v>
      </c>
      <c r="D82" s="36">
        <v>170.33333333333334</v>
      </c>
      <c r="E82" s="36">
        <v>165.9666666666667</v>
      </c>
      <c r="F82" s="36">
        <v>163.13333333333335</v>
      </c>
      <c r="G82" s="36">
        <v>158.76666666666671</v>
      </c>
      <c r="H82" s="36">
        <v>173.16666666666669</v>
      </c>
      <c r="I82" s="36">
        <v>177.5333333333333</v>
      </c>
      <c r="J82" s="36">
        <v>180.36666666666667</v>
      </c>
      <c r="K82" s="31">
        <v>174.7</v>
      </c>
      <c r="L82" s="31">
        <v>167.5</v>
      </c>
      <c r="M82" s="31">
        <v>183.34992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1996.1</v>
      </c>
      <c r="D83" s="36">
        <v>2007.3833333333332</v>
      </c>
      <c r="E83" s="36">
        <v>1975.8166666666664</v>
      </c>
      <c r="F83" s="36">
        <v>1955.5333333333331</v>
      </c>
      <c r="G83" s="36">
        <v>1923.9666666666662</v>
      </c>
      <c r="H83" s="36">
        <v>2027.6666666666665</v>
      </c>
      <c r="I83" s="36">
        <v>2059.2333333333331</v>
      </c>
      <c r="J83" s="36">
        <v>2079.5166666666664</v>
      </c>
      <c r="K83" s="31">
        <v>2038.95</v>
      </c>
      <c r="L83" s="31">
        <v>1987.1</v>
      </c>
      <c r="M83" s="31">
        <v>1.5189999999999999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1199.4000000000001</v>
      </c>
      <c r="D84" s="36">
        <v>1207.4666666666667</v>
      </c>
      <c r="E84" s="36">
        <v>1186.9333333333334</v>
      </c>
      <c r="F84" s="36">
        <v>1174.4666666666667</v>
      </c>
      <c r="G84" s="36">
        <v>1153.9333333333334</v>
      </c>
      <c r="H84" s="36">
        <v>1219.9333333333334</v>
      </c>
      <c r="I84" s="36">
        <v>1240.4666666666667</v>
      </c>
      <c r="J84" s="36">
        <v>1252.9333333333334</v>
      </c>
      <c r="K84" s="31">
        <v>1228</v>
      </c>
      <c r="L84" s="31">
        <v>1195</v>
      </c>
      <c r="M84" s="31">
        <v>6.8635200000000003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2259.15</v>
      </c>
      <c r="D85" s="36">
        <v>2263.2999999999997</v>
      </c>
      <c r="E85" s="36">
        <v>2229.2499999999995</v>
      </c>
      <c r="F85" s="36">
        <v>2199.35</v>
      </c>
      <c r="G85" s="36">
        <v>2165.2999999999997</v>
      </c>
      <c r="H85" s="36">
        <v>2293.1999999999994</v>
      </c>
      <c r="I85" s="36">
        <v>2327.2499999999995</v>
      </c>
      <c r="J85" s="36">
        <v>2357.1499999999992</v>
      </c>
      <c r="K85" s="31">
        <v>2297.35</v>
      </c>
      <c r="L85" s="31">
        <v>2233.4</v>
      </c>
      <c r="M85" s="31">
        <v>12.76835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2147.35</v>
      </c>
      <c r="D86" s="36">
        <v>2161.4833333333336</v>
      </c>
      <c r="E86" s="36">
        <v>2123.9666666666672</v>
      </c>
      <c r="F86" s="36">
        <v>2100.5833333333335</v>
      </c>
      <c r="G86" s="36">
        <v>2063.0666666666671</v>
      </c>
      <c r="H86" s="36">
        <v>2184.8666666666672</v>
      </c>
      <c r="I86" s="36">
        <v>2222.3833333333337</v>
      </c>
      <c r="J86" s="36">
        <v>2245.7666666666673</v>
      </c>
      <c r="K86" s="31">
        <v>2199</v>
      </c>
      <c r="L86" s="31">
        <v>2138.1</v>
      </c>
      <c r="M86" s="31">
        <v>12.29133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560.45000000000005</v>
      </c>
      <c r="D87" s="36">
        <v>568.30000000000007</v>
      </c>
      <c r="E87" s="36">
        <v>550.90000000000009</v>
      </c>
      <c r="F87" s="36">
        <v>541.35</v>
      </c>
      <c r="G87" s="36">
        <v>523.95000000000005</v>
      </c>
      <c r="H87" s="36">
        <v>577.85000000000014</v>
      </c>
      <c r="I87" s="36">
        <v>595.25</v>
      </c>
      <c r="J87" s="36">
        <v>604.80000000000018</v>
      </c>
      <c r="K87" s="31">
        <v>585.70000000000005</v>
      </c>
      <c r="L87" s="31">
        <v>558.75</v>
      </c>
      <c r="M87" s="31">
        <v>8.4848400000000002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2846.05</v>
      </c>
      <c r="D88" s="36">
        <v>2887.0333333333333</v>
      </c>
      <c r="E88" s="36">
        <v>2787.0166666666664</v>
      </c>
      <c r="F88" s="36">
        <v>2727.9833333333331</v>
      </c>
      <c r="G88" s="36">
        <v>2627.9666666666662</v>
      </c>
      <c r="H88" s="36">
        <v>2946.0666666666666</v>
      </c>
      <c r="I88" s="36">
        <v>3046.0833333333339</v>
      </c>
      <c r="J88" s="36">
        <v>3105.1166666666668</v>
      </c>
      <c r="K88" s="31">
        <v>2987.05</v>
      </c>
      <c r="L88" s="31">
        <v>2828</v>
      </c>
      <c r="M88" s="31">
        <v>28.90465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1333.1</v>
      </c>
      <c r="D89" s="36">
        <v>1338.3833333333332</v>
      </c>
      <c r="E89" s="36">
        <v>1322.7666666666664</v>
      </c>
      <c r="F89" s="36">
        <v>1312.4333333333332</v>
      </c>
      <c r="G89" s="36">
        <v>1296.8166666666664</v>
      </c>
      <c r="H89" s="36">
        <v>1348.7166666666665</v>
      </c>
      <c r="I89" s="36">
        <v>1364.3333333333333</v>
      </c>
      <c r="J89" s="36">
        <v>1374.6666666666665</v>
      </c>
      <c r="K89" s="31">
        <v>1354</v>
      </c>
      <c r="L89" s="31">
        <v>1328.05</v>
      </c>
      <c r="M89" s="31">
        <v>9.0273900000000005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1666.95</v>
      </c>
      <c r="D90" s="36">
        <v>1663.6499999999999</v>
      </c>
      <c r="E90" s="36">
        <v>1642.2999999999997</v>
      </c>
      <c r="F90" s="36">
        <v>1617.6499999999999</v>
      </c>
      <c r="G90" s="36">
        <v>1596.2999999999997</v>
      </c>
      <c r="H90" s="36">
        <v>1688.2999999999997</v>
      </c>
      <c r="I90" s="36">
        <v>1709.6499999999996</v>
      </c>
      <c r="J90" s="36">
        <v>1734.2999999999997</v>
      </c>
      <c r="K90" s="31">
        <v>1685</v>
      </c>
      <c r="L90" s="31">
        <v>1639</v>
      </c>
      <c r="M90" s="31">
        <v>48.85445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3636.25</v>
      </c>
      <c r="D91" s="36">
        <v>3631.7666666666664</v>
      </c>
      <c r="E91" s="36">
        <v>3578.6833333333329</v>
      </c>
      <c r="F91" s="36">
        <v>3521.1166666666663</v>
      </c>
      <c r="G91" s="36">
        <v>3468.0333333333328</v>
      </c>
      <c r="H91" s="36">
        <v>3689.333333333333</v>
      </c>
      <c r="I91" s="36">
        <v>3742.416666666667</v>
      </c>
      <c r="J91" s="36">
        <v>3799.9833333333331</v>
      </c>
      <c r="K91" s="31">
        <v>3684.85</v>
      </c>
      <c r="L91" s="31">
        <v>3574.2</v>
      </c>
      <c r="M91" s="31">
        <v>8.1922700000000006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1390</v>
      </c>
      <c r="D92" s="36">
        <v>1395.6666666666667</v>
      </c>
      <c r="E92" s="36">
        <v>1377.6833333333334</v>
      </c>
      <c r="F92" s="36">
        <v>1365.3666666666666</v>
      </c>
      <c r="G92" s="36">
        <v>1347.3833333333332</v>
      </c>
      <c r="H92" s="36">
        <v>1407.9833333333336</v>
      </c>
      <c r="I92" s="36">
        <v>1425.9666666666667</v>
      </c>
      <c r="J92" s="36">
        <v>1438.2833333333338</v>
      </c>
      <c r="K92" s="31">
        <v>1413.65</v>
      </c>
      <c r="L92" s="31">
        <v>1383.35</v>
      </c>
      <c r="M92" s="31">
        <v>172.23905999999999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577.20000000000005</v>
      </c>
      <c r="D93" s="36">
        <v>578.69999999999993</v>
      </c>
      <c r="E93" s="36">
        <v>570.89999999999986</v>
      </c>
      <c r="F93" s="36">
        <v>564.59999999999991</v>
      </c>
      <c r="G93" s="36">
        <v>556.79999999999984</v>
      </c>
      <c r="H93" s="36">
        <v>584.99999999999989</v>
      </c>
      <c r="I93" s="36">
        <v>592.79999999999984</v>
      </c>
      <c r="J93" s="36">
        <v>599.09999999999991</v>
      </c>
      <c r="K93" s="31">
        <v>586.5</v>
      </c>
      <c r="L93" s="31">
        <v>572.4</v>
      </c>
      <c r="M93" s="31">
        <v>27.99522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4687.5</v>
      </c>
      <c r="D94" s="36">
        <v>4754.7</v>
      </c>
      <c r="E94" s="36">
        <v>4560.3499999999995</v>
      </c>
      <c r="F94" s="36">
        <v>4433.2</v>
      </c>
      <c r="G94" s="36">
        <v>4238.8499999999995</v>
      </c>
      <c r="H94" s="36">
        <v>4881.8499999999995</v>
      </c>
      <c r="I94" s="36">
        <v>5076.2</v>
      </c>
      <c r="J94" s="36">
        <v>5203.3499999999995</v>
      </c>
      <c r="K94" s="31">
        <v>4949.05</v>
      </c>
      <c r="L94" s="31">
        <v>4627.55</v>
      </c>
      <c r="M94" s="31">
        <v>13.219569999999999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582.45000000000005</v>
      </c>
      <c r="D95" s="36">
        <v>588</v>
      </c>
      <c r="E95" s="36">
        <v>574.20000000000005</v>
      </c>
      <c r="F95" s="36">
        <v>565.95000000000005</v>
      </c>
      <c r="G95" s="36">
        <v>552.15000000000009</v>
      </c>
      <c r="H95" s="36">
        <v>596.25</v>
      </c>
      <c r="I95" s="36">
        <v>610.04999999999995</v>
      </c>
      <c r="J95" s="36">
        <v>618.29999999999995</v>
      </c>
      <c r="K95" s="31">
        <v>601.79999999999995</v>
      </c>
      <c r="L95" s="31">
        <v>579.75</v>
      </c>
      <c r="M95" s="31">
        <v>45.954030000000003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501.9</v>
      </c>
      <c r="D96" s="36">
        <v>499.66666666666669</v>
      </c>
      <c r="E96" s="36">
        <v>489.13333333333338</v>
      </c>
      <c r="F96" s="36">
        <v>476.36666666666667</v>
      </c>
      <c r="G96" s="36">
        <v>465.83333333333337</v>
      </c>
      <c r="H96" s="36">
        <v>512.43333333333339</v>
      </c>
      <c r="I96" s="36">
        <v>522.9666666666667</v>
      </c>
      <c r="J96" s="36">
        <v>535.73333333333335</v>
      </c>
      <c r="K96" s="31">
        <v>510.2</v>
      </c>
      <c r="L96" s="31">
        <v>486.9</v>
      </c>
      <c r="M96" s="31">
        <v>94.902019999999993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2385.65</v>
      </c>
      <c r="D97" s="36">
        <v>2399.1666666666665</v>
      </c>
      <c r="E97" s="36">
        <v>2368.4833333333331</v>
      </c>
      <c r="F97" s="36">
        <v>2351.3166666666666</v>
      </c>
      <c r="G97" s="36">
        <v>2320.6333333333332</v>
      </c>
      <c r="H97" s="36">
        <v>2416.333333333333</v>
      </c>
      <c r="I97" s="36">
        <v>2447.0166666666664</v>
      </c>
      <c r="J97" s="36">
        <v>2464.1833333333329</v>
      </c>
      <c r="K97" s="31">
        <v>2429.85</v>
      </c>
      <c r="L97" s="31">
        <v>2382</v>
      </c>
      <c r="M97" s="31">
        <v>12.9246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308.3</v>
      </c>
      <c r="D98" s="36">
        <v>310.36666666666667</v>
      </c>
      <c r="E98" s="36">
        <v>304.33333333333337</v>
      </c>
      <c r="F98" s="36">
        <v>300.36666666666667</v>
      </c>
      <c r="G98" s="36">
        <v>294.33333333333337</v>
      </c>
      <c r="H98" s="36">
        <v>314.33333333333337</v>
      </c>
      <c r="I98" s="36">
        <v>320.36666666666667</v>
      </c>
      <c r="J98" s="36">
        <v>324.33333333333337</v>
      </c>
      <c r="K98" s="31">
        <v>316.39999999999998</v>
      </c>
      <c r="L98" s="31">
        <v>306.39999999999998</v>
      </c>
      <c r="M98" s="31">
        <v>4.3906599999999996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37822.699999999997</v>
      </c>
      <c r="D99" s="36">
        <v>38096.866666666669</v>
      </c>
      <c r="E99" s="36">
        <v>37325.833333333336</v>
      </c>
      <c r="F99" s="36">
        <v>36828.966666666667</v>
      </c>
      <c r="G99" s="36">
        <v>36057.933333333334</v>
      </c>
      <c r="H99" s="36">
        <v>38593.733333333337</v>
      </c>
      <c r="I99" s="36">
        <v>39364.766666666663</v>
      </c>
      <c r="J99" s="36">
        <v>39861.633333333339</v>
      </c>
      <c r="K99" s="31">
        <v>38867.9</v>
      </c>
      <c r="L99" s="31">
        <v>37600</v>
      </c>
      <c r="M99" s="31">
        <v>2.911E-2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996.1</v>
      </c>
      <c r="D100" s="36">
        <v>997.85</v>
      </c>
      <c r="E100" s="36">
        <v>983.5</v>
      </c>
      <c r="F100" s="36">
        <v>970.9</v>
      </c>
      <c r="G100" s="36">
        <v>956.55</v>
      </c>
      <c r="H100" s="36">
        <v>1010.45</v>
      </c>
      <c r="I100" s="36">
        <v>1024.8000000000002</v>
      </c>
      <c r="J100" s="36">
        <v>1037.4000000000001</v>
      </c>
      <c r="K100" s="31">
        <v>1012.2</v>
      </c>
      <c r="L100" s="31">
        <v>985.25</v>
      </c>
      <c r="M100" s="31">
        <v>80.500659999999996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1615.3</v>
      </c>
      <c r="D101" s="36">
        <v>1628.8</v>
      </c>
      <c r="E101" s="36">
        <v>1598.05</v>
      </c>
      <c r="F101" s="36">
        <v>1580.8</v>
      </c>
      <c r="G101" s="36">
        <v>1550.05</v>
      </c>
      <c r="H101" s="36">
        <v>1646.05</v>
      </c>
      <c r="I101" s="36">
        <v>1676.8</v>
      </c>
      <c r="J101" s="36">
        <v>1694.05</v>
      </c>
      <c r="K101" s="31">
        <v>1659.55</v>
      </c>
      <c r="L101" s="31">
        <v>1611.55</v>
      </c>
      <c r="M101" s="31">
        <v>6.4440099999999996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504.45</v>
      </c>
      <c r="D102" s="36">
        <v>509.5333333333333</v>
      </c>
      <c r="E102" s="36">
        <v>497.46666666666658</v>
      </c>
      <c r="F102" s="36">
        <v>490.48333333333329</v>
      </c>
      <c r="G102" s="36">
        <v>478.41666666666657</v>
      </c>
      <c r="H102" s="36">
        <v>516.51666666666665</v>
      </c>
      <c r="I102" s="36">
        <v>528.58333333333326</v>
      </c>
      <c r="J102" s="36">
        <v>535.56666666666661</v>
      </c>
      <c r="K102" s="31">
        <v>521.6</v>
      </c>
      <c r="L102" s="31">
        <v>502.55</v>
      </c>
      <c r="M102" s="31">
        <v>10.76797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14.45</v>
      </c>
      <c r="D103" s="36">
        <v>14.816666666666668</v>
      </c>
      <c r="E103" s="36">
        <v>13.933333333333337</v>
      </c>
      <c r="F103" s="36">
        <v>13.41666666666667</v>
      </c>
      <c r="G103" s="36">
        <v>12.533333333333339</v>
      </c>
      <c r="H103" s="36">
        <v>15.333333333333336</v>
      </c>
      <c r="I103" s="36">
        <v>16.216666666666665</v>
      </c>
      <c r="J103" s="36">
        <v>16.733333333333334</v>
      </c>
      <c r="K103" s="31">
        <v>15.7</v>
      </c>
      <c r="L103" s="31">
        <v>14.3</v>
      </c>
      <c r="M103" s="31">
        <v>4071.6519800000001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79.2</v>
      </c>
      <c r="D104" s="36">
        <v>79.866666666666674</v>
      </c>
      <c r="E104" s="36">
        <v>78.083333333333343</v>
      </c>
      <c r="F104" s="36">
        <v>76.966666666666669</v>
      </c>
      <c r="G104" s="36">
        <v>75.183333333333337</v>
      </c>
      <c r="H104" s="36">
        <v>80.983333333333348</v>
      </c>
      <c r="I104" s="36">
        <v>82.76666666666668</v>
      </c>
      <c r="J104" s="36">
        <v>83.883333333333354</v>
      </c>
      <c r="K104" s="31">
        <v>81.650000000000006</v>
      </c>
      <c r="L104" s="31">
        <v>78.75</v>
      </c>
      <c r="M104" s="31">
        <v>415.85476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427.1</v>
      </c>
      <c r="D105" s="36">
        <v>431.33333333333331</v>
      </c>
      <c r="E105" s="36">
        <v>421.16666666666663</v>
      </c>
      <c r="F105" s="36">
        <v>415.23333333333329</v>
      </c>
      <c r="G105" s="36">
        <v>405.06666666666661</v>
      </c>
      <c r="H105" s="36">
        <v>437.26666666666665</v>
      </c>
      <c r="I105" s="36">
        <v>447.43333333333328</v>
      </c>
      <c r="J105" s="36">
        <v>453.36666666666667</v>
      </c>
      <c r="K105" s="31">
        <v>441.5</v>
      </c>
      <c r="L105" s="31">
        <v>425.4</v>
      </c>
      <c r="M105" s="31">
        <v>12.43496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530.4</v>
      </c>
      <c r="D106" s="36">
        <v>531.76666666666654</v>
      </c>
      <c r="E106" s="36">
        <v>524.98333333333312</v>
      </c>
      <c r="F106" s="36">
        <v>519.56666666666661</v>
      </c>
      <c r="G106" s="36">
        <v>512.78333333333319</v>
      </c>
      <c r="H106" s="36">
        <v>537.18333333333305</v>
      </c>
      <c r="I106" s="36">
        <v>543.96666666666658</v>
      </c>
      <c r="J106" s="36">
        <v>549.38333333333298</v>
      </c>
      <c r="K106" s="31">
        <v>538.54999999999995</v>
      </c>
      <c r="L106" s="31">
        <v>526.35</v>
      </c>
      <c r="M106" s="31">
        <v>65.337649999999996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499.55</v>
      </c>
      <c r="D107" s="36">
        <v>506.84999999999997</v>
      </c>
      <c r="E107" s="36">
        <v>477.19999999999993</v>
      </c>
      <c r="F107" s="36">
        <v>454.84999999999997</v>
      </c>
      <c r="G107" s="36">
        <v>425.19999999999993</v>
      </c>
      <c r="H107" s="36">
        <v>529.19999999999993</v>
      </c>
      <c r="I107" s="36">
        <v>558.84999999999991</v>
      </c>
      <c r="J107" s="36">
        <v>581.19999999999993</v>
      </c>
      <c r="K107" s="31">
        <v>536.5</v>
      </c>
      <c r="L107" s="31">
        <v>484.5</v>
      </c>
      <c r="M107" s="31">
        <v>23.22608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3063</v>
      </c>
      <c r="D108" s="36">
        <v>3082.1166666666668</v>
      </c>
      <c r="E108" s="36">
        <v>3033.6833333333334</v>
      </c>
      <c r="F108" s="36">
        <v>3004.3666666666668</v>
      </c>
      <c r="G108" s="36">
        <v>2955.9333333333334</v>
      </c>
      <c r="H108" s="36">
        <v>3111.4333333333334</v>
      </c>
      <c r="I108" s="36">
        <v>3159.8666666666668</v>
      </c>
      <c r="J108" s="36">
        <v>3189.1833333333334</v>
      </c>
      <c r="K108" s="31">
        <v>3130.55</v>
      </c>
      <c r="L108" s="31">
        <v>3052.8</v>
      </c>
      <c r="M108" s="31">
        <v>4.1058000000000003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1447.15</v>
      </c>
      <c r="D109" s="36">
        <v>1462.1000000000001</v>
      </c>
      <c r="E109" s="36">
        <v>1427.2000000000003</v>
      </c>
      <c r="F109" s="36">
        <v>1407.2500000000002</v>
      </c>
      <c r="G109" s="36">
        <v>1372.3500000000004</v>
      </c>
      <c r="H109" s="36">
        <v>1482.0500000000002</v>
      </c>
      <c r="I109" s="36">
        <v>1516.9500000000003</v>
      </c>
      <c r="J109" s="36">
        <v>1536.9</v>
      </c>
      <c r="K109" s="31">
        <v>1497</v>
      </c>
      <c r="L109" s="31">
        <v>1442.15</v>
      </c>
      <c r="M109" s="31">
        <v>28.219570000000001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213.55</v>
      </c>
      <c r="D110" s="36">
        <v>216.76666666666668</v>
      </c>
      <c r="E110" s="36">
        <v>207.13333333333335</v>
      </c>
      <c r="F110" s="36">
        <v>200.71666666666667</v>
      </c>
      <c r="G110" s="36">
        <v>191.08333333333334</v>
      </c>
      <c r="H110" s="36">
        <v>223.18333333333337</v>
      </c>
      <c r="I110" s="36">
        <v>232.81666666666669</v>
      </c>
      <c r="J110" s="36">
        <v>239.23333333333338</v>
      </c>
      <c r="K110" s="31">
        <v>226.4</v>
      </c>
      <c r="L110" s="31">
        <v>210.35</v>
      </c>
      <c r="M110" s="31">
        <v>128.89297999999999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1680.1</v>
      </c>
      <c r="D111" s="36">
        <v>1681.1333333333332</v>
      </c>
      <c r="E111" s="36">
        <v>1669.3166666666664</v>
      </c>
      <c r="F111" s="36">
        <v>1658.5333333333331</v>
      </c>
      <c r="G111" s="36">
        <v>1646.7166666666662</v>
      </c>
      <c r="H111" s="36">
        <v>1691.9166666666665</v>
      </c>
      <c r="I111" s="36">
        <v>1703.7333333333331</v>
      </c>
      <c r="J111" s="36">
        <v>1714.5166666666667</v>
      </c>
      <c r="K111" s="31">
        <v>1692.95</v>
      </c>
      <c r="L111" s="31">
        <v>1670.35</v>
      </c>
      <c r="M111" s="31">
        <v>35.558079999999997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175.4</v>
      </c>
      <c r="D112" s="36">
        <v>177.63333333333333</v>
      </c>
      <c r="E112" s="36">
        <v>170.91666666666666</v>
      </c>
      <c r="F112" s="36">
        <v>166.43333333333334</v>
      </c>
      <c r="G112" s="36">
        <v>159.71666666666667</v>
      </c>
      <c r="H112" s="36">
        <v>182.11666666666665</v>
      </c>
      <c r="I112" s="36">
        <v>188.83333333333334</v>
      </c>
      <c r="J112" s="36">
        <v>193.31666666666663</v>
      </c>
      <c r="K112" s="31">
        <v>184.35</v>
      </c>
      <c r="L112" s="31">
        <v>173.15</v>
      </c>
      <c r="M112" s="31">
        <v>540.71069999999997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1168.2</v>
      </c>
      <c r="D113" s="36">
        <v>1173.8166666666668</v>
      </c>
      <c r="E113" s="36">
        <v>1145.7333333333336</v>
      </c>
      <c r="F113" s="36">
        <v>1123.2666666666667</v>
      </c>
      <c r="G113" s="36">
        <v>1095.1833333333334</v>
      </c>
      <c r="H113" s="36">
        <v>1196.2833333333338</v>
      </c>
      <c r="I113" s="36">
        <v>1224.3666666666672</v>
      </c>
      <c r="J113" s="36">
        <v>1246.8333333333339</v>
      </c>
      <c r="K113" s="31">
        <v>1201.9000000000001</v>
      </c>
      <c r="L113" s="31">
        <v>1151.3499999999999</v>
      </c>
      <c r="M113" s="31">
        <v>5.7627100000000002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900.1</v>
      </c>
      <c r="D114" s="36">
        <v>913.69999999999993</v>
      </c>
      <c r="E114" s="36">
        <v>880.39999999999986</v>
      </c>
      <c r="F114" s="36">
        <v>860.69999999999993</v>
      </c>
      <c r="G114" s="36">
        <v>827.39999999999986</v>
      </c>
      <c r="H114" s="36">
        <v>933.39999999999986</v>
      </c>
      <c r="I114" s="36">
        <v>966.69999999999982</v>
      </c>
      <c r="J114" s="36">
        <v>986.39999999999986</v>
      </c>
      <c r="K114" s="31">
        <v>947</v>
      </c>
      <c r="L114" s="31">
        <v>894</v>
      </c>
      <c r="M114" s="31">
        <v>30.299499999999998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132.94999999999999</v>
      </c>
      <c r="D115" s="36">
        <v>138.06666666666666</v>
      </c>
      <c r="E115" s="36">
        <v>125.08333333333331</v>
      </c>
      <c r="F115" s="36">
        <v>117.21666666666664</v>
      </c>
      <c r="G115" s="36">
        <v>104.23333333333329</v>
      </c>
      <c r="H115" s="36">
        <v>145.93333333333334</v>
      </c>
      <c r="I115" s="36">
        <v>158.91666666666669</v>
      </c>
      <c r="J115" s="36">
        <v>166.78333333333336</v>
      </c>
      <c r="K115" s="31">
        <v>151.05000000000001</v>
      </c>
      <c r="L115" s="31">
        <v>130.19999999999999</v>
      </c>
      <c r="M115" s="31">
        <v>1287.1600900000001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406.85</v>
      </c>
      <c r="D116" s="36">
        <v>410.3</v>
      </c>
      <c r="E116" s="36">
        <v>402.6</v>
      </c>
      <c r="F116" s="36">
        <v>398.35</v>
      </c>
      <c r="G116" s="36">
        <v>390.65000000000003</v>
      </c>
      <c r="H116" s="36">
        <v>414.55</v>
      </c>
      <c r="I116" s="36">
        <v>422.24999999999994</v>
      </c>
      <c r="J116" s="36">
        <v>426.5</v>
      </c>
      <c r="K116" s="31">
        <v>418</v>
      </c>
      <c r="L116" s="31">
        <v>406.05</v>
      </c>
      <c r="M116" s="31">
        <v>109.06914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743.5</v>
      </c>
      <c r="D117" s="36">
        <v>750.58333333333337</v>
      </c>
      <c r="E117" s="36">
        <v>730.26666666666677</v>
      </c>
      <c r="F117" s="36">
        <v>717.03333333333342</v>
      </c>
      <c r="G117" s="36">
        <v>696.71666666666681</v>
      </c>
      <c r="H117" s="36">
        <v>763.81666666666672</v>
      </c>
      <c r="I117" s="36">
        <v>784.13333333333333</v>
      </c>
      <c r="J117" s="36">
        <v>797.36666666666667</v>
      </c>
      <c r="K117" s="31">
        <v>770.9</v>
      </c>
      <c r="L117" s="31">
        <v>737.35</v>
      </c>
      <c r="M117" s="31">
        <v>14.13841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497.2</v>
      </c>
      <c r="D118" s="36">
        <v>504.45</v>
      </c>
      <c r="E118" s="36">
        <v>487.25</v>
      </c>
      <c r="F118" s="36">
        <v>477.3</v>
      </c>
      <c r="G118" s="36">
        <v>460.1</v>
      </c>
      <c r="H118" s="36">
        <v>514.4</v>
      </c>
      <c r="I118" s="36">
        <v>531.59999999999991</v>
      </c>
      <c r="J118" s="36">
        <v>541.54999999999995</v>
      </c>
      <c r="K118" s="31">
        <v>521.65</v>
      </c>
      <c r="L118" s="31">
        <v>494.5</v>
      </c>
      <c r="M118" s="31">
        <v>61.185499999999998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811.5</v>
      </c>
      <c r="D119" s="36">
        <v>811.18333333333339</v>
      </c>
      <c r="E119" s="36">
        <v>802.76666666666677</v>
      </c>
      <c r="F119" s="36">
        <v>794.03333333333342</v>
      </c>
      <c r="G119" s="36">
        <v>785.61666666666679</v>
      </c>
      <c r="H119" s="36">
        <v>819.91666666666674</v>
      </c>
      <c r="I119" s="36">
        <v>828.33333333333326</v>
      </c>
      <c r="J119" s="36">
        <v>837.06666666666672</v>
      </c>
      <c r="K119" s="31">
        <v>819.6</v>
      </c>
      <c r="L119" s="31">
        <v>802.45</v>
      </c>
      <c r="M119" s="31">
        <v>14.086029999999999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475.3</v>
      </c>
      <c r="D120" s="36">
        <v>477.83333333333331</v>
      </c>
      <c r="E120" s="36">
        <v>470.86666666666662</v>
      </c>
      <c r="F120" s="36">
        <v>466.43333333333328</v>
      </c>
      <c r="G120" s="36">
        <v>459.46666666666658</v>
      </c>
      <c r="H120" s="36">
        <v>482.26666666666665</v>
      </c>
      <c r="I120" s="36">
        <v>489.23333333333335</v>
      </c>
      <c r="J120" s="36">
        <v>493.66666666666669</v>
      </c>
      <c r="K120" s="31">
        <v>484.8</v>
      </c>
      <c r="L120" s="31">
        <v>473.4</v>
      </c>
      <c r="M120" s="31">
        <v>20.52777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1709.55</v>
      </c>
      <c r="D121" s="36">
        <v>1716.55</v>
      </c>
      <c r="E121" s="36">
        <v>1684.1</v>
      </c>
      <c r="F121" s="36">
        <v>1658.6499999999999</v>
      </c>
      <c r="G121" s="36">
        <v>1626.1999999999998</v>
      </c>
      <c r="H121" s="36">
        <v>1742</v>
      </c>
      <c r="I121" s="36">
        <v>1774.4500000000003</v>
      </c>
      <c r="J121" s="36">
        <v>1799.9</v>
      </c>
      <c r="K121" s="31">
        <v>1749</v>
      </c>
      <c r="L121" s="31">
        <v>1691.1</v>
      </c>
      <c r="M121" s="31">
        <v>45.064889999999998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166.75</v>
      </c>
      <c r="D122" s="36">
        <v>168.26666666666668</v>
      </c>
      <c r="E122" s="36">
        <v>164.03333333333336</v>
      </c>
      <c r="F122" s="36">
        <v>161.31666666666669</v>
      </c>
      <c r="G122" s="36">
        <v>157.08333333333337</v>
      </c>
      <c r="H122" s="36">
        <v>170.98333333333335</v>
      </c>
      <c r="I122" s="36">
        <v>175.21666666666664</v>
      </c>
      <c r="J122" s="36">
        <v>177.93333333333334</v>
      </c>
      <c r="K122" s="31">
        <v>172.5</v>
      </c>
      <c r="L122" s="31">
        <v>165.55</v>
      </c>
      <c r="M122" s="31">
        <v>35.558140000000002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2458.75</v>
      </c>
      <c r="D123" s="36">
        <v>2470.6666666666665</v>
      </c>
      <c r="E123" s="36">
        <v>2436.333333333333</v>
      </c>
      <c r="F123" s="36">
        <v>2413.9166666666665</v>
      </c>
      <c r="G123" s="36">
        <v>2379.583333333333</v>
      </c>
      <c r="H123" s="36">
        <v>2493.083333333333</v>
      </c>
      <c r="I123" s="36">
        <v>2527.4166666666661</v>
      </c>
      <c r="J123" s="36">
        <v>2549.833333333333</v>
      </c>
      <c r="K123" s="31">
        <v>2505</v>
      </c>
      <c r="L123" s="31">
        <v>2448.25</v>
      </c>
      <c r="M123" s="31">
        <v>1.1905399999999999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390.9</v>
      </c>
      <c r="D124" s="36">
        <v>394.36666666666662</v>
      </c>
      <c r="E124" s="36">
        <v>385.03333333333325</v>
      </c>
      <c r="F124" s="36">
        <v>379.16666666666663</v>
      </c>
      <c r="G124" s="36">
        <v>369.83333333333326</v>
      </c>
      <c r="H124" s="36">
        <v>400.23333333333323</v>
      </c>
      <c r="I124" s="36">
        <v>409.56666666666661</v>
      </c>
      <c r="J124" s="36">
        <v>415.43333333333322</v>
      </c>
      <c r="K124" s="31">
        <v>403.7</v>
      </c>
      <c r="L124" s="31">
        <v>388.5</v>
      </c>
      <c r="M124" s="31">
        <v>14.26972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620.45000000000005</v>
      </c>
      <c r="D125" s="36">
        <v>630.1</v>
      </c>
      <c r="E125" s="36">
        <v>606.70000000000005</v>
      </c>
      <c r="F125" s="36">
        <v>592.95000000000005</v>
      </c>
      <c r="G125" s="36">
        <v>569.55000000000007</v>
      </c>
      <c r="H125" s="36">
        <v>643.85</v>
      </c>
      <c r="I125" s="36">
        <v>667.24999999999989</v>
      </c>
      <c r="J125" s="36">
        <v>681</v>
      </c>
      <c r="K125" s="31">
        <v>653.5</v>
      </c>
      <c r="L125" s="31">
        <v>616.35</v>
      </c>
      <c r="M125" s="31">
        <v>18.69679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1022.45</v>
      </c>
      <c r="D126" s="36">
        <v>1052.5166666666667</v>
      </c>
      <c r="E126" s="36">
        <v>980.0333333333333</v>
      </c>
      <c r="F126" s="36">
        <v>937.61666666666667</v>
      </c>
      <c r="G126" s="36">
        <v>865.13333333333333</v>
      </c>
      <c r="H126" s="36">
        <v>1094.9333333333334</v>
      </c>
      <c r="I126" s="36">
        <v>1167.4166666666665</v>
      </c>
      <c r="J126" s="36">
        <v>1209.8333333333333</v>
      </c>
      <c r="K126" s="31">
        <v>1125</v>
      </c>
      <c r="L126" s="31">
        <v>1010.1</v>
      </c>
      <c r="M126" s="31">
        <v>117.41691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3299.55</v>
      </c>
      <c r="D127" s="36">
        <v>3308.5666666666671</v>
      </c>
      <c r="E127" s="36">
        <v>3277.983333333334</v>
      </c>
      <c r="F127" s="36">
        <v>3256.416666666667</v>
      </c>
      <c r="G127" s="36">
        <v>3225.8333333333339</v>
      </c>
      <c r="H127" s="36">
        <v>3330.1333333333341</v>
      </c>
      <c r="I127" s="36">
        <v>3360.7166666666672</v>
      </c>
      <c r="J127" s="36">
        <v>3382.2833333333342</v>
      </c>
      <c r="K127" s="31">
        <v>3339.15</v>
      </c>
      <c r="L127" s="31">
        <v>3287</v>
      </c>
      <c r="M127" s="31">
        <v>19.222729999999999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5516.5</v>
      </c>
      <c r="D128" s="36">
        <v>5509.6833333333334</v>
      </c>
      <c r="E128" s="36">
        <v>5471.3666666666668</v>
      </c>
      <c r="F128" s="36">
        <v>5426.2333333333336</v>
      </c>
      <c r="G128" s="36">
        <v>5387.916666666667</v>
      </c>
      <c r="H128" s="36">
        <v>5554.8166666666666</v>
      </c>
      <c r="I128" s="36">
        <v>5593.1333333333341</v>
      </c>
      <c r="J128" s="36">
        <v>5638.2666666666664</v>
      </c>
      <c r="K128" s="31">
        <v>5548</v>
      </c>
      <c r="L128" s="31">
        <v>5464.55</v>
      </c>
      <c r="M128" s="31">
        <v>4.2107799999999997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5571.4</v>
      </c>
      <c r="D129" s="36">
        <v>5598.0999999999995</v>
      </c>
      <c r="E129" s="36">
        <v>5517.2999999999993</v>
      </c>
      <c r="F129" s="36">
        <v>5463.2</v>
      </c>
      <c r="G129" s="36">
        <v>5382.4</v>
      </c>
      <c r="H129" s="36">
        <v>5652.1999999999989</v>
      </c>
      <c r="I129" s="36">
        <v>5733</v>
      </c>
      <c r="J129" s="36">
        <v>5787.0999999999985</v>
      </c>
      <c r="K129" s="31">
        <v>5678.9</v>
      </c>
      <c r="L129" s="31">
        <v>5544</v>
      </c>
      <c r="M129" s="31">
        <v>2.2962699999999998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1594.45</v>
      </c>
      <c r="D130" s="36">
        <v>1601.4333333333332</v>
      </c>
      <c r="E130" s="36">
        <v>1576.8666666666663</v>
      </c>
      <c r="F130" s="36">
        <v>1559.2833333333331</v>
      </c>
      <c r="G130" s="36">
        <v>1534.7166666666662</v>
      </c>
      <c r="H130" s="36">
        <v>1619.0166666666664</v>
      </c>
      <c r="I130" s="36">
        <v>1643.5833333333335</v>
      </c>
      <c r="J130" s="36">
        <v>1661.1666666666665</v>
      </c>
      <c r="K130" s="31">
        <v>1626</v>
      </c>
      <c r="L130" s="31">
        <v>1583.85</v>
      </c>
      <c r="M130" s="31">
        <v>10.038019999999999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1660.45</v>
      </c>
      <c r="D131" s="36">
        <v>1658.6833333333334</v>
      </c>
      <c r="E131" s="36">
        <v>1642.3166666666668</v>
      </c>
      <c r="F131" s="36">
        <v>1624.1833333333334</v>
      </c>
      <c r="G131" s="36">
        <v>1607.8166666666668</v>
      </c>
      <c r="H131" s="36">
        <v>1676.8166666666668</v>
      </c>
      <c r="I131" s="36">
        <v>1693.1833333333336</v>
      </c>
      <c r="J131" s="36">
        <v>1711.3166666666668</v>
      </c>
      <c r="K131" s="31">
        <v>1675.05</v>
      </c>
      <c r="L131" s="31">
        <v>1640.55</v>
      </c>
      <c r="M131" s="31">
        <v>11.97925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280.55</v>
      </c>
      <c r="D132" s="36">
        <v>283.51666666666665</v>
      </c>
      <c r="E132" s="36">
        <v>276.5333333333333</v>
      </c>
      <c r="F132" s="36">
        <v>272.51666666666665</v>
      </c>
      <c r="G132" s="36">
        <v>265.5333333333333</v>
      </c>
      <c r="H132" s="36">
        <v>287.5333333333333</v>
      </c>
      <c r="I132" s="36">
        <v>294.51666666666665</v>
      </c>
      <c r="J132" s="36">
        <v>298.5333333333333</v>
      </c>
      <c r="K132" s="31">
        <v>290.5</v>
      </c>
      <c r="L132" s="31">
        <v>279.5</v>
      </c>
      <c r="M132" s="31">
        <v>25.484449999999999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2211.15</v>
      </c>
      <c r="D133" s="36">
        <v>2217.3833333333332</v>
      </c>
      <c r="E133" s="36">
        <v>2184.7666666666664</v>
      </c>
      <c r="F133" s="36">
        <v>2158.3833333333332</v>
      </c>
      <c r="G133" s="36">
        <v>2125.7666666666664</v>
      </c>
      <c r="H133" s="36">
        <v>2243.7666666666664</v>
      </c>
      <c r="I133" s="36">
        <v>2276.3833333333332</v>
      </c>
      <c r="J133" s="36">
        <v>2302.7666666666664</v>
      </c>
      <c r="K133" s="31">
        <v>2250</v>
      </c>
      <c r="L133" s="31">
        <v>2191</v>
      </c>
      <c r="M133" s="31">
        <v>3.1683500000000002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525.20000000000005</v>
      </c>
      <c r="D134" s="36">
        <v>523.79999999999995</v>
      </c>
      <c r="E134" s="36">
        <v>521.19999999999993</v>
      </c>
      <c r="F134" s="36">
        <v>517.19999999999993</v>
      </c>
      <c r="G134" s="36">
        <v>514.59999999999991</v>
      </c>
      <c r="H134" s="36">
        <v>527.79999999999995</v>
      </c>
      <c r="I134" s="36">
        <v>530.39999999999986</v>
      </c>
      <c r="J134" s="36">
        <v>534.4</v>
      </c>
      <c r="K134" s="31">
        <v>526.4</v>
      </c>
      <c r="L134" s="31">
        <v>519.79999999999995</v>
      </c>
      <c r="M134" s="31">
        <v>5.2940899999999997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10709.7</v>
      </c>
      <c r="D135" s="36">
        <v>10702.9</v>
      </c>
      <c r="E135" s="36">
        <v>10656.849999999999</v>
      </c>
      <c r="F135" s="36">
        <v>10603.999999999998</v>
      </c>
      <c r="G135" s="36">
        <v>10557.949999999997</v>
      </c>
      <c r="H135" s="36">
        <v>10755.75</v>
      </c>
      <c r="I135" s="36">
        <v>10801.8</v>
      </c>
      <c r="J135" s="36">
        <v>10854.650000000001</v>
      </c>
      <c r="K135" s="31">
        <v>10748.95</v>
      </c>
      <c r="L135" s="31">
        <v>10650.05</v>
      </c>
      <c r="M135" s="31">
        <v>1.90655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875.9</v>
      </c>
      <c r="D136" s="36">
        <v>879.83333333333337</v>
      </c>
      <c r="E136" s="36">
        <v>862.01666666666677</v>
      </c>
      <c r="F136" s="36">
        <v>848.13333333333344</v>
      </c>
      <c r="G136" s="36">
        <v>830.31666666666683</v>
      </c>
      <c r="H136" s="36">
        <v>893.7166666666667</v>
      </c>
      <c r="I136" s="36">
        <v>911.5333333333333</v>
      </c>
      <c r="J136" s="36">
        <v>925.41666666666663</v>
      </c>
      <c r="K136" s="31">
        <v>897.65</v>
      </c>
      <c r="L136" s="31">
        <v>865.95</v>
      </c>
      <c r="M136" s="31">
        <v>25.329440000000002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1095.45</v>
      </c>
      <c r="D137" s="36">
        <v>1101.6833333333334</v>
      </c>
      <c r="E137" s="36">
        <v>1083.7666666666669</v>
      </c>
      <c r="F137" s="36">
        <v>1072.0833333333335</v>
      </c>
      <c r="G137" s="36">
        <v>1054.166666666667</v>
      </c>
      <c r="H137" s="36">
        <v>1113.3666666666668</v>
      </c>
      <c r="I137" s="36">
        <v>1131.2833333333333</v>
      </c>
      <c r="J137" s="36">
        <v>1142.9666666666667</v>
      </c>
      <c r="K137" s="31">
        <v>1119.5999999999999</v>
      </c>
      <c r="L137" s="31">
        <v>1090</v>
      </c>
      <c r="M137" s="31">
        <v>8.0000499999999999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962.15</v>
      </c>
      <c r="D138" s="36">
        <v>967.30000000000007</v>
      </c>
      <c r="E138" s="36">
        <v>949.10000000000014</v>
      </c>
      <c r="F138" s="36">
        <v>936.05000000000007</v>
      </c>
      <c r="G138" s="36">
        <v>917.85000000000014</v>
      </c>
      <c r="H138" s="36">
        <v>980.35000000000014</v>
      </c>
      <c r="I138" s="36">
        <v>998.55000000000018</v>
      </c>
      <c r="J138" s="36">
        <v>1011.6000000000001</v>
      </c>
      <c r="K138" s="31">
        <v>985.5</v>
      </c>
      <c r="L138" s="31">
        <v>954.25</v>
      </c>
      <c r="M138" s="31">
        <v>4.9447799999999997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114.4</v>
      </c>
      <c r="D139" s="36">
        <v>115.75</v>
      </c>
      <c r="E139" s="36">
        <v>108.1</v>
      </c>
      <c r="F139" s="36">
        <v>101.8</v>
      </c>
      <c r="G139" s="36">
        <v>94.149999999999991</v>
      </c>
      <c r="H139" s="36">
        <v>122.05</v>
      </c>
      <c r="I139" s="36">
        <v>129.69999999999999</v>
      </c>
      <c r="J139" s="36">
        <v>136</v>
      </c>
      <c r="K139" s="31">
        <v>123.4</v>
      </c>
      <c r="L139" s="31">
        <v>109.45</v>
      </c>
      <c r="M139" s="31">
        <v>200.68675999999999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2601</v>
      </c>
      <c r="D140" s="36">
        <v>2611.1666666666665</v>
      </c>
      <c r="E140" s="36">
        <v>2569.833333333333</v>
      </c>
      <c r="F140" s="36">
        <v>2538.6666666666665</v>
      </c>
      <c r="G140" s="36">
        <v>2497.333333333333</v>
      </c>
      <c r="H140" s="36">
        <v>2642.333333333333</v>
      </c>
      <c r="I140" s="36">
        <v>2683.6666666666661</v>
      </c>
      <c r="J140" s="36">
        <v>2714.833333333333</v>
      </c>
      <c r="K140" s="31">
        <v>2652.5</v>
      </c>
      <c r="L140" s="31">
        <v>2580</v>
      </c>
      <c r="M140" s="31">
        <v>11.73812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143802.75</v>
      </c>
      <c r="D141" s="36">
        <v>142042.44999999998</v>
      </c>
      <c r="E141" s="36">
        <v>139315.29999999996</v>
      </c>
      <c r="F141" s="36">
        <v>134827.84999999998</v>
      </c>
      <c r="G141" s="36">
        <v>132100.69999999995</v>
      </c>
      <c r="H141" s="36">
        <v>146529.89999999997</v>
      </c>
      <c r="I141" s="36">
        <v>149257.04999999999</v>
      </c>
      <c r="J141" s="36">
        <v>153744.49999999997</v>
      </c>
      <c r="K141" s="31">
        <v>144769.60000000001</v>
      </c>
      <c r="L141" s="31">
        <v>137555</v>
      </c>
      <c r="M141" s="31">
        <v>0.40809000000000001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66.55</v>
      </c>
      <c r="D142" s="36">
        <v>67.466666666666654</v>
      </c>
      <c r="E142" s="36">
        <v>65.083333333333314</v>
      </c>
      <c r="F142" s="36">
        <v>63.61666666666666</v>
      </c>
      <c r="G142" s="36">
        <v>61.23333333333332</v>
      </c>
      <c r="H142" s="36">
        <v>68.933333333333309</v>
      </c>
      <c r="I142" s="36">
        <v>71.316666666666663</v>
      </c>
      <c r="J142" s="36">
        <v>72.783333333333303</v>
      </c>
      <c r="K142" s="31">
        <v>69.849999999999994</v>
      </c>
      <c r="L142" s="31">
        <v>66</v>
      </c>
      <c r="M142" s="31">
        <v>80.503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1351.2</v>
      </c>
      <c r="D143" s="36">
        <v>1358.5666666666668</v>
      </c>
      <c r="E143" s="36">
        <v>1338.4833333333336</v>
      </c>
      <c r="F143" s="36">
        <v>1325.7666666666667</v>
      </c>
      <c r="G143" s="36">
        <v>1305.6833333333334</v>
      </c>
      <c r="H143" s="36">
        <v>1371.2833333333338</v>
      </c>
      <c r="I143" s="36">
        <v>1391.3666666666672</v>
      </c>
      <c r="J143" s="36">
        <v>1404.0833333333339</v>
      </c>
      <c r="K143" s="31">
        <v>1378.65</v>
      </c>
      <c r="L143" s="31">
        <v>1345.85</v>
      </c>
      <c r="M143" s="31">
        <v>1.5989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5387.2</v>
      </c>
      <c r="D144" s="36">
        <v>5436.6500000000005</v>
      </c>
      <c r="E144" s="36">
        <v>5328.3000000000011</v>
      </c>
      <c r="F144" s="36">
        <v>5269.4000000000005</v>
      </c>
      <c r="G144" s="36">
        <v>5161.0500000000011</v>
      </c>
      <c r="H144" s="36">
        <v>5495.5500000000011</v>
      </c>
      <c r="I144" s="36">
        <v>5603.9000000000015</v>
      </c>
      <c r="J144" s="36">
        <v>5662.8000000000011</v>
      </c>
      <c r="K144" s="31">
        <v>5545</v>
      </c>
      <c r="L144" s="31">
        <v>5377.75</v>
      </c>
      <c r="M144" s="31">
        <v>1.20644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3073.95</v>
      </c>
      <c r="D145" s="36">
        <v>3080.25</v>
      </c>
      <c r="E145" s="36">
        <v>3034</v>
      </c>
      <c r="F145" s="36">
        <v>2994.05</v>
      </c>
      <c r="G145" s="36">
        <v>2947.8</v>
      </c>
      <c r="H145" s="36">
        <v>3120.2</v>
      </c>
      <c r="I145" s="36">
        <v>3166.45</v>
      </c>
      <c r="J145" s="36">
        <v>3206.3999999999996</v>
      </c>
      <c r="K145" s="31">
        <v>3126.5</v>
      </c>
      <c r="L145" s="31">
        <v>3040.3</v>
      </c>
      <c r="M145" s="31">
        <v>2.6391499999999999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2459.0500000000002</v>
      </c>
      <c r="D146" s="36">
        <v>2455.4333333333334</v>
      </c>
      <c r="E146" s="36">
        <v>2442.916666666667</v>
      </c>
      <c r="F146" s="36">
        <v>2426.7833333333338</v>
      </c>
      <c r="G146" s="36">
        <v>2414.2666666666673</v>
      </c>
      <c r="H146" s="36">
        <v>2471.5666666666666</v>
      </c>
      <c r="I146" s="36">
        <v>2484.083333333333</v>
      </c>
      <c r="J146" s="36">
        <v>2500.2166666666662</v>
      </c>
      <c r="K146" s="31">
        <v>2467.9499999999998</v>
      </c>
      <c r="L146" s="31">
        <v>2439.3000000000002</v>
      </c>
      <c r="M146" s="31">
        <v>4.4526899999999996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81</v>
      </c>
      <c r="D147" s="36">
        <v>84.850000000000009</v>
      </c>
      <c r="E147" s="36">
        <v>73.800000000000011</v>
      </c>
      <c r="F147" s="36">
        <v>66.600000000000009</v>
      </c>
      <c r="G147" s="36">
        <v>55.550000000000011</v>
      </c>
      <c r="H147" s="36">
        <v>92.050000000000011</v>
      </c>
      <c r="I147" s="36">
        <v>103.1</v>
      </c>
      <c r="J147" s="36">
        <v>110.30000000000001</v>
      </c>
      <c r="K147" s="31">
        <v>95.9</v>
      </c>
      <c r="L147" s="31">
        <v>77.650000000000006</v>
      </c>
      <c r="M147" s="31">
        <v>3892.8442100000002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230.05</v>
      </c>
      <c r="D148" s="36">
        <v>234.31666666666669</v>
      </c>
      <c r="E148" s="36">
        <v>223.93333333333339</v>
      </c>
      <c r="F148" s="36">
        <v>217.81666666666669</v>
      </c>
      <c r="G148" s="36">
        <v>207.43333333333339</v>
      </c>
      <c r="H148" s="36">
        <v>240.43333333333339</v>
      </c>
      <c r="I148" s="36">
        <v>250.81666666666666</v>
      </c>
      <c r="J148" s="36">
        <v>256.93333333333339</v>
      </c>
      <c r="K148" s="31">
        <v>244.7</v>
      </c>
      <c r="L148" s="31">
        <v>228.2</v>
      </c>
      <c r="M148" s="31">
        <v>157.12799999999999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316.14999999999998</v>
      </c>
      <c r="D149" s="36">
        <v>319.11666666666662</v>
      </c>
      <c r="E149" s="36">
        <v>311.53333333333325</v>
      </c>
      <c r="F149" s="36">
        <v>306.91666666666663</v>
      </c>
      <c r="G149" s="36">
        <v>299.33333333333326</v>
      </c>
      <c r="H149" s="36">
        <v>323.73333333333323</v>
      </c>
      <c r="I149" s="36">
        <v>331.31666666666661</v>
      </c>
      <c r="J149" s="36">
        <v>335.93333333333322</v>
      </c>
      <c r="K149" s="31">
        <v>326.7</v>
      </c>
      <c r="L149" s="31">
        <v>314.5</v>
      </c>
      <c r="M149" s="31">
        <v>117.14288999999999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145.65</v>
      </c>
      <c r="D150" s="36">
        <v>147.44999999999999</v>
      </c>
      <c r="E150" s="36">
        <v>142.89999999999998</v>
      </c>
      <c r="F150" s="36">
        <v>140.14999999999998</v>
      </c>
      <c r="G150" s="36">
        <v>135.59999999999997</v>
      </c>
      <c r="H150" s="36">
        <v>150.19999999999999</v>
      </c>
      <c r="I150" s="36">
        <v>154.75</v>
      </c>
      <c r="J150" s="36">
        <v>157.5</v>
      </c>
      <c r="K150" s="31">
        <v>152</v>
      </c>
      <c r="L150" s="31">
        <v>144.69999999999999</v>
      </c>
      <c r="M150" s="31">
        <v>98.648420000000002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1331.35</v>
      </c>
      <c r="D151" s="36">
        <v>1335.2833333333333</v>
      </c>
      <c r="E151" s="36">
        <v>1311.0666666666666</v>
      </c>
      <c r="F151" s="36">
        <v>1290.7833333333333</v>
      </c>
      <c r="G151" s="36">
        <v>1266.5666666666666</v>
      </c>
      <c r="H151" s="36">
        <v>1355.5666666666666</v>
      </c>
      <c r="I151" s="36">
        <v>1379.7833333333333</v>
      </c>
      <c r="J151" s="36">
        <v>1400.0666666666666</v>
      </c>
      <c r="K151" s="31">
        <v>1359.5</v>
      </c>
      <c r="L151" s="31">
        <v>1315</v>
      </c>
      <c r="M151" s="31">
        <v>7.1424799999999999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7198.8</v>
      </c>
      <c r="D152" s="36">
        <v>7311.3</v>
      </c>
      <c r="E152" s="36">
        <v>7023.6</v>
      </c>
      <c r="F152" s="36">
        <v>6848.4000000000005</v>
      </c>
      <c r="G152" s="36">
        <v>6560.7000000000007</v>
      </c>
      <c r="H152" s="36">
        <v>7486.5</v>
      </c>
      <c r="I152" s="36">
        <v>7774.1999999999989</v>
      </c>
      <c r="J152" s="36">
        <v>7949.4</v>
      </c>
      <c r="K152" s="31">
        <v>7599</v>
      </c>
      <c r="L152" s="31">
        <v>7136.1</v>
      </c>
      <c r="M152" s="31">
        <v>2.5315099999999999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468.9</v>
      </c>
      <c r="D153" s="36">
        <v>481.73333333333329</v>
      </c>
      <c r="E153" s="36">
        <v>443.66666666666663</v>
      </c>
      <c r="F153" s="36">
        <v>418.43333333333334</v>
      </c>
      <c r="G153" s="36">
        <v>380.36666666666667</v>
      </c>
      <c r="H153" s="36">
        <v>506.96666666666658</v>
      </c>
      <c r="I153" s="36">
        <v>545.0333333333333</v>
      </c>
      <c r="J153" s="36">
        <v>570.26666666666654</v>
      </c>
      <c r="K153" s="31">
        <v>519.79999999999995</v>
      </c>
      <c r="L153" s="31">
        <v>456.5</v>
      </c>
      <c r="M153" s="31">
        <v>57.940829999999998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257.89999999999998</v>
      </c>
      <c r="D154" s="36">
        <v>260.43333333333334</v>
      </c>
      <c r="E154" s="36">
        <v>254.26666666666665</v>
      </c>
      <c r="F154" s="36">
        <v>250.63333333333333</v>
      </c>
      <c r="G154" s="36">
        <v>244.46666666666664</v>
      </c>
      <c r="H154" s="36">
        <v>264.06666666666666</v>
      </c>
      <c r="I154" s="36">
        <v>270.23333333333329</v>
      </c>
      <c r="J154" s="36">
        <v>273.86666666666667</v>
      </c>
      <c r="K154" s="31">
        <v>266.60000000000002</v>
      </c>
      <c r="L154" s="31">
        <v>256.8</v>
      </c>
      <c r="M154" s="31">
        <v>309.06374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36121.800000000003</v>
      </c>
      <c r="D155" s="36">
        <v>36107.26666666667</v>
      </c>
      <c r="E155" s="36">
        <v>35714.53333333334</v>
      </c>
      <c r="F155" s="36">
        <v>35307.26666666667</v>
      </c>
      <c r="G155" s="36">
        <v>34914.53333333334</v>
      </c>
      <c r="H155" s="36">
        <v>36514.53333333334</v>
      </c>
      <c r="I155" s="36">
        <v>36907.266666666663</v>
      </c>
      <c r="J155" s="36">
        <v>37314.53333333334</v>
      </c>
      <c r="K155" s="31">
        <v>36500</v>
      </c>
      <c r="L155" s="31">
        <v>35700</v>
      </c>
      <c r="M155" s="31">
        <v>0.53637999999999997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1563.85</v>
      </c>
      <c r="D156" s="36">
        <v>1577.95</v>
      </c>
      <c r="E156" s="36">
        <v>1533.9</v>
      </c>
      <c r="F156" s="36">
        <v>1503.95</v>
      </c>
      <c r="G156" s="36">
        <v>1459.9</v>
      </c>
      <c r="H156" s="36">
        <v>1607.9</v>
      </c>
      <c r="I156" s="36">
        <v>1651.9499999999998</v>
      </c>
      <c r="J156" s="36">
        <v>1681.9</v>
      </c>
      <c r="K156" s="31">
        <v>1622</v>
      </c>
      <c r="L156" s="31">
        <v>1548</v>
      </c>
      <c r="M156" s="31">
        <v>6.4965700000000002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422.2</v>
      </c>
      <c r="D157" s="36">
        <v>422.9666666666667</v>
      </c>
      <c r="E157" s="36">
        <v>410.43333333333339</v>
      </c>
      <c r="F157" s="36">
        <v>398.66666666666669</v>
      </c>
      <c r="G157" s="36">
        <v>386.13333333333338</v>
      </c>
      <c r="H157" s="36">
        <v>434.73333333333341</v>
      </c>
      <c r="I157" s="36">
        <v>447.26666666666671</v>
      </c>
      <c r="J157" s="36">
        <v>459.03333333333342</v>
      </c>
      <c r="K157" s="31">
        <v>435.5</v>
      </c>
      <c r="L157" s="31">
        <v>411.2</v>
      </c>
      <c r="M157" s="31">
        <v>109.58969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859.55</v>
      </c>
      <c r="D158" s="36">
        <v>872.11666666666667</v>
      </c>
      <c r="E158" s="36">
        <v>844.43333333333339</v>
      </c>
      <c r="F158" s="36">
        <v>829.31666666666672</v>
      </c>
      <c r="G158" s="36">
        <v>801.63333333333344</v>
      </c>
      <c r="H158" s="36">
        <v>887.23333333333335</v>
      </c>
      <c r="I158" s="36">
        <v>914.91666666666652</v>
      </c>
      <c r="J158" s="36">
        <v>930.0333333333333</v>
      </c>
      <c r="K158" s="31">
        <v>899.8</v>
      </c>
      <c r="L158" s="31">
        <v>857</v>
      </c>
      <c r="M158" s="31">
        <v>8.5274800000000006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8704.75</v>
      </c>
      <c r="D159" s="36">
        <v>8693</v>
      </c>
      <c r="E159" s="36">
        <v>8621.7999999999993</v>
      </c>
      <c r="F159" s="36">
        <v>8538.8499999999985</v>
      </c>
      <c r="G159" s="36">
        <v>8467.6499999999978</v>
      </c>
      <c r="H159" s="36">
        <v>8775.9500000000007</v>
      </c>
      <c r="I159" s="36">
        <v>8847.1500000000015</v>
      </c>
      <c r="J159" s="36">
        <v>8930.1000000000022</v>
      </c>
      <c r="K159" s="31">
        <v>8764.2000000000007</v>
      </c>
      <c r="L159" s="31">
        <v>8610.0499999999993</v>
      </c>
      <c r="M159" s="31">
        <v>5.7592100000000004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257</v>
      </c>
      <c r="D160" s="36">
        <v>261.66666666666669</v>
      </c>
      <c r="E160" s="36">
        <v>250.93333333333339</v>
      </c>
      <c r="F160" s="36">
        <v>244.8666666666667</v>
      </c>
      <c r="G160" s="36">
        <v>234.13333333333341</v>
      </c>
      <c r="H160" s="36">
        <v>267.73333333333335</v>
      </c>
      <c r="I160" s="36">
        <v>278.46666666666658</v>
      </c>
      <c r="J160" s="36">
        <v>284.53333333333336</v>
      </c>
      <c r="K160" s="31">
        <v>272.39999999999998</v>
      </c>
      <c r="L160" s="31">
        <v>255.6</v>
      </c>
      <c r="M160" s="31">
        <v>78.577309999999997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424.15</v>
      </c>
      <c r="D161" s="36">
        <v>424.11666666666662</v>
      </c>
      <c r="E161" s="36">
        <v>412.98333333333323</v>
      </c>
      <c r="F161" s="36">
        <v>401.81666666666661</v>
      </c>
      <c r="G161" s="36">
        <v>390.68333333333322</v>
      </c>
      <c r="H161" s="36">
        <v>435.28333333333325</v>
      </c>
      <c r="I161" s="36">
        <v>446.41666666666657</v>
      </c>
      <c r="J161" s="36">
        <v>457.58333333333326</v>
      </c>
      <c r="K161" s="31">
        <v>435.25</v>
      </c>
      <c r="L161" s="31">
        <v>412.95</v>
      </c>
      <c r="M161" s="31">
        <v>303.49202000000002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16387.2</v>
      </c>
      <c r="D162" s="36">
        <v>16434.8</v>
      </c>
      <c r="E162" s="36">
        <v>16253.649999999998</v>
      </c>
      <c r="F162" s="36">
        <v>16120.099999999999</v>
      </c>
      <c r="G162" s="36">
        <v>15938.949999999997</v>
      </c>
      <c r="H162" s="36">
        <v>16568.349999999999</v>
      </c>
      <c r="I162" s="36">
        <v>16749.5</v>
      </c>
      <c r="J162" s="36">
        <v>16883.05</v>
      </c>
      <c r="K162" s="31">
        <v>16615.95</v>
      </c>
      <c r="L162" s="31">
        <v>16301.25</v>
      </c>
      <c r="M162" s="31">
        <v>2.9159999999999998E-2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2670.3</v>
      </c>
      <c r="D163" s="36">
        <v>2668.0333333333333</v>
      </c>
      <c r="E163" s="36">
        <v>2652.2666666666664</v>
      </c>
      <c r="F163" s="36">
        <v>2634.2333333333331</v>
      </c>
      <c r="G163" s="36">
        <v>2618.4666666666662</v>
      </c>
      <c r="H163" s="36">
        <v>2686.0666666666666</v>
      </c>
      <c r="I163" s="36">
        <v>2701.8333333333339</v>
      </c>
      <c r="J163" s="36">
        <v>2719.8666666666668</v>
      </c>
      <c r="K163" s="31">
        <v>2683.8</v>
      </c>
      <c r="L163" s="31">
        <v>2650</v>
      </c>
      <c r="M163" s="31">
        <v>3.6461800000000002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3403.45</v>
      </c>
      <c r="D164" s="36">
        <v>3423.9500000000003</v>
      </c>
      <c r="E164" s="36">
        <v>3348.9000000000005</v>
      </c>
      <c r="F164" s="36">
        <v>3294.3500000000004</v>
      </c>
      <c r="G164" s="36">
        <v>3219.3000000000006</v>
      </c>
      <c r="H164" s="36">
        <v>3478.5000000000005</v>
      </c>
      <c r="I164" s="36">
        <v>3553.5500000000006</v>
      </c>
      <c r="J164" s="36">
        <v>3608.1000000000004</v>
      </c>
      <c r="K164" s="31">
        <v>3499</v>
      </c>
      <c r="L164" s="31">
        <v>3369.4</v>
      </c>
      <c r="M164" s="31">
        <v>7.6916500000000001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118.25</v>
      </c>
      <c r="D165" s="36">
        <v>120.3</v>
      </c>
      <c r="E165" s="36">
        <v>115.05</v>
      </c>
      <c r="F165" s="36">
        <v>111.85</v>
      </c>
      <c r="G165" s="36">
        <v>106.6</v>
      </c>
      <c r="H165" s="36">
        <v>123.5</v>
      </c>
      <c r="I165" s="36">
        <v>128.75</v>
      </c>
      <c r="J165" s="36">
        <v>131.94999999999999</v>
      </c>
      <c r="K165" s="31">
        <v>125.55</v>
      </c>
      <c r="L165" s="31">
        <v>117.1</v>
      </c>
      <c r="M165" s="31">
        <v>650.62679000000003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939.95</v>
      </c>
      <c r="D166" s="36">
        <v>945.66666666666663</v>
      </c>
      <c r="E166" s="36">
        <v>924.33333333333326</v>
      </c>
      <c r="F166" s="36">
        <v>908.71666666666658</v>
      </c>
      <c r="G166" s="36">
        <v>887.38333333333321</v>
      </c>
      <c r="H166" s="36">
        <v>961.2833333333333</v>
      </c>
      <c r="I166" s="36">
        <v>982.61666666666656</v>
      </c>
      <c r="J166" s="36">
        <v>998.23333333333335</v>
      </c>
      <c r="K166" s="31">
        <v>967</v>
      </c>
      <c r="L166" s="31">
        <v>930.05</v>
      </c>
      <c r="M166" s="31">
        <v>10.30185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4345.2</v>
      </c>
      <c r="D167" s="36">
        <v>4332.3499999999995</v>
      </c>
      <c r="E167" s="36">
        <v>4298.9999999999991</v>
      </c>
      <c r="F167" s="36">
        <v>4252.7999999999993</v>
      </c>
      <c r="G167" s="36">
        <v>4219.4499999999989</v>
      </c>
      <c r="H167" s="36">
        <v>4378.5499999999993</v>
      </c>
      <c r="I167" s="36">
        <v>4411.8999999999996</v>
      </c>
      <c r="J167" s="36">
        <v>4458.0999999999995</v>
      </c>
      <c r="K167" s="31">
        <v>4365.7</v>
      </c>
      <c r="L167" s="31">
        <v>4286.1499999999996</v>
      </c>
      <c r="M167" s="31">
        <v>7.6149399999999998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470.55</v>
      </c>
      <c r="D168" s="36">
        <v>473.48333333333335</v>
      </c>
      <c r="E168" s="36">
        <v>464.36666666666667</v>
      </c>
      <c r="F168" s="36">
        <v>458.18333333333334</v>
      </c>
      <c r="G168" s="36">
        <v>449.06666666666666</v>
      </c>
      <c r="H168" s="36">
        <v>479.66666666666669</v>
      </c>
      <c r="I168" s="36">
        <v>488.78333333333336</v>
      </c>
      <c r="J168" s="36">
        <v>494.9666666666667</v>
      </c>
      <c r="K168" s="31">
        <v>482.6</v>
      </c>
      <c r="L168" s="31">
        <v>467.3</v>
      </c>
      <c r="M168" s="31">
        <v>8.7174999999999994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270.3</v>
      </c>
      <c r="D169" s="36">
        <v>270.84999999999997</v>
      </c>
      <c r="E169" s="36">
        <v>265.69999999999993</v>
      </c>
      <c r="F169" s="36">
        <v>261.09999999999997</v>
      </c>
      <c r="G169" s="36">
        <v>255.94999999999993</v>
      </c>
      <c r="H169" s="36">
        <v>275.44999999999993</v>
      </c>
      <c r="I169" s="36">
        <v>280.59999999999991</v>
      </c>
      <c r="J169" s="36">
        <v>285.19999999999993</v>
      </c>
      <c r="K169" s="31">
        <v>276</v>
      </c>
      <c r="L169" s="31">
        <v>266.25</v>
      </c>
      <c r="M169" s="31">
        <v>191.40022999999999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1175.05</v>
      </c>
      <c r="D170" s="36">
        <v>1183.5</v>
      </c>
      <c r="E170" s="36">
        <v>1142.7</v>
      </c>
      <c r="F170" s="36">
        <v>1110.3500000000001</v>
      </c>
      <c r="G170" s="36">
        <v>1069.5500000000002</v>
      </c>
      <c r="H170" s="36">
        <v>1215.8499999999999</v>
      </c>
      <c r="I170" s="36">
        <v>1256.6500000000001</v>
      </c>
      <c r="J170" s="36">
        <v>1288.9999999999998</v>
      </c>
      <c r="K170" s="31">
        <v>1224.3</v>
      </c>
      <c r="L170" s="31">
        <v>1151.1500000000001</v>
      </c>
      <c r="M170" s="31">
        <v>3.57708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882.05</v>
      </c>
      <c r="D171" s="36">
        <v>890.25</v>
      </c>
      <c r="E171" s="36">
        <v>868.95</v>
      </c>
      <c r="F171" s="36">
        <v>855.85</v>
      </c>
      <c r="G171" s="36">
        <v>834.55000000000007</v>
      </c>
      <c r="H171" s="36">
        <v>903.35</v>
      </c>
      <c r="I171" s="36">
        <v>924.65</v>
      </c>
      <c r="J171" s="36">
        <v>937.75</v>
      </c>
      <c r="K171" s="31">
        <v>911.55</v>
      </c>
      <c r="L171" s="31">
        <v>877.15</v>
      </c>
      <c r="M171" s="31">
        <v>11.7075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453.55</v>
      </c>
      <c r="D172" s="36">
        <v>463.8</v>
      </c>
      <c r="E172" s="36">
        <v>438.85</v>
      </c>
      <c r="F172" s="36">
        <v>424.15000000000003</v>
      </c>
      <c r="G172" s="36">
        <v>399.20000000000005</v>
      </c>
      <c r="H172" s="36">
        <v>478.5</v>
      </c>
      <c r="I172" s="36">
        <v>503.44999999999993</v>
      </c>
      <c r="J172" s="36">
        <v>518.15</v>
      </c>
      <c r="K172" s="31">
        <v>488.75</v>
      </c>
      <c r="L172" s="31">
        <v>449.1</v>
      </c>
      <c r="M172" s="31">
        <v>235.80969999999999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2904.7</v>
      </c>
      <c r="D173" s="36">
        <v>2903.7999999999997</v>
      </c>
      <c r="E173" s="36">
        <v>2885.5999999999995</v>
      </c>
      <c r="F173" s="36">
        <v>2866.4999999999995</v>
      </c>
      <c r="G173" s="36">
        <v>2848.2999999999993</v>
      </c>
      <c r="H173" s="36">
        <v>2922.8999999999996</v>
      </c>
      <c r="I173" s="36">
        <v>2941.0999999999995</v>
      </c>
      <c r="J173" s="36">
        <v>2960.2</v>
      </c>
      <c r="K173" s="31">
        <v>2922</v>
      </c>
      <c r="L173" s="31">
        <v>2884.7</v>
      </c>
      <c r="M173" s="31">
        <v>33.372149999999998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122.75</v>
      </c>
      <c r="D174" s="36">
        <v>126.58333333333333</v>
      </c>
      <c r="E174" s="36">
        <v>117.16666666666666</v>
      </c>
      <c r="F174" s="36">
        <v>111.58333333333333</v>
      </c>
      <c r="G174" s="36">
        <v>102.16666666666666</v>
      </c>
      <c r="H174" s="36">
        <v>132.16666666666666</v>
      </c>
      <c r="I174" s="36">
        <v>141.58333333333331</v>
      </c>
      <c r="J174" s="36">
        <v>147.16666666666666</v>
      </c>
      <c r="K174" s="31">
        <v>136</v>
      </c>
      <c r="L174" s="31">
        <v>121</v>
      </c>
      <c r="M174" s="31">
        <v>544.52795000000003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712.85</v>
      </c>
      <c r="D175" s="36">
        <v>714</v>
      </c>
      <c r="E175" s="36">
        <v>708</v>
      </c>
      <c r="F175" s="36">
        <v>703.15</v>
      </c>
      <c r="G175" s="36">
        <v>697.15</v>
      </c>
      <c r="H175" s="36">
        <v>718.85</v>
      </c>
      <c r="I175" s="36">
        <v>724.85</v>
      </c>
      <c r="J175" s="36">
        <v>729.7</v>
      </c>
      <c r="K175" s="31">
        <v>720</v>
      </c>
      <c r="L175" s="31">
        <v>709.15</v>
      </c>
      <c r="M175" s="31">
        <v>10.96335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1436</v>
      </c>
      <c r="D176" s="36">
        <v>1437.0833333333333</v>
      </c>
      <c r="E176" s="36">
        <v>1422.1666666666665</v>
      </c>
      <c r="F176" s="36">
        <v>1408.3333333333333</v>
      </c>
      <c r="G176" s="36">
        <v>1393.4166666666665</v>
      </c>
      <c r="H176" s="36">
        <v>1450.9166666666665</v>
      </c>
      <c r="I176" s="36">
        <v>1465.833333333333</v>
      </c>
      <c r="J176" s="36">
        <v>1479.6666666666665</v>
      </c>
      <c r="K176" s="31">
        <v>1452</v>
      </c>
      <c r="L176" s="31">
        <v>1423.25</v>
      </c>
      <c r="M176" s="31">
        <v>5.1550700000000003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707.9</v>
      </c>
      <c r="D177" s="36">
        <v>712.80000000000007</v>
      </c>
      <c r="E177" s="36">
        <v>699.60000000000014</v>
      </c>
      <c r="F177" s="36">
        <v>691.30000000000007</v>
      </c>
      <c r="G177" s="36">
        <v>678.10000000000014</v>
      </c>
      <c r="H177" s="36">
        <v>721.10000000000014</v>
      </c>
      <c r="I177" s="36">
        <v>734.30000000000018</v>
      </c>
      <c r="J177" s="36">
        <v>742.60000000000014</v>
      </c>
      <c r="K177" s="31">
        <v>726</v>
      </c>
      <c r="L177" s="31">
        <v>704.5</v>
      </c>
      <c r="M177" s="31">
        <v>228.73137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27265.5</v>
      </c>
      <c r="D178" s="36">
        <v>27379.033333333336</v>
      </c>
      <c r="E178" s="36">
        <v>27048.466666666674</v>
      </c>
      <c r="F178" s="36">
        <v>26831.433333333338</v>
      </c>
      <c r="G178" s="36">
        <v>26500.866666666676</v>
      </c>
      <c r="H178" s="36">
        <v>27596.066666666673</v>
      </c>
      <c r="I178" s="36">
        <v>27926.633333333331</v>
      </c>
      <c r="J178" s="36">
        <v>28143.666666666672</v>
      </c>
      <c r="K178" s="31">
        <v>27709.599999999999</v>
      </c>
      <c r="L178" s="31">
        <v>27162</v>
      </c>
      <c r="M178" s="31">
        <v>0.17052999999999999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2262.25</v>
      </c>
      <c r="D179" s="36">
        <v>2290.0166666666664</v>
      </c>
      <c r="E179" s="36">
        <v>2227.083333333333</v>
      </c>
      <c r="F179" s="36">
        <v>2191.9166666666665</v>
      </c>
      <c r="G179" s="36">
        <v>2128.9833333333331</v>
      </c>
      <c r="H179" s="36">
        <v>2325.1833333333329</v>
      </c>
      <c r="I179" s="36">
        <v>2388.1166666666663</v>
      </c>
      <c r="J179" s="36">
        <v>2423.2833333333328</v>
      </c>
      <c r="K179" s="31">
        <v>2352.9499999999998</v>
      </c>
      <c r="L179" s="31">
        <v>2254.85</v>
      </c>
      <c r="M179" s="31">
        <v>5.69008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4218.3500000000004</v>
      </c>
      <c r="D180" s="36">
        <v>4260.55</v>
      </c>
      <c r="E180" s="36">
        <v>4161.8</v>
      </c>
      <c r="F180" s="36">
        <v>4105.25</v>
      </c>
      <c r="G180" s="36">
        <v>4006.5</v>
      </c>
      <c r="H180" s="36">
        <v>4317.1000000000004</v>
      </c>
      <c r="I180" s="36">
        <v>4415.8500000000004</v>
      </c>
      <c r="J180" s="36">
        <v>4472.4000000000005</v>
      </c>
      <c r="K180" s="31">
        <v>4359.3</v>
      </c>
      <c r="L180" s="31">
        <v>4204</v>
      </c>
      <c r="M180" s="31">
        <v>3.1074000000000002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593.95000000000005</v>
      </c>
      <c r="D181" s="36">
        <v>602.2833333333333</v>
      </c>
      <c r="E181" s="36">
        <v>576.66666666666663</v>
      </c>
      <c r="F181" s="36">
        <v>559.38333333333333</v>
      </c>
      <c r="G181" s="36">
        <v>533.76666666666665</v>
      </c>
      <c r="H181" s="36">
        <v>619.56666666666661</v>
      </c>
      <c r="I181" s="36">
        <v>645.18333333333339</v>
      </c>
      <c r="J181" s="36">
        <v>662.46666666666658</v>
      </c>
      <c r="K181" s="31">
        <v>627.9</v>
      </c>
      <c r="L181" s="31">
        <v>585</v>
      </c>
      <c r="M181" s="31">
        <v>6.1305699999999996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2286.5</v>
      </c>
      <c r="D182" s="36">
        <v>2291.85</v>
      </c>
      <c r="E182" s="36">
        <v>2261.35</v>
      </c>
      <c r="F182" s="36">
        <v>2236.1999999999998</v>
      </c>
      <c r="G182" s="36">
        <v>2205.6999999999998</v>
      </c>
      <c r="H182" s="36">
        <v>2317</v>
      </c>
      <c r="I182" s="36">
        <v>2347.5</v>
      </c>
      <c r="J182" s="36">
        <v>2372.65</v>
      </c>
      <c r="K182" s="31">
        <v>2322.35</v>
      </c>
      <c r="L182" s="31">
        <v>2266.6999999999998</v>
      </c>
      <c r="M182" s="31">
        <v>1.6343000000000001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1534.45</v>
      </c>
      <c r="D183" s="36">
        <v>1536.8833333333332</v>
      </c>
      <c r="E183" s="36">
        <v>1518.6666666666665</v>
      </c>
      <c r="F183" s="36">
        <v>1502.8833333333332</v>
      </c>
      <c r="G183" s="36">
        <v>1484.6666666666665</v>
      </c>
      <c r="H183" s="36">
        <v>1552.6666666666665</v>
      </c>
      <c r="I183" s="36">
        <v>1570.8833333333332</v>
      </c>
      <c r="J183" s="36">
        <v>1586.6666666666665</v>
      </c>
      <c r="K183" s="31">
        <v>1555.1</v>
      </c>
      <c r="L183" s="31">
        <v>1521.1</v>
      </c>
      <c r="M183" s="31">
        <v>40.592880000000001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606.6</v>
      </c>
      <c r="D184" s="36">
        <v>613.35</v>
      </c>
      <c r="E184" s="36">
        <v>597.80000000000007</v>
      </c>
      <c r="F184" s="36">
        <v>589</v>
      </c>
      <c r="G184" s="36">
        <v>573.45000000000005</v>
      </c>
      <c r="H184" s="36">
        <v>622.15000000000009</v>
      </c>
      <c r="I184" s="36">
        <v>637.70000000000005</v>
      </c>
      <c r="J184" s="36">
        <v>646.50000000000011</v>
      </c>
      <c r="K184" s="31">
        <v>628.9</v>
      </c>
      <c r="L184" s="31">
        <v>604.54999999999995</v>
      </c>
      <c r="M184" s="31">
        <v>3.3372099999999998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739.85</v>
      </c>
      <c r="D185" s="36">
        <v>744.06666666666672</v>
      </c>
      <c r="E185" s="36">
        <v>732.18333333333339</v>
      </c>
      <c r="F185" s="36">
        <v>724.51666666666665</v>
      </c>
      <c r="G185" s="36">
        <v>712.63333333333333</v>
      </c>
      <c r="H185" s="36">
        <v>751.73333333333346</v>
      </c>
      <c r="I185" s="36">
        <v>763.6166666666669</v>
      </c>
      <c r="J185" s="36">
        <v>771.28333333333353</v>
      </c>
      <c r="K185" s="31">
        <v>755.95</v>
      </c>
      <c r="L185" s="31">
        <v>736.4</v>
      </c>
      <c r="M185" s="31">
        <v>10.39026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946.05</v>
      </c>
      <c r="D186" s="36">
        <v>954.5</v>
      </c>
      <c r="E186" s="36">
        <v>935.6</v>
      </c>
      <c r="F186" s="36">
        <v>925.15</v>
      </c>
      <c r="G186" s="36">
        <v>906.25</v>
      </c>
      <c r="H186" s="36">
        <v>964.95</v>
      </c>
      <c r="I186" s="36">
        <v>983.85000000000014</v>
      </c>
      <c r="J186" s="36">
        <v>994.30000000000007</v>
      </c>
      <c r="K186" s="31">
        <v>973.4</v>
      </c>
      <c r="L186" s="31">
        <v>944.05</v>
      </c>
      <c r="M186" s="31">
        <v>10.54918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1724.9</v>
      </c>
      <c r="D187" s="36">
        <v>1740.1000000000001</v>
      </c>
      <c r="E187" s="36">
        <v>1697.7500000000002</v>
      </c>
      <c r="F187" s="36">
        <v>1670.6000000000001</v>
      </c>
      <c r="G187" s="36">
        <v>1628.2500000000002</v>
      </c>
      <c r="H187" s="36">
        <v>1767.2500000000002</v>
      </c>
      <c r="I187" s="36">
        <v>1809.6000000000001</v>
      </c>
      <c r="J187" s="36">
        <v>1836.7500000000002</v>
      </c>
      <c r="K187" s="31">
        <v>1782.45</v>
      </c>
      <c r="L187" s="31">
        <v>1712.95</v>
      </c>
      <c r="M187" s="31">
        <v>3.6807099999999999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1122.2</v>
      </c>
      <c r="D188" s="36">
        <v>1110.5333333333335</v>
      </c>
      <c r="E188" s="36">
        <v>1086.666666666667</v>
      </c>
      <c r="F188" s="36">
        <v>1051.1333333333334</v>
      </c>
      <c r="G188" s="36">
        <v>1027.2666666666669</v>
      </c>
      <c r="H188" s="36">
        <v>1146.0666666666671</v>
      </c>
      <c r="I188" s="36">
        <v>1169.9333333333334</v>
      </c>
      <c r="J188" s="36">
        <v>1205.4666666666672</v>
      </c>
      <c r="K188" s="31">
        <v>1134.4000000000001</v>
      </c>
      <c r="L188" s="31">
        <v>1075</v>
      </c>
      <c r="M188" s="31">
        <v>8.9895300000000002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7498.6</v>
      </c>
      <c r="D189" s="36">
        <v>7571.2</v>
      </c>
      <c r="E189" s="36">
        <v>7402.4</v>
      </c>
      <c r="F189" s="36">
        <v>7306.2</v>
      </c>
      <c r="G189" s="36">
        <v>7137.4</v>
      </c>
      <c r="H189" s="36">
        <v>7667.4</v>
      </c>
      <c r="I189" s="36">
        <v>7836.2000000000007</v>
      </c>
      <c r="J189" s="36">
        <v>7932.4</v>
      </c>
      <c r="K189" s="31">
        <v>7740</v>
      </c>
      <c r="L189" s="31">
        <v>7475</v>
      </c>
      <c r="M189" s="31">
        <v>0.97038000000000002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911.6</v>
      </c>
      <c r="D190" s="36">
        <v>914.86666666666667</v>
      </c>
      <c r="E190" s="36">
        <v>904.73333333333335</v>
      </c>
      <c r="F190" s="36">
        <v>897.86666666666667</v>
      </c>
      <c r="G190" s="36">
        <v>887.73333333333335</v>
      </c>
      <c r="H190" s="36">
        <v>921.73333333333335</v>
      </c>
      <c r="I190" s="36">
        <v>931.86666666666679</v>
      </c>
      <c r="J190" s="36">
        <v>938.73333333333335</v>
      </c>
      <c r="K190" s="31">
        <v>925</v>
      </c>
      <c r="L190" s="31">
        <v>908</v>
      </c>
      <c r="M190" s="31">
        <v>72.867779999999996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361.7</v>
      </c>
      <c r="D191" s="36">
        <v>369.01666666666665</v>
      </c>
      <c r="E191" s="36">
        <v>351.88333333333333</v>
      </c>
      <c r="F191" s="36">
        <v>342.06666666666666</v>
      </c>
      <c r="G191" s="36">
        <v>324.93333333333334</v>
      </c>
      <c r="H191" s="36">
        <v>378.83333333333331</v>
      </c>
      <c r="I191" s="36">
        <v>395.96666666666664</v>
      </c>
      <c r="J191" s="36">
        <v>405.7833333333333</v>
      </c>
      <c r="K191" s="31">
        <v>386.15</v>
      </c>
      <c r="L191" s="31">
        <v>359.2</v>
      </c>
      <c r="M191" s="31">
        <v>440.78652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137.4</v>
      </c>
      <c r="D192" s="36">
        <v>139</v>
      </c>
      <c r="E192" s="36">
        <v>135.05000000000001</v>
      </c>
      <c r="F192" s="36">
        <v>132.70000000000002</v>
      </c>
      <c r="G192" s="36">
        <v>128.75000000000003</v>
      </c>
      <c r="H192" s="36">
        <v>141.35</v>
      </c>
      <c r="I192" s="36">
        <v>145.29999999999998</v>
      </c>
      <c r="J192" s="36">
        <v>147.64999999999998</v>
      </c>
      <c r="K192" s="31">
        <v>142.94999999999999</v>
      </c>
      <c r="L192" s="31">
        <v>136.65</v>
      </c>
      <c r="M192" s="31">
        <v>364.77544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4120.7</v>
      </c>
      <c r="D193" s="36">
        <v>4128.6166666666659</v>
      </c>
      <c r="E193" s="36">
        <v>4097.6333333333314</v>
      </c>
      <c r="F193" s="36">
        <v>4074.5666666666657</v>
      </c>
      <c r="G193" s="36">
        <v>4043.5833333333312</v>
      </c>
      <c r="H193" s="36">
        <v>4151.6833333333316</v>
      </c>
      <c r="I193" s="36">
        <v>4182.666666666667</v>
      </c>
      <c r="J193" s="36">
        <v>4205.7333333333318</v>
      </c>
      <c r="K193" s="31">
        <v>4159.6000000000004</v>
      </c>
      <c r="L193" s="31">
        <v>4105.55</v>
      </c>
      <c r="M193" s="31">
        <v>10.13716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1318.8</v>
      </c>
      <c r="D194" s="36">
        <v>1320.3</v>
      </c>
      <c r="E194" s="36">
        <v>1309.5999999999999</v>
      </c>
      <c r="F194" s="36">
        <v>1300.3999999999999</v>
      </c>
      <c r="G194" s="36">
        <v>1289.6999999999998</v>
      </c>
      <c r="H194" s="36">
        <v>1329.5</v>
      </c>
      <c r="I194" s="36">
        <v>1340.2000000000003</v>
      </c>
      <c r="J194" s="36">
        <v>1349.4</v>
      </c>
      <c r="K194" s="31">
        <v>1331</v>
      </c>
      <c r="L194" s="31">
        <v>1311.1</v>
      </c>
      <c r="M194" s="31">
        <v>11.496829999999999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3497.15</v>
      </c>
      <c r="D195" s="36">
        <v>3497.1333333333332</v>
      </c>
      <c r="E195" s="36">
        <v>3430.2666666666664</v>
      </c>
      <c r="F195" s="36">
        <v>3363.3833333333332</v>
      </c>
      <c r="G195" s="36">
        <v>3296.5166666666664</v>
      </c>
      <c r="H195" s="36">
        <v>3564.0166666666664</v>
      </c>
      <c r="I195" s="36">
        <v>3630.8833333333332</v>
      </c>
      <c r="J195" s="36">
        <v>3697.7666666666664</v>
      </c>
      <c r="K195" s="31">
        <v>3564</v>
      </c>
      <c r="L195" s="31">
        <v>3430.25</v>
      </c>
      <c r="M195" s="31">
        <v>1.3766700000000001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3585.25</v>
      </c>
      <c r="D196" s="36">
        <v>3591.3000000000006</v>
      </c>
      <c r="E196" s="36">
        <v>3564.0000000000014</v>
      </c>
      <c r="F196" s="36">
        <v>3542.7500000000009</v>
      </c>
      <c r="G196" s="36">
        <v>3515.4500000000016</v>
      </c>
      <c r="H196" s="36">
        <v>3612.5500000000011</v>
      </c>
      <c r="I196" s="36">
        <v>3639.8500000000004</v>
      </c>
      <c r="J196" s="36">
        <v>3661.1000000000008</v>
      </c>
      <c r="K196" s="31">
        <v>3618.6</v>
      </c>
      <c r="L196" s="31">
        <v>3570.05</v>
      </c>
      <c r="M196" s="31">
        <v>4.8728300000000004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2619.65</v>
      </c>
      <c r="D197" s="36">
        <v>2626.6833333333338</v>
      </c>
      <c r="E197" s="36">
        <v>2597.5666666666675</v>
      </c>
      <c r="F197" s="36">
        <v>2575.4833333333336</v>
      </c>
      <c r="G197" s="36">
        <v>2546.3666666666672</v>
      </c>
      <c r="H197" s="36">
        <v>2648.7666666666678</v>
      </c>
      <c r="I197" s="36">
        <v>2677.8833333333337</v>
      </c>
      <c r="J197" s="36">
        <v>2699.9666666666681</v>
      </c>
      <c r="K197" s="31">
        <v>2655.8</v>
      </c>
      <c r="L197" s="31">
        <v>2604.6</v>
      </c>
      <c r="M197" s="31">
        <v>0.96223999999999998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1130.5</v>
      </c>
      <c r="D198" s="36">
        <v>1147.6000000000001</v>
      </c>
      <c r="E198" s="36">
        <v>1100.5500000000002</v>
      </c>
      <c r="F198" s="36">
        <v>1070.6000000000001</v>
      </c>
      <c r="G198" s="36">
        <v>1023.5500000000002</v>
      </c>
      <c r="H198" s="36">
        <v>1177.5500000000002</v>
      </c>
      <c r="I198" s="36">
        <v>1224.5999999999999</v>
      </c>
      <c r="J198" s="36">
        <v>1254.5500000000002</v>
      </c>
      <c r="K198" s="31">
        <v>1194.6500000000001</v>
      </c>
      <c r="L198" s="31">
        <v>1117.6500000000001</v>
      </c>
      <c r="M198" s="31">
        <v>3.64493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3802.05</v>
      </c>
      <c r="D199" s="36">
        <v>3778.9333333333338</v>
      </c>
      <c r="E199" s="36">
        <v>3723.2166666666676</v>
      </c>
      <c r="F199" s="36">
        <v>3644.3833333333337</v>
      </c>
      <c r="G199" s="36">
        <v>3588.6666666666674</v>
      </c>
      <c r="H199" s="36">
        <v>3857.7666666666678</v>
      </c>
      <c r="I199" s="36">
        <v>3913.483333333334</v>
      </c>
      <c r="J199" s="36">
        <v>3992.316666666668</v>
      </c>
      <c r="K199" s="31">
        <v>3834.65</v>
      </c>
      <c r="L199" s="31">
        <v>3700.1</v>
      </c>
      <c r="M199" s="31">
        <v>10.87518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42.65</v>
      </c>
      <c r="D200" s="36">
        <v>43.266666666666673</v>
      </c>
      <c r="E200" s="36">
        <v>41.583333333333343</v>
      </c>
      <c r="F200" s="36">
        <v>40.516666666666673</v>
      </c>
      <c r="G200" s="36">
        <v>38.833333333333343</v>
      </c>
      <c r="H200" s="36">
        <v>44.333333333333343</v>
      </c>
      <c r="I200" s="36">
        <v>46.016666666666666</v>
      </c>
      <c r="J200" s="36">
        <v>47.083333333333343</v>
      </c>
      <c r="K200" s="31">
        <v>44.95</v>
      </c>
      <c r="L200" s="31">
        <v>42.2</v>
      </c>
      <c r="M200" s="31">
        <v>219.47731999999999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89.3</v>
      </c>
      <c r="D201" s="36">
        <v>92.283333333333346</v>
      </c>
      <c r="E201" s="36">
        <v>85.116666666666688</v>
      </c>
      <c r="F201" s="36">
        <v>80.933333333333337</v>
      </c>
      <c r="G201" s="36">
        <v>73.76666666666668</v>
      </c>
      <c r="H201" s="36">
        <v>96.466666666666697</v>
      </c>
      <c r="I201" s="36">
        <v>103.63333333333335</v>
      </c>
      <c r="J201" s="36">
        <v>107.81666666666671</v>
      </c>
      <c r="K201" s="31">
        <v>99.45</v>
      </c>
      <c r="L201" s="31">
        <v>88.1</v>
      </c>
      <c r="M201" s="31">
        <v>166.90661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2035.75</v>
      </c>
      <c r="D202" s="36">
        <v>2035.25</v>
      </c>
      <c r="E202" s="36">
        <v>2016.0500000000002</v>
      </c>
      <c r="F202" s="36">
        <v>1996.3500000000001</v>
      </c>
      <c r="G202" s="36">
        <v>1977.1500000000003</v>
      </c>
      <c r="H202" s="36">
        <v>2054.9499999999998</v>
      </c>
      <c r="I202" s="36">
        <v>2074.1499999999996</v>
      </c>
      <c r="J202" s="36">
        <v>2093.85</v>
      </c>
      <c r="K202" s="31">
        <v>2054.4499999999998</v>
      </c>
      <c r="L202" s="31">
        <v>2015.55</v>
      </c>
      <c r="M202" s="31">
        <v>3.0948099999999998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1726.9</v>
      </c>
      <c r="D203" s="36">
        <v>1736.4166666666667</v>
      </c>
      <c r="E203" s="36">
        <v>1700.5333333333335</v>
      </c>
      <c r="F203" s="36">
        <v>1674.1666666666667</v>
      </c>
      <c r="G203" s="36">
        <v>1638.2833333333335</v>
      </c>
      <c r="H203" s="36">
        <v>1762.7833333333335</v>
      </c>
      <c r="I203" s="36">
        <v>1798.6666666666667</v>
      </c>
      <c r="J203" s="36">
        <v>1825.0333333333335</v>
      </c>
      <c r="K203" s="31">
        <v>1772.3</v>
      </c>
      <c r="L203" s="31">
        <v>1710.05</v>
      </c>
      <c r="M203" s="31">
        <v>3.0174599999999998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9963.85</v>
      </c>
      <c r="D204" s="36">
        <v>9962.7333333333354</v>
      </c>
      <c r="E204" s="36">
        <v>9908.0166666666701</v>
      </c>
      <c r="F204" s="36">
        <v>9852.1833333333343</v>
      </c>
      <c r="G204" s="36">
        <v>9797.466666666669</v>
      </c>
      <c r="H204" s="36">
        <v>10018.566666666671</v>
      </c>
      <c r="I204" s="36">
        <v>10073.283333333335</v>
      </c>
      <c r="J204" s="36">
        <v>10129.116666666672</v>
      </c>
      <c r="K204" s="31">
        <v>10017.450000000001</v>
      </c>
      <c r="L204" s="31">
        <v>9906.9</v>
      </c>
      <c r="M204" s="31">
        <v>1.9168700000000001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139.75</v>
      </c>
      <c r="D205" s="36">
        <v>142.66666666666666</v>
      </c>
      <c r="E205" s="36">
        <v>135.2833333333333</v>
      </c>
      <c r="F205" s="36">
        <v>130.81666666666663</v>
      </c>
      <c r="G205" s="36">
        <v>123.43333333333328</v>
      </c>
      <c r="H205" s="36">
        <v>147.13333333333333</v>
      </c>
      <c r="I205" s="36">
        <v>154.51666666666671</v>
      </c>
      <c r="J205" s="36">
        <v>158.98333333333335</v>
      </c>
      <c r="K205" s="31">
        <v>150.05000000000001</v>
      </c>
      <c r="L205" s="31">
        <v>138.19999999999999</v>
      </c>
      <c r="M205" s="31">
        <v>223.42661000000001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458.4</v>
      </c>
      <c r="D206" s="36">
        <v>459.75</v>
      </c>
      <c r="E206" s="36">
        <v>453.7</v>
      </c>
      <c r="F206" s="36">
        <v>449</v>
      </c>
      <c r="G206" s="36">
        <v>442.95</v>
      </c>
      <c r="H206" s="36">
        <v>464.45</v>
      </c>
      <c r="I206" s="36">
        <v>470.49999999999994</v>
      </c>
      <c r="J206" s="36">
        <v>475.2</v>
      </c>
      <c r="K206" s="31">
        <v>465.8</v>
      </c>
      <c r="L206" s="31">
        <v>455.05</v>
      </c>
      <c r="M206" s="31">
        <v>44.046709999999997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1389.35</v>
      </c>
      <c r="D207" s="36">
        <v>1383.7</v>
      </c>
      <c r="E207" s="36">
        <v>1372.7</v>
      </c>
      <c r="F207" s="36">
        <v>1356.05</v>
      </c>
      <c r="G207" s="36">
        <v>1345.05</v>
      </c>
      <c r="H207" s="36">
        <v>1400.3500000000001</v>
      </c>
      <c r="I207" s="36">
        <v>1411.3500000000001</v>
      </c>
      <c r="J207" s="36">
        <v>1428.0000000000002</v>
      </c>
      <c r="K207" s="31">
        <v>1394.7</v>
      </c>
      <c r="L207" s="31">
        <v>1367.05</v>
      </c>
      <c r="M207" s="31">
        <v>12.893330000000001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268.14999999999998</v>
      </c>
      <c r="D208" s="36">
        <v>271.41666666666669</v>
      </c>
      <c r="E208" s="36">
        <v>261.78333333333336</v>
      </c>
      <c r="F208" s="36">
        <v>255.41666666666669</v>
      </c>
      <c r="G208" s="36">
        <v>245.78333333333336</v>
      </c>
      <c r="H208" s="36">
        <v>277.78333333333336</v>
      </c>
      <c r="I208" s="36">
        <v>287.41666666666669</v>
      </c>
      <c r="J208" s="36">
        <v>293.78333333333336</v>
      </c>
      <c r="K208" s="31">
        <v>281.05</v>
      </c>
      <c r="L208" s="31">
        <v>265.05</v>
      </c>
      <c r="M208" s="31">
        <v>61.918779999999998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1075.3499999999999</v>
      </c>
      <c r="D209" s="36">
        <v>1070.9833333333333</v>
      </c>
      <c r="E209" s="36">
        <v>1056.9666666666667</v>
      </c>
      <c r="F209" s="36">
        <v>1038.5833333333333</v>
      </c>
      <c r="G209" s="36">
        <v>1024.5666666666666</v>
      </c>
      <c r="H209" s="36">
        <v>1089.3666666666668</v>
      </c>
      <c r="I209" s="36">
        <v>1103.3833333333337</v>
      </c>
      <c r="J209" s="36">
        <v>1121.7666666666669</v>
      </c>
      <c r="K209" s="31">
        <v>1085</v>
      </c>
      <c r="L209" s="31">
        <v>1052.5999999999999</v>
      </c>
      <c r="M209" s="31">
        <v>23.094190000000001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1350.25</v>
      </c>
      <c r="D210" s="36">
        <v>1350.4833333333333</v>
      </c>
      <c r="E210" s="36">
        <v>1342.4166666666667</v>
      </c>
      <c r="F210" s="36">
        <v>1334.5833333333335</v>
      </c>
      <c r="G210" s="36">
        <v>1326.5166666666669</v>
      </c>
      <c r="H210" s="36">
        <v>1358.3166666666666</v>
      </c>
      <c r="I210" s="36">
        <v>1366.3833333333332</v>
      </c>
      <c r="J210" s="36">
        <v>1374.2166666666665</v>
      </c>
      <c r="K210" s="31">
        <v>1358.55</v>
      </c>
      <c r="L210" s="31">
        <v>1342.65</v>
      </c>
      <c r="M210" s="31">
        <v>0.50466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501.45</v>
      </c>
      <c r="D211" s="36">
        <v>501.08333333333331</v>
      </c>
      <c r="E211" s="36">
        <v>491.36666666666662</v>
      </c>
      <c r="F211" s="36">
        <v>481.2833333333333</v>
      </c>
      <c r="G211" s="36">
        <v>471.56666666666661</v>
      </c>
      <c r="H211" s="36">
        <v>511.16666666666663</v>
      </c>
      <c r="I211" s="36">
        <v>520.88333333333333</v>
      </c>
      <c r="J211" s="36">
        <v>530.9666666666667</v>
      </c>
      <c r="K211" s="31">
        <v>510.8</v>
      </c>
      <c r="L211" s="31">
        <v>491</v>
      </c>
      <c r="M211" s="31">
        <v>244.36750000000001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28.3</v>
      </c>
      <c r="D212" s="36">
        <v>29.55</v>
      </c>
      <c r="E212" s="36">
        <v>26.75</v>
      </c>
      <c r="F212" s="36">
        <v>25.2</v>
      </c>
      <c r="G212" s="36">
        <v>22.4</v>
      </c>
      <c r="H212" s="36">
        <v>31.1</v>
      </c>
      <c r="I212" s="36">
        <v>33.900000000000006</v>
      </c>
      <c r="J212" s="36">
        <v>35.450000000000003</v>
      </c>
      <c r="K212" s="31">
        <v>32.35</v>
      </c>
      <c r="L212" s="31">
        <v>28</v>
      </c>
      <c r="M212" s="31">
        <v>5719.6919900000003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187.9</v>
      </c>
      <c r="D213" s="36">
        <v>194.38333333333335</v>
      </c>
      <c r="E213" s="36">
        <v>179.06666666666672</v>
      </c>
      <c r="F213" s="36">
        <v>170.23333333333338</v>
      </c>
      <c r="G213" s="36">
        <v>154.91666666666674</v>
      </c>
      <c r="H213" s="36">
        <v>203.2166666666667</v>
      </c>
      <c r="I213" s="36">
        <v>218.53333333333336</v>
      </c>
      <c r="J213" s="36">
        <v>227.36666666666667</v>
      </c>
      <c r="K213" s="31">
        <v>209.7</v>
      </c>
      <c r="L213" s="31">
        <v>185.55</v>
      </c>
      <c r="M213" s="31">
        <v>306.73450000000003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153.80000000000001</v>
      </c>
      <c r="D214" s="36">
        <v>154.03333333333333</v>
      </c>
      <c r="E214" s="36">
        <v>149.26666666666665</v>
      </c>
      <c r="F214" s="36">
        <v>144.73333333333332</v>
      </c>
      <c r="G214" s="36">
        <v>139.96666666666664</v>
      </c>
      <c r="H214" s="36">
        <v>158.56666666666666</v>
      </c>
      <c r="I214" s="36">
        <v>163.33333333333337</v>
      </c>
      <c r="J214" s="36">
        <v>167.86666666666667</v>
      </c>
      <c r="K214" s="31">
        <v>158.80000000000001</v>
      </c>
      <c r="L214" s="31">
        <v>149.5</v>
      </c>
      <c r="M214" s="31">
        <v>1558.4810199999999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856.65</v>
      </c>
      <c r="D215" s="36">
        <v>841.01666666666677</v>
      </c>
      <c r="E215" s="36">
        <v>818.68333333333351</v>
      </c>
      <c r="F215" s="36">
        <v>780.7166666666667</v>
      </c>
      <c r="G215" s="36">
        <v>758.38333333333344</v>
      </c>
      <c r="H215" s="36">
        <v>878.98333333333358</v>
      </c>
      <c r="I215" s="36">
        <v>901.31666666666683</v>
      </c>
      <c r="J215" s="36">
        <v>939.28333333333364</v>
      </c>
      <c r="K215" s="31">
        <v>863.35</v>
      </c>
      <c r="L215" s="31">
        <v>803.05</v>
      </c>
      <c r="M215" s="31">
        <v>69.512100000000004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35"/>
      <c r="B1" s="336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45335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9" t="s">
        <v>16</v>
      </c>
      <c r="B9" s="331" t="s">
        <v>18</v>
      </c>
      <c r="C9" s="334" t="s">
        <v>20</v>
      </c>
      <c r="D9" s="334" t="s">
        <v>21</v>
      </c>
      <c r="E9" s="326" t="s">
        <v>22</v>
      </c>
      <c r="F9" s="327"/>
      <c r="G9" s="328"/>
      <c r="H9" s="326" t="s">
        <v>23</v>
      </c>
      <c r="I9" s="327"/>
      <c r="J9" s="328"/>
      <c r="K9" s="26"/>
      <c r="L9" s="27"/>
      <c r="M9" s="48"/>
      <c r="N9" s="1"/>
      <c r="O9" s="1"/>
    </row>
    <row r="10" spans="1:15" ht="42.75" customHeight="1">
      <c r="A10" s="330"/>
      <c r="B10" s="333"/>
      <c r="C10" s="333"/>
      <c r="D10" s="33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648.25</v>
      </c>
      <c r="D11" s="36">
        <v>651.76666666666665</v>
      </c>
      <c r="E11" s="36">
        <v>637.5333333333333</v>
      </c>
      <c r="F11" s="36">
        <v>626.81666666666661</v>
      </c>
      <c r="G11" s="36">
        <v>612.58333333333326</v>
      </c>
      <c r="H11" s="36">
        <v>662.48333333333335</v>
      </c>
      <c r="I11" s="36">
        <v>676.7166666666667</v>
      </c>
      <c r="J11" s="36">
        <v>687.43333333333339</v>
      </c>
      <c r="K11" s="31">
        <v>666</v>
      </c>
      <c r="L11" s="31">
        <v>641.04999999999995</v>
      </c>
      <c r="M11" s="31">
        <v>11.46649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31792.65</v>
      </c>
      <c r="D12" s="36">
        <v>32130.483333333337</v>
      </c>
      <c r="E12" s="36">
        <v>31363.166666666672</v>
      </c>
      <c r="F12" s="36">
        <v>30933.683333333334</v>
      </c>
      <c r="G12" s="36">
        <v>30166.366666666669</v>
      </c>
      <c r="H12" s="36">
        <v>32559.966666666674</v>
      </c>
      <c r="I12" s="36">
        <v>33327.28333333334</v>
      </c>
      <c r="J12" s="36">
        <v>33756.766666666677</v>
      </c>
      <c r="K12" s="31">
        <v>32897.800000000003</v>
      </c>
      <c r="L12" s="31">
        <v>31701</v>
      </c>
      <c r="M12" s="31">
        <v>3.4340000000000002E-2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525.1</v>
      </c>
      <c r="D13" s="36">
        <v>532</v>
      </c>
      <c r="E13" s="36">
        <v>517.6</v>
      </c>
      <c r="F13" s="36">
        <v>510.1</v>
      </c>
      <c r="G13" s="36">
        <v>495.70000000000005</v>
      </c>
      <c r="H13" s="36">
        <v>539.5</v>
      </c>
      <c r="I13" s="36">
        <v>553.90000000000009</v>
      </c>
      <c r="J13" s="36">
        <v>561.4</v>
      </c>
      <c r="K13" s="31">
        <v>546.4</v>
      </c>
      <c r="L13" s="31">
        <v>524.5</v>
      </c>
      <c r="M13" s="31">
        <v>2.5019800000000001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674.1</v>
      </c>
      <c r="D14" s="36">
        <v>679.86666666666667</v>
      </c>
      <c r="E14" s="36">
        <v>657.63333333333333</v>
      </c>
      <c r="F14" s="36">
        <v>641.16666666666663</v>
      </c>
      <c r="G14" s="36">
        <v>618.93333333333328</v>
      </c>
      <c r="H14" s="36">
        <v>696.33333333333337</v>
      </c>
      <c r="I14" s="36">
        <v>718.56666666666672</v>
      </c>
      <c r="J14" s="36">
        <v>735.03333333333342</v>
      </c>
      <c r="K14" s="31">
        <v>702.1</v>
      </c>
      <c r="L14" s="31">
        <v>663.4</v>
      </c>
      <c r="M14" s="31">
        <v>82.423810000000003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1385.45</v>
      </c>
      <c r="D15" s="36">
        <v>1394.0666666666666</v>
      </c>
      <c r="E15" s="36">
        <v>1361.3833333333332</v>
      </c>
      <c r="F15" s="36">
        <v>1337.3166666666666</v>
      </c>
      <c r="G15" s="36">
        <v>1304.6333333333332</v>
      </c>
      <c r="H15" s="36">
        <v>1418.1333333333332</v>
      </c>
      <c r="I15" s="36">
        <v>1450.8166666666666</v>
      </c>
      <c r="J15" s="36">
        <v>1474.8833333333332</v>
      </c>
      <c r="K15" s="31">
        <v>1426.75</v>
      </c>
      <c r="L15" s="31">
        <v>1370</v>
      </c>
      <c r="M15" s="31">
        <v>2.2094200000000002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4428.3999999999996</v>
      </c>
      <c r="D16" s="36">
        <v>4460.2333333333336</v>
      </c>
      <c r="E16" s="36">
        <v>4368.166666666667</v>
      </c>
      <c r="F16" s="36">
        <v>4307.9333333333334</v>
      </c>
      <c r="G16" s="36">
        <v>4215.8666666666668</v>
      </c>
      <c r="H16" s="36">
        <v>4520.4666666666672</v>
      </c>
      <c r="I16" s="36">
        <v>4612.5333333333328</v>
      </c>
      <c r="J16" s="36">
        <v>4672.7666666666673</v>
      </c>
      <c r="K16" s="31">
        <v>4552.3</v>
      </c>
      <c r="L16" s="31">
        <v>4400</v>
      </c>
      <c r="M16" s="31">
        <v>1.49594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28477.8</v>
      </c>
      <c r="D17" s="36">
        <v>28335.166666666668</v>
      </c>
      <c r="E17" s="36">
        <v>27973.683333333334</v>
      </c>
      <c r="F17" s="36">
        <v>27469.566666666666</v>
      </c>
      <c r="G17" s="36">
        <v>27108.083333333332</v>
      </c>
      <c r="H17" s="36">
        <v>28839.283333333336</v>
      </c>
      <c r="I17" s="36">
        <v>29200.766666666666</v>
      </c>
      <c r="J17" s="36">
        <v>29704.883333333339</v>
      </c>
      <c r="K17" s="31">
        <v>28696.65</v>
      </c>
      <c r="L17" s="31">
        <v>27831.05</v>
      </c>
      <c r="M17" s="31">
        <v>0.31270999999999999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2636.35</v>
      </c>
      <c r="D18" s="36">
        <v>2646.1</v>
      </c>
      <c r="E18" s="36">
        <v>2600.75</v>
      </c>
      <c r="F18" s="36">
        <v>2565.15</v>
      </c>
      <c r="G18" s="36">
        <v>2519.8000000000002</v>
      </c>
      <c r="H18" s="36">
        <v>2681.7</v>
      </c>
      <c r="I18" s="36">
        <v>2727.0499999999993</v>
      </c>
      <c r="J18" s="36">
        <v>2762.6499999999996</v>
      </c>
      <c r="K18" s="31">
        <v>2691.45</v>
      </c>
      <c r="L18" s="31">
        <v>2610.5</v>
      </c>
      <c r="M18" s="31">
        <v>7.8511699999999998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3169.75</v>
      </c>
      <c r="D19" s="36">
        <v>3190.5666666666671</v>
      </c>
      <c r="E19" s="36">
        <v>3139.1833333333343</v>
      </c>
      <c r="F19" s="36">
        <v>3108.6166666666672</v>
      </c>
      <c r="G19" s="36">
        <v>3057.2333333333345</v>
      </c>
      <c r="H19" s="36">
        <v>3221.1333333333341</v>
      </c>
      <c r="I19" s="36">
        <v>3272.5166666666664</v>
      </c>
      <c r="J19" s="36">
        <v>3303.0833333333339</v>
      </c>
      <c r="K19" s="31">
        <v>3241.95</v>
      </c>
      <c r="L19" s="31">
        <v>3160</v>
      </c>
      <c r="M19" s="31">
        <v>10.831379999999999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1842.6</v>
      </c>
      <c r="D20" s="36">
        <v>1860.2</v>
      </c>
      <c r="E20" s="36">
        <v>1812.4</v>
      </c>
      <c r="F20" s="36">
        <v>1782.2</v>
      </c>
      <c r="G20" s="36">
        <v>1734.4</v>
      </c>
      <c r="H20" s="36">
        <v>1890.4</v>
      </c>
      <c r="I20" s="36">
        <v>1938.1999999999998</v>
      </c>
      <c r="J20" s="36">
        <v>1968.4</v>
      </c>
      <c r="K20" s="31">
        <v>1908</v>
      </c>
      <c r="L20" s="31">
        <v>1830</v>
      </c>
      <c r="M20" s="31">
        <v>23.83164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1249.3499999999999</v>
      </c>
      <c r="D21" s="36">
        <v>1257.6666666666667</v>
      </c>
      <c r="E21" s="36">
        <v>1235.5833333333335</v>
      </c>
      <c r="F21" s="36">
        <v>1221.8166666666668</v>
      </c>
      <c r="G21" s="36">
        <v>1199.7333333333336</v>
      </c>
      <c r="H21" s="36">
        <v>1271.4333333333334</v>
      </c>
      <c r="I21" s="36">
        <v>1293.5166666666669</v>
      </c>
      <c r="J21" s="36">
        <v>1307.2833333333333</v>
      </c>
      <c r="K21" s="31">
        <v>1279.75</v>
      </c>
      <c r="L21" s="31">
        <v>1243.9000000000001</v>
      </c>
      <c r="M21" s="31">
        <v>22.04823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561.85</v>
      </c>
      <c r="D22" s="36">
        <v>567.6</v>
      </c>
      <c r="E22" s="36">
        <v>550.25</v>
      </c>
      <c r="F22" s="36">
        <v>538.65</v>
      </c>
      <c r="G22" s="36">
        <v>521.29999999999995</v>
      </c>
      <c r="H22" s="36">
        <v>579.20000000000005</v>
      </c>
      <c r="I22" s="36">
        <v>596.55000000000018</v>
      </c>
      <c r="J22" s="36">
        <v>608.15000000000009</v>
      </c>
      <c r="K22" s="31">
        <v>584.95000000000005</v>
      </c>
      <c r="L22" s="31">
        <v>556</v>
      </c>
      <c r="M22" s="31">
        <v>15.425750000000001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1025.25</v>
      </c>
      <c r="D23" s="36">
        <v>1033.7166666666667</v>
      </c>
      <c r="E23" s="36">
        <v>1005.5333333333333</v>
      </c>
      <c r="F23" s="36">
        <v>985.81666666666661</v>
      </c>
      <c r="G23" s="36">
        <v>957.63333333333321</v>
      </c>
      <c r="H23" s="36">
        <v>1053.4333333333334</v>
      </c>
      <c r="I23" s="36">
        <v>1081.6166666666668</v>
      </c>
      <c r="J23" s="36">
        <v>1101.3333333333335</v>
      </c>
      <c r="K23" s="31">
        <v>1061.9000000000001</v>
      </c>
      <c r="L23" s="31">
        <v>1014</v>
      </c>
      <c r="M23" s="31">
        <v>48.002850000000002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338.4</v>
      </c>
      <c r="D24" s="36">
        <v>341.26666666666665</v>
      </c>
      <c r="E24" s="36">
        <v>334.13333333333333</v>
      </c>
      <c r="F24" s="36">
        <v>329.86666666666667</v>
      </c>
      <c r="G24" s="36">
        <v>322.73333333333335</v>
      </c>
      <c r="H24" s="36">
        <v>345.5333333333333</v>
      </c>
      <c r="I24" s="36">
        <v>352.66666666666663</v>
      </c>
      <c r="J24" s="36">
        <v>356.93333333333328</v>
      </c>
      <c r="K24" s="31">
        <v>348.4</v>
      </c>
      <c r="L24" s="31">
        <v>337</v>
      </c>
      <c r="M24" s="31">
        <v>11.42901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180.4</v>
      </c>
      <c r="D25" s="36">
        <v>183.15</v>
      </c>
      <c r="E25" s="36">
        <v>176.95000000000002</v>
      </c>
      <c r="F25" s="36">
        <v>173.5</v>
      </c>
      <c r="G25" s="36">
        <v>167.3</v>
      </c>
      <c r="H25" s="36">
        <v>186.60000000000002</v>
      </c>
      <c r="I25" s="36">
        <v>192.8</v>
      </c>
      <c r="J25" s="36">
        <v>196.25000000000003</v>
      </c>
      <c r="K25" s="31">
        <v>189.35</v>
      </c>
      <c r="L25" s="31">
        <v>179.7</v>
      </c>
      <c r="M25" s="31">
        <v>47.091250000000002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240.75</v>
      </c>
      <c r="D26" s="36">
        <v>244.81666666666669</v>
      </c>
      <c r="E26" s="36">
        <v>234.98333333333338</v>
      </c>
      <c r="F26" s="36">
        <v>229.2166666666667</v>
      </c>
      <c r="G26" s="36">
        <v>219.38333333333338</v>
      </c>
      <c r="H26" s="36">
        <v>250.58333333333337</v>
      </c>
      <c r="I26" s="36">
        <v>260.41666666666669</v>
      </c>
      <c r="J26" s="36">
        <v>266.18333333333339</v>
      </c>
      <c r="K26" s="31">
        <v>254.65</v>
      </c>
      <c r="L26" s="31">
        <v>239.05</v>
      </c>
      <c r="M26" s="31">
        <v>70.132429999999999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365.55</v>
      </c>
      <c r="D27" s="36">
        <v>370.31666666666666</v>
      </c>
      <c r="E27" s="36">
        <v>358.2833333333333</v>
      </c>
      <c r="F27" s="36">
        <v>351.01666666666665</v>
      </c>
      <c r="G27" s="36">
        <v>338.98333333333329</v>
      </c>
      <c r="H27" s="36">
        <v>377.58333333333331</v>
      </c>
      <c r="I27" s="36">
        <v>389.61666666666673</v>
      </c>
      <c r="J27" s="36">
        <v>396.88333333333333</v>
      </c>
      <c r="K27" s="31">
        <v>382.35</v>
      </c>
      <c r="L27" s="31">
        <v>363.05</v>
      </c>
      <c r="M27" s="31">
        <v>3.1927400000000001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858.15</v>
      </c>
      <c r="D28" s="36">
        <v>862.2166666666667</v>
      </c>
      <c r="E28" s="36">
        <v>845.43333333333339</v>
      </c>
      <c r="F28" s="36">
        <v>832.7166666666667</v>
      </c>
      <c r="G28" s="36">
        <v>815.93333333333339</v>
      </c>
      <c r="H28" s="36">
        <v>874.93333333333339</v>
      </c>
      <c r="I28" s="36">
        <v>891.7166666666667</v>
      </c>
      <c r="J28" s="36">
        <v>904.43333333333339</v>
      </c>
      <c r="K28" s="31">
        <v>879</v>
      </c>
      <c r="L28" s="31">
        <v>849.5</v>
      </c>
      <c r="M28" s="31">
        <v>0.54439000000000004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1115.95</v>
      </c>
      <c r="D29" s="36">
        <v>1121.1166666666668</v>
      </c>
      <c r="E29" s="36">
        <v>1097.3333333333335</v>
      </c>
      <c r="F29" s="36">
        <v>1078.7166666666667</v>
      </c>
      <c r="G29" s="36">
        <v>1054.9333333333334</v>
      </c>
      <c r="H29" s="36">
        <v>1139.7333333333336</v>
      </c>
      <c r="I29" s="36">
        <v>1163.5166666666669</v>
      </c>
      <c r="J29" s="36">
        <v>1182.1333333333337</v>
      </c>
      <c r="K29" s="31">
        <v>1144.9000000000001</v>
      </c>
      <c r="L29" s="31">
        <v>1102.5</v>
      </c>
      <c r="M29" s="31">
        <v>2.0024099999999998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3932.6</v>
      </c>
      <c r="D30" s="36">
        <v>3937.0666666666671</v>
      </c>
      <c r="E30" s="36">
        <v>3895.5333333333342</v>
      </c>
      <c r="F30" s="36">
        <v>3858.4666666666672</v>
      </c>
      <c r="G30" s="36">
        <v>3816.9333333333343</v>
      </c>
      <c r="H30" s="36">
        <v>3974.1333333333341</v>
      </c>
      <c r="I30" s="36">
        <v>4015.666666666667</v>
      </c>
      <c r="J30" s="36">
        <v>4052.733333333334</v>
      </c>
      <c r="K30" s="31">
        <v>3978.6</v>
      </c>
      <c r="L30" s="31">
        <v>3900</v>
      </c>
      <c r="M30" s="31">
        <v>0.55357999999999996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2171.3000000000002</v>
      </c>
      <c r="D31" s="36">
        <v>2154.5833333333335</v>
      </c>
      <c r="E31" s="36">
        <v>2128.2666666666669</v>
      </c>
      <c r="F31" s="36">
        <v>2085.2333333333336</v>
      </c>
      <c r="G31" s="36">
        <v>2058.916666666667</v>
      </c>
      <c r="H31" s="36">
        <v>2197.6166666666668</v>
      </c>
      <c r="I31" s="36">
        <v>2223.9333333333334</v>
      </c>
      <c r="J31" s="36">
        <v>2266.9666666666667</v>
      </c>
      <c r="K31" s="31">
        <v>2180.9</v>
      </c>
      <c r="L31" s="31">
        <v>2111.5500000000002</v>
      </c>
      <c r="M31" s="31">
        <v>0.96464000000000005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971.35</v>
      </c>
      <c r="D32" s="36">
        <v>964.5</v>
      </c>
      <c r="E32" s="36">
        <v>950.9</v>
      </c>
      <c r="F32" s="36">
        <v>930.44999999999993</v>
      </c>
      <c r="G32" s="36">
        <v>916.84999999999991</v>
      </c>
      <c r="H32" s="36">
        <v>984.95</v>
      </c>
      <c r="I32" s="36">
        <v>998.55</v>
      </c>
      <c r="J32" s="36">
        <v>1019.0000000000001</v>
      </c>
      <c r="K32" s="31">
        <v>978.1</v>
      </c>
      <c r="L32" s="31">
        <v>944.05</v>
      </c>
      <c r="M32" s="31">
        <v>0.93032000000000004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5149.3500000000004</v>
      </c>
      <c r="D33" s="36">
        <v>5145.5999999999995</v>
      </c>
      <c r="E33" s="36">
        <v>4971.1999999999989</v>
      </c>
      <c r="F33" s="36">
        <v>4793.0499999999993</v>
      </c>
      <c r="G33" s="36">
        <v>4618.6499999999987</v>
      </c>
      <c r="H33" s="36">
        <v>5323.7499999999991</v>
      </c>
      <c r="I33" s="36">
        <v>5498.1499999999987</v>
      </c>
      <c r="J33" s="36">
        <v>5676.2999999999993</v>
      </c>
      <c r="K33" s="31">
        <v>5320</v>
      </c>
      <c r="L33" s="31">
        <v>4967.45</v>
      </c>
      <c r="M33" s="31">
        <v>3.4309500000000002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2167.1999999999998</v>
      </c>
      <c r="D34" s="36">
        <v>2191.4</v>
      </c>
      <c r="E34" s="36">
        <v>2132.8000000000002</v>
      </c>
      <c r="F34" s="36">
        <v>2098.4</v>
      </c>
      <c r="G34" s="36">
        <v>2039.8000000000002</v>
      </c>
      <c r="H34" s="36">
        <v>2225.8000000000002</v>
      </c>
      <c r="I34" s="36">
        <v>2284.3999999999996</v>
      </c>
      <c r="J34" s="36">
        <v>2318.8000000000002</v>
      </c>
      <c r="K34" s="31">
        <v>2250</v>
      </c>
      <c r="L34" s="31">
        <v>2157</v>
      </c>
      <c r="M34" s="31">
        <v>0.38588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845.45</v>
      </c>
      <c r="D35" s="36">
        <v>854.30000000000007</v>
      </c>
      <c r="E35" s="36">
        <v>834.15000000000009</v>
      </c>
      <c r="F35" s="36">
        <v>822.85</v>
      </c>
      <c r="G35" s="36">
        <v>802.7</v>
      </c>
      <c r="H35" s="36">
        <v>865.60000000000014</v>
      </c>
      <c r="I35" s="36">
        <v>885.75</v>
      </c>
      <c r="J35" s="36">
        <v>897.05000000000018</v>
      </c>
      <c r="K35" s="31">
        <v>874.45</v>
      </c>
      <c r="L35" s="31">
        <v>843</v>
      </c>
      <c r="M35" s="31">
        <v>3.48963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3696.6</v>
      </c>
      <c r="D36" s="36">
        <v>3720.4666666666672</v>
      </c>
      <c r="E36" s="36">
        <v>3540.9333333333343</v>
      </c>
      <c r="F36" s="36">
        <v>3385.2666666666673</v>
      </c>
      <c r="G36" s="36">
        <v>3205.7333333333345</v>
      </c>
      <c r="H36" s="36">
        <v>3876.1333333333341</v>
      </c>
      <c r="I36" s="36">
        <v>4055.666666666667</v>
      </c>
      <c r="J36" s="36">
        <v>4211.3333333333339</v>
      </c>
      <c r="K36" s="31">
        <v>3900</v>
      </c>
      <c r="L36" s="31">
        <v>3564.8</v>
      </c>
      <c r="M36" s="31">
        <v>6.7576499999999999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563.5</v>
      </c>
      <c r="D37" s="36">
        <v>570.31666666666672</v>
      </c>
      <c r="E37" s="36">
        <v>553.43333333333339</v>
      </c>
      <c r="F37" s="36">
        <v>543.36666666666667</v>
      </c>
      <c r="G37" s="36">
        <v>526.48333333333335</v>
      </c>
      <c r="H37" s="36">
        <v>580.38333333333344</v>
      </c>
      <c r="I37" s="36">
        <v>597.26666666666688</v>
      </c>
      <c r="J37" s="36">
        <v>607.33333333333348</v>
      </c>
      <c r="K37" s="31">
        <v>587.20000000000005</v>
      </c>
      <c r="L37" s="31">
        <v>560.25</v>
      </c>
      <c r="M37" s="31">
        <v>34.757370000000002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3204.2</v>
      </c>
      <c r="D38" s="36">
        <v>3267.4500000000003</v>
      </c>
      <c r="E38" s="36">
        <v>3116.7500000000005</v>
      </c>
      <c r="F38" s="36">
        <v>3029.3</v>
      </c>
      <c r="G38" s="36">
        <v>2878.6000000000004</v>
      </c>
      <c r="H38" s="36">
        <v>3354.9000000000005</v>
      </c>
      <c r="I38" s="36">
        <v>3505.6000000000004</v>
      </c>
      <c r="J38" s="36">
        <v>3593.0500000000006</v>
      </c>
      <c r="K38" s="31">
        <v>3418.15</v>
      </c>
      <c r="L38" s="31">
        <v>3180</v>
      </c>
      <c r="M38" s="31">
        <v>2.0928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830.45</v>
      </c>
      <c r="D39" s="36">
        <v>855.78333333333342</v>
      </c>
      <c r="E39" s="36">
        <v>784.71666666666681</v>
      </c>
      <c r="F39" s="36">
        <v>738.98333333333335</v>
      </c>
      <c r="G39" s="36">
        <v>667.91666666666674</v>
      </c>
      <c r="H39" s="36">
        <v>901.51666666666688</v>
      </c>
      <c r="I39" s="36">
        <v>972.58333333333348</v>
      </c>
      <c r="J39" s="36">
        <v>1018.3166666666669</v>
      </c>
      <c r="K39" s="31">
        <v>926.85</v>
      </c>
      <c r="L39" s="31">
        <v>810.05</v>
      </c>
      <c r="M39" s="31">
        <v>3.5264799999999998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5957.6</v>
      </c>
      <c r="D40" s="36">
        <v>6041.75</v>
      </c>
      <c r="E40" s="36">
        <v>5819.35</v>
      </c>
      <c r="F40" s="36">
        <v>5681.1</v>
      </c>
      <c r="G40" s="36">
        <v>5458.7000000000007</v>
      </c>
      <c r="H40" s="36">
        <v>6180</v>
      </c>
      <c r="I40" s="36">
        <v>6402.4</v>
      </c>
      <c r="J40" s="36">
        <v>6540.65</v>
      </c>
      <c r="K40" s="31">
        <v>6264.15</v>
      </c>
      <c r="L40" s="31">
        <v>5903.5</v>
      </c>
      <c r="M40" s="31">
        <v>0.71445999999999998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1351.05</v>
      </c>
      <c r="D41" s="36">
        <v>1351.6833333333334</v>
      </c>
      <c r="E41" s="36">
        <v>1337.3666666666668</v>
      </c>
      <c r="F41" s="36">
        <v>1323.6833333333334</v>
      </c>
      <c r="G41" s="36">
        <v>1309.3666666666668</v>
      </c>
      <c r="H41" s="36">
        <v>1365.3666666666668</v>
      </c>
      <c r="I41" s="36">
        <v>1379.6833333333334</v>
      </c>
      <c r="J41" s="36">
        <v>1393.3666666666668</v>
      </c>
      <c r="K41" s="31">
        <v>1366</v>
      </c>
      <c r="L41" s="31">
        <v>1338</v>
      </c>
      <c r="M41" s="31">
        <v>4.9100799999999998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6614.45</v>
      </c>
      <c r="D42" s="36">
        <v>6555.75</v>
      </c>
      <c r="E42" s="36">
        <v>6433.7</v>
      </c>
      <c r="F42" s="36">
        <v>6252.95</v>
      </c>
      <c r="G42" s="36">
        <v>6130.9</v>
      </c>
      <c r="H42" s="36">
        <v>6736.5</v>
      </c>
      <c r="I42" s="36">
        <v>6858.5499999999993</v>
      </c>
      <c r="J42" s="36">
        <v>7039.3</v>
      </c>
      <c r="K42" s="31">
        <v>6677.8</v>
      </c>
      <c r="L42" s="31">
        <v>6375</v>
      </c>
      <c r="M42" s="31">
        <v>7.0994599999999997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512.65</v>
      </c>
      <c r="D43" s="36">
        <v>513.94999999999993</v>
      </c>
      <c r="E43" s="36">
        <v>506.94999999999982</v>
      </c>
      <c r="F43" s="36">
        <v>501.24999999999989</v>
      </c>
      <c r="G43" s="36">
        <v>494.24999999999977</v>
      </c>
      <c r="H43" s="36">
        <v>519.64999999999986</v>
      </c>
      <c r="I43" s="36">
        <v>526.65000000000009</v>
      </c>
      <c r="J43" s="36">
        <v>532.34999999999991</v>
      </c>
      <c r="K43" s="31">
        <v>520.95000000000005</v>
      </c>
      <c r="L43" s="31">
        <v>508.25</v>
      </c>
      <c r="M43" s="31">
        <v>25.727409999999999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350.4</v>
      </c>
      <c r="D44" s="36">
        <v>352.95</v>
      </c>
      <c r="E44" s="36">
        <v>342.65</v>
      </c>
      <c r="F44" s="36">
        <v>334.9</v>
      </c>
      <c r="G44" s="36">
        <v>324.59999999999997</v>
      </c>
      <c r="H44" s="36">
        <v>360.7</v>
      </c>
      <c r="I44" s="36">
        <v>371.00000000000006</v>
      </c>
      <c r="J44" s="36">
        <v>378.75</v>
      </c>
      <c r="K44" s="31">
        <v>363.25</v>
      </c>
      <c r="L44" s="31">
        <v>345.2</v>
      </c>
      <c r="M44" s="31">
        <v>3.0039400000000001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646.04999999999995</v>
      </c>
      <c r="D45" s="36">
        <v>641.56666666666661</v>
      </c>
      <c r="E45" s="36">
        <v>626.48333333333323</v>
      </c>
      <c r="F45" s="36">
        <v>606.91666666666663</v>
      </c>
      <c r="G45" s="36">
        <v>591.83333333333326</v>
      </c>
      <c r="H45" s="36">
        <v>661.13333333333321</v>
      </c>
      <c r="I45" s="36">
        <v>676.2166666666667</v>
      </c>
      <c r="J45" s="36">
        <v>695.78333333333319</v>
      </c>
      <c r="K45" s="31">
        <v>656.65</v>
      </c>
      <c r="L45" s="31">
        <v>622</v>
      </c>
      <c r="M45" s="31">
        <v>5.8206100000000003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520.29999999999995</v>
      </c>
      <c r="D46" s="36">
        <v>530.25</v>
      </c>
      <c r="E46" s="36">
        <v>507.25</v>
      </c>
      <c r="F46" s="36">
        <v>494.20000000000005</v>
      </c>
      <c r="G46" s="36">
        <v>471.20000000000005</v>
      </c>
      <c r="H46" s="36">
        <v>543.29999999999995</v>
      </c>
      <c r="I46" s="36">
        <v>566.29999999999995</v>
      </c>
      <c r="J46" s="36">
        <v>579.34999999999991</v>
      </c>
      <c r="K46" s="31">
        <v>553.25</v>
      </c>
      <c r="L46" s="31">
        <v>517.20000000000005</v>
      </c>
      <c r="M46" s="31">
        <v>1.4089700000000001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171.35</v>
      </c>
      <c r="D47" s="36">
        <v>172</v>
      </c>
      <c r="E47" s="36">
        <v>169.65</v>
      </c>
      <c r="F47" s="36">
        <v>167.95000000000002</v>
      </c>
      <c r="G47" s="36">
        <v>165.60000000000002</v>
      </c>
      <c r="H47" s="36">
        <v>173.7</v>
      </c>
      <c r="I47" s="36">
        <v>176.05</v>
      </c>
      <c r="J47" s="36">
        <v>177.74999999999997</v>
      </c>
      <c r="K47" s="31">
        <v>174.35</v>
      </c>
      <c r="L47" s="31">
        <v>170.3</v>
      </c>
      <c r="M47" s="31">
        <v>141.19006999999999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2953.8</v>
      </c>
      <c r="D48" s="36">
        <v>2946.2666666666664</v>
      </c>
      <c r="E48" s="36">
        <v>2927.583333333333</v>
      </c>
      <c r="F48" s="36">
        <v>2901.3666666666668</v>
      </c>
      <c r="G48" s="36">
        <v>2882.6833333333334</v>
      </c>
      <c r="H48" s="36">
        <v>2972.4833333333327</v>
      </c>
      <c r="I48" s="36">
        <v>2991.1666666666661</v>
      </c>
      <c r="J48" s="36">
        <v>3017.3833333333323</v>
      </c>
      <c r="K48" s="31">
        <v>2964.95</v>
      </c>
      <c r="L48" s="31">
        <v>2920.05</v>
      </c>
      <c r="M48" s="31">
        <v>6.1446899999999998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442.45</v>
      </c>
      <c r="D49" s="36">
        <v>443.41666666666669</v>
      </c>
      <c r="E49" s="36">
        <v>436.83333333333337</v>
      </c>
      <c r="F49" s="36">
        <v>431.2166666666667</v>
      </c>
      <c r="G49" s="36">
        <v>424.63333333333338</v>
      </c>
      <c r="H49" s="36">
        <v>449.03333333333336</v>
      </c>
      <c r="I49" s="36">
        <v>455.61666666666673</v>
      </c>
      <c r="J49" s="36">
        <v>461.23333333333335</v>
      </c>
      <c r="K49" s="31">
        <v>450</v>
      </c>
      <c r="L49" s="31">
        <v>437.8</v>
      </c>
      <c r="M49" s="31">
        <v>11.63109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1938.4</v>
      </c>
      <c r="D50" s="36">
        <v>1908.9833333333333</v>
      </c>
      <c r="E50" s="36">
        <v>1862.9666666666667</v>
      </c>
      <c r="F50" s="36">
        <v>1787.5333333333333</v>
      </c>
      <c r="G50" s="36">
        <v>1741.5166666666667</v>
      </c>
      <c r="H50" s="36">
        <v>1984.4166666666667</v>
      </c>
      <c r="I50" s="36">
        <v>2030.4333333333336</v>
      </c>
      <c r="J50" s="36">
        <v>2105.8666666666668</v>
      </c>
      <c r="K50" s="31">
        <v>1955</v>
      </c>
      <c r="L50" s="31">
        <v>1833.55</v>
      </c>
      <c r="M50" s="31">
        <v>15.45736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6358.05</v>
      </c>
      <c r="D51" s="36">
        <v>6382.4833333333336</v>
      </c>
      <c r="E51" s="36">
        <v>6305.0166666666673</v>
      </c>
      <c r="F51" s="36">
        <v>6251.9833333333336</v>
      </c>
      <c r="G51" s="36">
        <v>6174.5166666666673</v>
      </c>
      <c r="H51" s="36">
        <v>6435.5166666666673</v>
      </c>
      <c r="I51" s="36">
        <v>6512.9833333333345</v>
      </c>
      <c r="J51" s="36">
        <v>6566.0166666666673</v>
      </c>
      <c r="K51" s="31">
        <v>6459.95</v>
      </c>
      <c r="L51" s="31">
        <v>6329.45</v>
      </c>
      <c r="M51" s="31">
        <v>0.27039999999999997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594.70000000000005</v>
      </c>
      <c r="D52" s="36">
        <v>596.55000000000007</v>
      </c>
      <c r="E52" s="36">
        <v>583.65000000000009</v>
      </c>
      <c r="F52" s="36">
        <v>572.6</v>
      </c>
      <c r="G52" s="36">
        <v>559.70000000000005</v>
      </c>
      <c r="H52" s="36">
        <v>607.60000000000014</v>
      </c>
      <c r="I52" s="36">
        <v>620.5</v>
      </c>
      <c r="J52" s="36">
        <v>631.55000000000018</v>
      </c>
      <c r="K52" s="31">
        <v>609.45000000000005</v>
      </c>
      <c r="L52" s="31">
        <v>585.5</v>
      </c>
      <c r="M52" s="31">
        <v>51.84975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1018.65</v>
      </c>
      <c r="D53" s="36">
        <v>1018.2000000000002</v>
      </c>
      <c r="E53" s="36">
        <v>1000.5000000000002</v>
      </c>
      <c r="F53" s="36">
        <v>982.35</v>
      </c>
      <c r="G53" s="36">
        <v>964.65000000000009</v>
      </c>
      <c r="H53" s="36">
        <v>1036.3500000000004</v>
      </c>
      <c r="I53" s="36">
        <v>1054.0500000000004</v>
      </c>
      <c r="J53" s="36">
        <v>1072.2000000000005</v>
      </c>
      <c r="K53" s="31">
        <v>1035.9000000000001</v>
      </c>
      <c r="L53" s="31">
        <v>1000.05</v>
      </c>
      <c r="M53" s="31">
        <v>77.640299999999996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504.3</v>
      </c>
      <c r="D54" s="36">
        <v>511.96666666666664</v>
      </c>
      <c r="E54" s="36">
        <v>492.38333333333333</v>
      </c>
      <c r="F54" s="36">
        <v>480.4666666666667</v>
      </c>
      <c r="G54" s="36">
        <v>460.88333333333338</v>
      </c>
      <c r="H54" s="36">
        <v>523.88333333333321</v>
      </c>
      <c r="I54" s="36">
        <v>543.4666666666667</v>
      </c>
      <c r="J54" s="36">
        <v>555.38333333333321</v>
      </c>
      <c r="K54" s="31">
        <v>531.54999999999995</v>
      </c>
      <c r="L54" s="31">
        <v>500.05</v>
      </c>
      <c r="M54" s="31">
        <v>3.9745300000000001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3675.6</v>
      </c>
      <c r="D55" s="36">
        <v>3684.9499999999994</v>
      </c>
      <c r="E55" s="36">
        <v>3634.9499999999989</v>
      </c>
      <c r="F55" s="36">
        <v>3594.2999999999997</v>
      </c>
      <c r="G55" s="36">
        <v>3544.2999999999993</v>
      </c>
      <c r="H55" s="36">
        <v>3725.5999999999985</v>
      </c>
      <c r="I55" s="36">
        <v>3775.5999999999995</v>
      </c>
      <c r="J55" s="36">
        <v>3816.2499999999982</v>
      </c>
      <c r="K55" s="31">
        <v>3734.95</v>
      </c>
      <c r="L55" s="31">
        <v>3644.3</v>
      </c>
      <c r="M55" s="31">
        <v>1.9914799999999999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1046.7</v>
      </c>
      <c r="D56" s="36">
        <v>1046.4333333333332</v>
      </c>
      <c r="E56" s="36">
        <v>1035.6166666666663</v>
      </c>
      <c r="F56" s="36">
        <v>1024.5333333333331</v>
      </c>
      <c r="G56" s="36">
        <v>1013.7166666666662</v>
      </c>
      <c r="H56" s="36">
        <v>1057.5166666666664</v>
      </c>
      <c r="I56" s="36">
        <v>1068.3333333333335</v>
      </c>
      <c r="J56" s="36">
        <v>1079.4166666666665</v>
      </c>
      <c r="K56" s="31">
        <v>1057.25</v>
      </c>
      <c r="L56" s="31">
        <v>1035.3499999999999</v>
      </c>
      <c r="M56" s="31">
        <v>86.943790000000007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7829.95</v>
      </c>
      <c r="D57" s="36">
        <v>7823.4000000000005</v>
      </c>
      <c r="E57" s="36">
        <v>7772.6000000000013</v>
      </c>
      <c r="F57" s="36">
        <v>7715.2500000000009</v>
      </c>
      <c r="G57" s="36">
        <v>7664.4500000000016</v>
      </c>
      <c r="H57" s="36">
        <v>7880.7500000000009</v>
      </c>
      <c r="I57" s="36">
        <v>7931.55</v>
      </c>
      <c r="J57" s="36">
        <v>7988.9000000000005</v>
      </c>
      <c r="K57" s="31">
        <v>7874.2</v>
      </c>
      <c r="L57" s="31">
        <v>7766.05</v>
      </c>
      <c r="M57" s="31">
        <v>2.1991100000000001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6569.15</v>
      </c>
      <c r="D58" s="36">
        <v>6597.5</v>
      </c>
      <c r="E58" s="36">
        <v>6523.15</v>
      </c>
      <c r="F58" s="36">
        <v>6477.15</v>
      </c>
      <c r="G58" s="36">
        <v>6402.7999999999993</v>
      </c>
      <c r="H58" s="36">
        <v>6643.5</v>
      </c>
      <c r="I58" s="36">
        <v>6717.85</v>
      </c>
      <c r="J58" s="36">
        <v>6763.85</v>
      </c>
      <c r="K58" s="31">
        <v>6671.85</v>
      </c>
      <c r="L58" s="31">
        <v>6551.5</v>
      </c>
      <c r="M58" s="31">
        <v>5.4478400000000002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1557.25</v>
      </c>
      <c r="D59" s="36">
        <v>1562.6833333333334</v>
      </c>
      <c r="E59" s="36">
        <v>1546.0666666666668</v>
      </c>
      <c r="F59" s="36">
        <v>1534.8833333333334</v>
      </c>
      <c r="G59" s="36">
        <v>1518.2666666666669</v>
      </c>
      <c r="H59" s="36">
        <v>1573.8666666666668</v>
      </c>
      <c r="I59" s="36">
        <v>1590.4833333333336</v>
      </c>
      <c r="J59" s="36">
        <v>1601.6666666666667</v>
      </c>
      <c r="K59" s="31">
        <v>1579.3</v>
      </c>
      <c r="L59" s="31">
        <v>1551.5</v>
      </c>
      <c r="M59" s="31">
        <v>8.0375300000000003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8619.6</v>
      </c>
      <c r="D60" s="36">
        <v>8613.3833333333332</v>
      </c>
      <c r="E60" s="36">
        <v>8525.8666666666668</v>
      </c>
      <c r="F60" s="36">
        <v>8432.1333333333332</v>
      </c>
      <c r="G60" s="36">
        <v>8344.6166666666668</v>
      </c>
      <c r="H60" s="36">
        <v>8707.1166666666668</v>
      </c>
      <c r="I60" s="36">
        <v>8794.6333333333332</v>
      </c>
      <c r="J60" s="36">
        <v>8888.3666666666668</v>
      </c>
      <c r="K60" s="31">
        <v>8700.9</v>
      </c>
      <c r="L60" s="31">
        <v>8519.65</v>
      </c>
      <c r="M60" s="31">
        <v>0.11036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2182.8000000000002</v>
      </c>
      <c r="D61" s="36">
        <v>2196.9333333333334</v>
      </c>
      <c r="E61" s="36">
        <v>2160.8666666666668</v>
      </c>
      <c r="F61" s="36">
        <v>2138.9333333333334</v>
      </c>
      <c r="G61" s="36">
        <v>2102.8666666666668</v>
      </c>
      <c r="H61" s="36">
        <v>2218.8666666666668</v>
      </c>
      <c r="I61" s="36">
        <v>2254.9333333333334</v>
      </c>
      <c r="J61" s="36">
        <v>2276.8666666666668</v>
      </c>
      <c r="K61" s="31">
        <v>2233</v>
      </c>
      <c r="L61" s="31">
        <v>2175</v>
      </c>
      <c r="M61" s="31">
        <v>0.55018999999999996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2344.5</v>
      </c>
      <c r="D62" s="36">
        <v>2327.1666666666665</v>
      </c>
      <c r="E62" s="36">
        <v>2297.4333333333329</v>
      </c>
      <c r="F62" s="36">
        <v>2250.3666666666663</v>
      </c>
      <c r="G62" s="36">
        <v>2220.6333333333328</v>
      </c>
      <c r="H62" s="36">
        <v>2374.2333333333331</v>
      </c>
      <c r="I62" s="36">
        <v>2403.9666666666667</v>
      </c>
      <c r="J62" s="36">
        <v>2451.0333333333333</v>
      </c>
      <c r="K62" s="31">
        <v>2356.9</v>
      </c>
      <c r="L62" s="31">
        <v>2280.1</v>
      </c>
      <c r="M62" s="31">
        <v>6.1211700000000002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372.75</v>
      </c>
      <c r="D63" s="36">
        <v>376.43333333333339</v>
      </c>
      <c r="E63" s="36">
        <v>367.9166666666668</v>
      </c>
      <c r="F63" s="36">
        <v>363.08333333333343</v>
      </c>
      <c r="G63" s="36">
        <v>354.56666666666683</v>
      </c>
      <c r="H63" s="36">
        <v>381.26666666666677</v>
      </c>
      <c r="I63" s="36">
        <v>389.78333333333342</v>
      </c>
      <c r="J63" s="36">
        <v>394.61666666666673</v>
      </c>
      <c r="K63" s="31">
        <v>384.95</v>
      </c>
      <c r="L63" s="31">
        <v>371.6</v>
      </c>
      <c r="M63" s="31">
        <v>12.23011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200.7</v>
      </c>
      <c r="D64" s="36">
        <v>207.2833333333333</v>
      </c>
      <c r="E64" s="36">
        <v>191.11666666666662</v>
      </c>
      <c r="F64" s="36">
        <v>181.5333333333333</v>
      </c>
      <c r="G64" s="36">
        <v>165.36666666666662</v>
      </c>
      <c r="H64" s="36">
        <v>216.86666666666662</v>
      </c>
      <c r="I64" s="36">
        <v>233.0333333333333</v>
      </c>
      <c r="J64" s="36">
        <v>242.61666666666662</v>
      </c>
      <c r="K64" s="31">
        <v>223.45</v>
      </c>
      <c r="L64" s="31">
        <v>197.7</v>
      </c>
      <c r="M64" s="31">
        <v>509.49423000000002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254.7</v>
      </c>
      <c r="D65" s="36">
        <v>258.38333333333327</v>
      </c>
      <c r="E65" s="36">
        <v>249.36666666666656</v>
      </c>
      <c r="F65" s="36">
        <v>244.0333333333333</v>
      </c>
      <c r="G65" s="36">
        <v>235.01666666666659</v>
      </c>
      <c r="H65" s="36">
        <v>263.71666666666653</v>
      </c>
      <c r="I65" s="36">
        <v>272.73333333333329</v>
      </c>
      <c r="J65" s="36">
        <v>278.06666666666649</v>
      </c>
      <c r="K65" s="31">
        <v>267.39999999999998</v>
      </c>
      <c r="L65" s="31">
        <v>253.05</v>
      </c>
      <c r="M65" s="31">
        <v>266.20785999999998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128.5</v>
      </c>
      <c r="D66" s="36">
        <v>130.44999999999999</v>
      </c>
      <c r="E66" s="36">
        <v>122.49999999999997</v>
      </c>
      <c r="F66" s="36">
        <v>116.49999999999999</v>
      </c>
      <c r="G66" s="36">
        <v>108.54999999999997</v>
      </c>
      <c r="H66" s="36">
        <v>136.44999999999999</v>
      </c>
      <c r="I66" s="36">
        <v>144.40000000000003</v>
      </c>
      <c r="J66" s="36">
        <v>150.39999999999998</v>
      </c>
      <c r="K66" s="31">
        <v>138.4</v>
      </c>
      <c r="L66" s="31">
        <v>124.45</v>
      </c>
      <c r="M66" s="31">
        <v>210.67330000000001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55.3</v>
      </c>
      <c r="D67" s="36">
        <v>57.133333333333326</v>
      </c>
      <c r="E67" s="36">
        <v>52.216666666666654</v>
      </c>
      <c r="F67" s="36">
        <v>49.133333333333326</v>
      </c>
      <c r="G67" s="36">
        <v>44.216666666666654</v>
      </c>
      <c r="H67" s="36">
        <v>60.216666666666654</v>
      </c>
      <c r="I67" s="36">
        <v>65.133333333333326</v>
      </c>
      <c r="J67" s="36">
        <v>68.216666666666654</v>
      </c>
      <c r="K67" s="31">
        <v>62.05</v>
      </c>
      <c r="L67" s="31">
        <v>54.05</v>
      </c>
      <c r="M67" s="31">
        <v>600.44712000000004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3392.85</v>
      </c>
      <c r="D68" s="36">
        <v>3344.5666666666671</v>
      </c>
      <c r="E68" s="36">
        <v>3194.8833333333341</v>
      </c>
      <c r="F68" s="36">
        <v>2996.916666666667</v>
      </c>
      <c r="G68" s="36">
        <v>2847.233333333334</v>
      </c>
      <c r="H68" s="36">
        <v>3542.5333333333342</v>
      </c>
      <c r="I68" s="36">
        <v>3692.2166666666676</v>
      </c>
      <c r="J68" s="36">
        <v>3890.1833333333343</v>
      </c>
      <c r="K68" s="31">
        <v>3494.25</v>
      </c>
      <c r="L68" s="31">
        <v>3146.6</v>
      </c>
      <c r="M68" s="31">
        <v>2.41832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1410.3</v>
      </c>
      <c r="D69" s="36">
        <v>1412.8</v>
      </c>
      <c r="E69" s="36">
        <v>1400.05</v>
      </c>
      <c r="F69" s="36">
        <v>1389.8</v>
      </c>
      <c r="G69" s="36">
        <v>1377.05</v>
      </c>
      <c r="H69" s="36">
        <v>1423.05</v>
      </c>
      <c r="I69" s="36">
        <v>1435.8</v>
      </c>
      <c r="J69" s="36">
        <v>1446.05</v>
      </c>
      <c r="K69" s="31">
        <v>1425.55</v>
      </c>
      <c r="L69" s="31">
        <v>1402.55</v>
      </c>
      <c r="M69" s="31">
        <v>2.20573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5958.35</v>
      </c>
      <c r="D70" s="36">
        <v>5914.45</v>
      </c>
      <c r="E70" s="36">
        <v>5833.9</v>
      </c>
      <c r="F70" s="36">
        <v>5709.45</v>
      </c>
      <c r="G70" s="36">
        <v>5628.9</v>
      </c>
      <c r="H70" s="36">
        <v>6038.9</v>
      </c>
      <c r="I70" s="36">
        <v>6119.4500000000007</v>
      </c>
      <c r="J70" s="36">
        <v>6243.9</v>
      </c>
      <c r="K70" s="31">
        <v>5995</v>
      </c>
      <c r="L70" s="31">
        <v>5790</v>
      </c>
      <c r="M70" s="31">
        <v>0.22638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2880.7</v>
      </c>
      <c r="D71" s="36">
        <v>2987.9166666666665</v>
      </c>
      <c r="E71" s="36">
        <v>2718.833333333333</v>
      </c>
      <c r="F71" s="36">
        <v>2556.9666666666667</v>
      </c>
      <c r="G71" s="36">
        <v>2287.8833333333332</v>
      </c>
      <c r="H71" s="36">
        <v>3149.7833333333328</v>
      </c>
      <c r="I71" s="36">
        <v>3418.8666666666659</v>
      </c>
      <c r="J71" s="36">
        <v>3580.7333333333327</v>
      </c>
      <c r="K71" s="31">
        <v>3257</v>
      </c>
      <c r="L71" s="31">
        <v>2826.05</v>
      </c>
      <c r="M71" s="31">
        <v>7.4464899999999998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551</v>
      </c>
      <c r="D72" s="36">
        <v>550.58333333333337</v>
      </c>
      <c r="E72" s="36">
        <v>545.86666666666679</v>
      </c>
      <c r="F72" s="36">
        <v>540.73333333333346</v>
      </c>
      <c r="G72" s="36">
        <v>536.01666666666688</v>
      </c>
      <c r="H72" s="36">
        <v>555.7166666666667</v>
      </c>
      <c r="I72" s="36">
        <v>560.43333333333317</v>
      </c>
      <c r="J72" s="36">
        <v>565.56666666666661</v>
      </c>
      <c r="K72" s="31">
        <v>555.29999999999995</v>
      </c>
      <c r="L72" s="31">
        <v>545.45000000000005</v>
      </c>
      <c r="M72" s="31">
        <v>8.1305300000000003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1616.05</v>
      </c>
      <c r="D73" s="36">
        <v>1689.6333333333332</v>
      </c>
      <c r="E73" s="36">
        <v>1516.4166666666665</v>
      </c>
      <c r="F73" s="36">
        <v>1416.7833333333333</v>
      </c>
      <c r="G73" s="36">
        <v>1243.5666666666666</v>
      </c>
      <c r="H73" s="36">
        <v>1789.2666666666664</v>
      </c>
      <c r="I73" s="36">
        <v>1962.4833333333331</v>
      </c>
      <c r="J73" s="36">
        <v>2062.1166666666663</v>
      </c>
      <c r="K73" s="31">
        <v>1862.85</v>
      </c>
      <c r="L73" s="31">
        <v>1590</v>
      </c>
      <c r="M73" s="31">
        <v>25.324729999999999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174.65</v>
      </c>
      <c r="D74" s="36">
        <v>177.13333333333333</v>
      </c>
      <c r="E74" s="36">
        <v>171.16666666666666</v>
      </c>
      <c r="F74" s="36">
        <v>167.68333333333334</v>
      </c>
      <c r="G74" s="36">
        <v>161.71666666666667</v>
      </c>
      <c r="H74" s="36">
        <v>180.61666666666665</v>
      </c>
      <c r="I74" s="36">
        <v>186.58333333333334</v>
      </c>
      <c r="J74" s="36">
        <v>190.06666666666663</v>
      </c>
      <c r="K74" s="31">
        <v>183.1</v>
      </c>
      <c r="L74" s="31">
        <v>173.65</v>
      </c>
      <c r="M74" s="31">
        <v>196.40567999999999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1130.95</v>
      </c>
      <c r="D75" s="36">
        <v>1192.6333333333332</v>
      </c>
      <c r="E75" s="36">
        <v>1055.2666666666664</v>
      </c>
      <c r="F75" s="36">
        <v>979.58333333333326</v>
      </c>
      <c r="G75" s="36">
        <v>842.21666666666647</v>
      </c>
      <c r="H75" s="36">
        <v>1268.3166666666664</v>
      </c>
      <c r="I75" s="36">
        <v>1405.6833333333332</v>
      </c>
      <c r="J75" s="36">
        <v>1481.3666666666663</v>
      </c>
      <c r="K75" s="31">
        <v>1330</v>
      </c>
      <c r="L75" s="31">
        <v>1116.95</v>
      </c>
      <c r="M75" s="31">
        <v>73.639830000000003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216.7</v>
      </c>
      <c r="D76" s="36">
        <v>220.35</v>
      </c>
      <c r="E76" s="36">
        <v>210.54999999999998</v>
      </c>
      <c r="F76" s="36">
        <v>204.39999999999998</v>
      </c>
      <c r="G76" s="36">
        <v>194.59999999999997</v>
      </c>
      <c r="H76" s="36">
        <v>226.5</v>
      </c>
      <c r="I76" s="36">
        <v>236.3</v>
      </c>
      <c r="J76" s="36">
        <v>242.45000000000002</v>
      </c>
      <c r="K76" s="31">
        <v>230.15</v>
      </c>
      <c r="L76" s="31">
        <v>214.2</v>
      </c>
      <c r="M76" s="31">
        <v>282.87984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590.45000000000005</v>
      </c>
      <c r="D77" s="36">
        <v>597.6</v>
      </c>
      <c r="E77" s="36">
        <v>576.6</v>
      </c>
      <c r="F77" s="36">
        <v>562.75</v>
      </c>
      <c r="G77" s="36">
        <v>541.75</v>
      </c>
      <c r="H77" s="36">
        <v>611.45000000000005</v>
      </c>
      <c r="I77" s="36">
        <v>632.45000000000005</v>
      </c>
      <c r="J77" s="36">
        <v>646.30000000000007</v>
      </c>
      <c r="K77" s="31">
        <v>618.6</v>
      </c>
      <c r="L77" s="31">
        <v>583.75</v>
      </c>
      <c r="M77" s="31">
        <v>85.211179999999999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1118.7</v>
      </c>
      <c r="D78" s="36">
        <v>1119.6666666666667</v>
      </c>
      <c r="E78" s="36">
        <v>1110.3333333333335</v>
      </c>
      <c r="F78" s="36">
        <v>1101.9666666666667</v>
      </c>
      <c r="G78" s="36">
        <v>1092.6333333333334</v>
      </c>
      <c r="H78" s="36">
        <v>1128.0333333333335</v>
      </c>
      <c r="I78" s="36">
        <v>1137.366666666667</v>
      </c>
      <c r="J78" s="36">
        <v>1145.7333333333336</v>
      </c>
      <c r="K78" s="31">
        <v>1129</v>
      </c>
      <c r="L78" s="31">
        <v>1111.3</v>
      </c>
      <c r="M78" s="31">
        <v>38.879759999999997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547.25</v>
      </c>
      <c r="D79" s="36">
        <v>547.33333333333337</v>
      </c>
      <c r="E79" s="36">
        <v>541.81666666666672</v>
      </c>
      <c r="F79" s="36">
        <v>536.38333333333333</v>
      </c>
      <c r="G79" s="36">
        <v>530.86666666666667</v>
      </c>
      <c r="H79" s="36">
        <v>552.76666666666677</v>
      </c>
      <c r="I79" s="36">
        <v>558.28333333333342</v>
      </c>
      <c r="J79" s="36">
        <v>563.71666666666681</v>
      </c>
      <c r="K79" s="31">
        <v>552.85</v>
      </c>
      <c r="L79" s="31">
        <v>541.9</v>
      </c>
      <c r="M79" s="31">
        <v>12.68023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266.7</v>
      </c>
      <c r="D80" s="36">
        <v>270.60000000000002</v>
      </c>
      <c r="E80" s="36">
        <v>260.70000000000005</v>
      </c>
      <c r="F80" s="36">
        <v>254.70000000000005</v>
      </c>
      <c r="G80" s="36">
        <v>244.80000000000007</v>
      </c>
      <c r="H80" s="36">
        <v>276.60000000000002</v>
      </c>
      <c r="I80" s="36">
        <v>286.5</v>
      </c>
      <c r="J80" s="36">
        <v>292.5</v>
      </c>
      <c r="K80" s="31">
        <v>280.5</v>
      </c>
      <c r="L80" s="31">
        <v>264.60000000000002</v>
      </c>
      <c r="M80" s="31">
        <v>62.385330000000003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1691.35</v>
      </c>
      <c r="D81" s="36">
        <v>1708.1333333333332</v>
      </c>
      <c r="E81" s="36">
        <v>1649.6666666666665</v>
      </c>
      <c r="F81" s="36">
        <v>1607.9833333333333</v>
      </c>
      <c r="G81" s="36">
        <v>1549.5166666666667</v>
      </c>
      <c r="H81" s="36">
        <v>1749.8166666666664</v>
      </c>
      <c r="I81" s="36">
        <v>1808.2833333333331</v>
      </c>
      <c r="J81" s="36">
        <v>1849.9666666666662</v>
      </c>
      <c r="K81" s="31">
        <v>1766.6</v>
      </c>
      <c r="L81" s="31">
        <v>1666.45</v>
      </c>
      <c r="M81" s="31">
        <v>5.7857700000000003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824.45</v>
      </c>
      <c r="D82" s="36">
        <v>828.31666666666661</v>
      </c>
      <c r="E82" s="36">
        <v>812.63333333333321</v>
      </c>
      <c r="F82" s="36">
        <v>800.81666666666661</v>
      </c>
      <c r="G82" s="36">
        <v>785.13333333333321</v>
      </c>
      <c r="H82" s="36">
        <v>840.13333333333321</v>
      </c>
      <c r="I82" s="36">
        <v>855.81666666666661</v>
      </c>
      <c r="J82" s="36">
        <v>867.63333333333321</v>
      </c>
      <c r="K82" s="31">
        <v>844</v>
      </c>
      <c r="L82" s="31">
        <v>816.5</v>
      </c>
      <c r="M82" s="31">
        <v>14.018280000000001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362.9</v>
      </c>
      <c r="D83" s="36">
        <v>369.2166666666667</v>
      </c>
      <c r="E83" s="36">
        <v>349.78333333333342</v>
      </c>
      <c r="F83" s="36">
        <v>336.66666666666674</v>
      </c>
      <c r="G83" s="36">
        <v>317.23333333333346</v>
      </c>
      <c r="H83" s="36">
        <v>382.33333333333337</v>
      </c>
      <c r="I83" s="36">
        <v>401.76666666666665</v>
      </c>
      <c r="J83" s="36">
        <v>414.88333333333333</v>
      </c>
      <c r="K83" s="31">
        <v>388.65</v>
      </c>
      <c r="L83" s="31">
        <v>356.1</v>
      </c>
      <c r="M83" s="31">
        <v>17.617249999999999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6124.75</v>
      </c>
      <c r="D84" s="36">
        <v>6115.5666666666666</v>
      </c>
      <c r="E84" s="36">
        <v>6064.2833333333328</v>
      </c>
      <c r="F84" s="36">
        <v>6003.8166666666666</v>
      </c>
      <c r="G84" s="36">
        <v>5952.5333333333328</v>
      </c>
      <c r="H84" s="36">
        <v>6176.0333333333328</v>
      </c>
      <c r="I84" s="36">
        <v>6227.3166666666675</v>
      </c>
      <c r="J84" s="36">
        <v>6287.7833333333328</v>
      </c>
      <c r="K84" s="31">
        <v>6166.85</v>
      </c>
      <c r="L84" s="31">
        <v>6055.1</v>
      </c>
      <c r="M84" s="31">
        <v>0.11938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1151.55</v>
      </c>
      <c r="D85" s="36">
        <v>1162.3833333333332</v>
      </c>
      <c r="E85" s="36">
        <v>1134.9166666666665</v>
      </c>
      <c r="F85" s="36">
        <v>1118.2833333333333</v>
      </c>
      <c r="G85" s="36">
        <v>1090.8166666666666</v>
      </c>
      <c r="H85" s="36">
        <v>1179.0166666666664</v>
      </c>
      <c r="I85" s="36">
        <v>1206.4833333333331</v>
      </c>
      <c r="J85" s="36">
        <v>1223.1166666666663</v>
      </c>
      <c r="K85" s="31">
        <v>1189.8499999999999</v>
      </c>
      <c r="L85" s="31">
        <v>1145.75</v>
      </c>
      <c r="M85" s="31">
        <v>0.91886000000000001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1656.45</v>
      </c>
      <c r="D86" s="36">
        <v>1668.6166666666668</v>
      </c>
      <c r="E86" s="36">
        <v>1622.5333333333335</v>
      </c>
      <c r="F86" s="36">
        <v>1588.6166666666668</v>
      </c>
      <c r="G86" s="36">
        <v>1542.5333333333335</v>
      </c>
      <c r="H86" s="36">
        <v>1702.5333333333335</v>
      </c>
      <c r="I86" s="36">
        <v>1748.6166666666666</v>
      </c>
      <c r="J86" s="36">
        <v>1782.5333333333335</v>
      </c>
      <c r="K86" s="31">
        <v>1714.7</v>
      </c>
      <c r="L86" s="31">
        <v>1634.7</v>
      </c>
      <c r="M86" s="31">
        <v>0.94638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490.5</v>
      </c>
      <c r="D87" s="36">
        <v>506.83333333333331</v>
      </c>
      <c r="E87" s="36">
        <v>469.66666666666663</v>
      </c>
      <c r="F87" s="36">
        <v>448.83333333333331</v>
      </c>
      <c r="G87" s="36">
        <v>411.66666666666663</v>
      </c>
      <c r="H87" s="36">
        <v>527.66666666666663</v>
      </c>
      <c r="I87" s="36">
        <v>564.83333333333326</v>
      </c>
      <c r="J87" s="36">
        <v>585.66666666666663</v>
      </c>
      <c r="K87" s="31">
        <v>544</v>
      </c>
      <c r="L87" s="31">
        <v>486</v>
      </c>
      <c r="M87" s="31">
        <v>18.846499999999999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25237.9</v>
      </c>
      <c r="D88" s="36">
        <v>25335.016666666666</v>
      </c>
      <c r="E88" s="36">
        <v>25010.083333333332</v>
      </c>
      <c r="F88" s="36">
        <v>24782.266666666666</v>
      </c>
      <c r="G88" s="36">
        <v>24457.333333333332</v>
      </c>
      <c r="H88" s="36">
        <v>25562.833333333332</v>
      </c>
      <c r="I88" s="36">
        <v>25887.766666666666</v>
      </c>
      <c r="J88" s="36">
        <v>26115.583333333332</v>
      </c>
      <c r="K88" s="31">
        <v>25659.95</v>
      </c>
      <c r="L88" s="31">
        <v>25107.200000000001</v>
      </c>
      <c r="M88" s="31">
        <v>0.36671999999999999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973.75</v>
      </c>
      <c r="D89" s="36">
        <v>980.30000000000007</v>
      </c>
      <c r="E89" s="36">
        <v>951.15000000000009</v>
      </c>
      <c r="F89" s="36">
        <v>928.55000000000007</v>
      </c>
      <c r="G89" s="36">
        <v>899.40000000000009</v>
      </c>
      <c r="H89" s="36">
        <v>1002.9000000000001</v>
      </c>
      <c r="I89" s="36">
        <v>1032.05</v>
      </c>
      <c r="J89" s="36">
        <v>1054.6500000000001</v>
      </c>
      <c r="K89" s="31">
        <v>1009.45</v>
      </c>
      <c r="L89" s="31">
        <v>957.7</v>
      </c>
      <c r="M89" s="31">
        <v>1.65466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18.05</v>
      </c>
      <c r="D90" s="36">
        <v>18.3</v>
      </c>
      <c r="E90" s="36">
        <v>17.650000000000002</v>
      </c>
      <c r="F90" s="36">
        <v>17.25</v>
      </c>
      <c r="G90" s="36">
        <v>16.600000000000001</v>
      </c>
      <c r="H90" s="36">
        <v>18.700000000000003</v>
      </c>
      <c r="I90" s="36">
        <v>19.350000000000001</v>
      </c>
      <c r="J90" s="36">
        <v>19.750000000000004</v>
      </c>
      <c r="K90" s="31">
        <v>18.95</v>
      </c>
      <c r="L90" s="31">
        <v>17.899999999999999</v>
      </c>
      <c r="M90" s="31">
        <v>378.58884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4970.2</v>
      </c>
      <c r="D91" s="36">
        <v>4969.6333333333332</v>
      </c>
      <c r="E91" s="36">
        <v>4941.3166666666666</v>
      </c>
      <c r="F91" s="36">
        <v>4912.4333333333334</v>
      </c>
      <c r="G91" s="36">
        <v>4884.1166666666668</v>
      </c>
      <c r="H91" s="36">
        <v>4998.5166666666664</v>
      </c>
      <c r="I91" s="36">
        <v>5026.8333333333321</v>
      </c>
      <c r="J91" s="36">
        <v>5055.7166666666662</v>
      </c>
      <c r="K91" s="31">
        <v>4997.95</v>
      </c>
      <c r="L91" s="31">
        <v>4940.75</v>
      </c>
      <c r="M91" s="31">
        <v>1.58487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2362.25</v>
      </c>
      <c r="D92" s="36">
        <v>2397.5833333333335</v>
      </c>
      <c r="E92" s="36">
        <v>2289.8666666666668</v>
      </c>
      <c r="F92" s="36">
        <v>2217.4833333333331</v>
      </c>
      <c r="G92" s="36">
        <v>2109.7666666666664</v>
      </c>
      <c r="H92" s="36">
        <v>2469.9666666666672</v>
      </c>
      <c r="I92" s="36">
        <v>2577.6833333333334</v>
      </c>
      <c r="J92" s="36">
        <v>2650.0666666666675</v>
      </c>
      <c r="K92" s="31">
        <v>2505.3000000000002</v>
      </c>
      <c r="L92" s="31">
        <v>2325.1999999999998</v>
      </c>
      <c r="M92" s="31">
        <v>5.4794400000000003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1837.95</v>
      </c>
      <c r="D93" s="36">
        <v>1852.6499999999999</v>
      </c>
      <c r="E93" s="36">
        <v>1805.2999999999997</v>
      </c>
      <c r="F93" s="36">
        <v>1772.6499999999999</v>
      </c>
      <c r="G93" s="36">
        <v>1725.2999999999997</v>
      </c>
      <c r="H93" s="36">
        <v>1885.2999999999997</v>
      </c>
      <c r="I93" s="36">
        <v>1932.6499999999996</v>
      </c>
      <c r="J93" s="36">
        <v>1965.2999999999997</v>
      </c>
      <c r="K93" s="31">
        <v>1900</v>
      </c>
      <c r="L93" s="31">
        <v>1820</v>
      </c>
      <c r="M93" s="31">
        <v>0.68684999999999996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250.75</v>
      </c>
      <c r="D94" s="36">
        <v>253.13333333333333</v>
      </c>
      <c r="E94" s="36">
        <v>245.71666666666664</v>
      </c>
      <c r="F94" s="36">
        <v>240.68333333333331</v>
      </c>
      <c r="G94" s="36">
        <v>233.26666666666662</v>
      </c>
      <c r="H94" s="36">
        <v>258.16666666666663</v>
      </c>
      <c r="I94" s="36">
        <v>265.58333333333337</v>
      </c>
      <c r="J94" s="36">
        <v>270.61666666666667</v>
      </c>
      <c r="K94" s="31">
        <v>260.55</v>
      </c>
      <c r="L94" s="31">
        <v>248.1</v>
      </c>
      <c r="M94" s="31">
        <v>8.5339399999999994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784.15</v>
      </c>
      <c r="D95" s="36">
        <v>792.83333333333337</v>
      </c>
      <c r="E95" s="36">
        <v>768.91666666666674</v>
      </c>
      <c r="F95" s="36">
        <v>753.68333333333339</v>
      </c>
      <c r="G95" s="36">
        <v>729.76666666666677</v>
      </c>
      <c r="H95" s="36">
        <v>808.06666666666672</v>
      </c>
      <c r="I95" s="36">
        <v>831.98333333333346</v>
      </c>
      <c r="J95" s="36">
        <v>847.2166666666667</v>
      </c>
      <c r="K95" s="31">
        <v>816.75</v>
      </c>
      <c r="L95" s="31">
        <v>777.6</v>
      </c>
      <c r="M95" s="31">
        <v>4.9582100000000002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545.75</v>
      </c>
      <c r="D96" s="36">
        <v>554.05000000000007</v>
      </c>
      <c r="E96" s="36">
        <v>533.10000000000014</v>
      </c>
      <c r="F96" s="36">
        <v>520.45000000000005</v>
      </c>
      <c r="G96" s="36">
        <v>499.50000000000011</v>
      </c>
      <c r="H96" s="36">
        <v>566.70000000000016</v>
      </c>
      <c r="I96" s="36">
        <v>587.6500000000002</v>
      </c>
      <c r="J96" s="36">
        <v>600.30000000000018</v>
      </c>
      <c r="K96" s="31">
        <v>575</v>
      </c>
      <c r="L96" s="31">
        <v>541.4</v>
      </c>
      <c r="M96" s="31">
        <v>102.42724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899.9</v>
      </c>
      <c r="D97" s="36">
        <v>907.98333333333323</v>
      </c>
      <c r="E97" s="36">
        <v>883.96666666666647</v>
      </c>
      <c r="F97" s="36">
        <v>868.03333333333319</v>
      </c>
      <c r="G97" s="36">
        <v>844.01666666666642</v>
      </c>
      <c r="H97" s="36">
        <v>923.91666666666652</v>
      </c>
      <c r="I97" s="36">
        <v>947.93333333333317</v>
      </c>
      <c r="J97" s="36">
        <v>963.86666666666656</v>
      </c>
      <c r="K97" s="31">
        <v>932</v>
      </c>
      <c r="L97" s="31">
        <v>892.05</v>
      </c>
      <c r="M97" s="31">
        <v>1.02715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1150.45</v>
      </c>
      <c r="D98" s="36">
        <v>1152.7333333333333</v>
      </c>
      <c r="E98" s="36">
        <v>1125.4666666666667</v>
      </c>
      <c r="F98" s="36">
        <v>1100.4833333333333</v>
      </c>
      <c r="G98" s="36">
        <v>1073.2166666666667</v>
      </c>
      <c r="H98" s="36">
        <v>1177.7166666666667</v>
      </c>
      <c r="I98" s="36">
        <v>1204.9833333333336</v>
      </c>
      <c r="J98" s="36">
        <v>1229.9666666666667</v>
      </c>
      <c r="K98" s="31">
        <v>1180</v>
      </c>
      <c r="L98" s="31">
        <v>1127.75</v>
      </c>
      <c r="M98" s="31">
        <v>1.0696000000000001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193.7</v>
      </c>
      <c r="D99" s="36">
        <v>197.04999999999998</v>
      </c>
      <c r="E99" s="36">
        <v>188.79999999999995</v>
      </c>
      <c r="F99" s="36">
        <v>183.89999999999998</v>
      </c>
      <c r="G99" s="36">
        <v>175.64999999999995</v>
      </c>
      <c r="H99" s="36">
        <v>201.94999999999996</v>
      </c>
      <c r="I99" s="36">
        <v>210.20000000000002</v>
      </c>
      <c r="J99" s="36">
        <v>215.09999999999997</v>
      </c>
      <c r="K99" s="31">
        <v>205.3</v>
      </c>
      <c r="L99" s="31">
        <v>192.15</v>
      </c>
      <c r="M99" s="31">
        <v>54.789470000000001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642.85</v>
      </c>
      <c r="D100" s="36">
        <v>648.41666666666663</v>
      </c>
      <c r="E100" s="36">
        <v>632.43333333333328</v>
      </c>
      <c r="F100" s="36">
        <v>622.01666666666665</v>
      </c>
      <c r="G100" s="36">
        <v>606.0333333333333</v>
      </c>
      <c r="H100" s="36">
        <v>658.83333333333326</v>
      </c>
      <c r="I100" s="36">
        <v>674.81666666666661</v>
      </c>
      <c r="J100" s="36">
        <v>685.23333333333323</v>
      </c>
      <c r="K100" s="31">
        <v>664.4</v>
      </c>
      <c r="L100" s="31">
        <v>638</v>
      </c>
      <c r="M100" s="31">
        <v>0.84353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2696.9</v>
      </c>
      <c r="D101" s="36">
        <v>2724.9666666666667</v>
      </c>
      <c r="E101" s="36">
        <v>2641.9333333333334</v>
      </c>
      <c r="F101" s="36">
        <v>2586.9666666666667</v>
      </c>
      <c r="G101" s="36">
        <v>2503.9333333333334</v>
      </c>
      <c r="H101" s="36">
        <v>2779.9333333333334</v>
      </c>
      <c r="I101" s="36">
        <v>2862.9666666666672</v>
      </c>
      <c r="J101" s="36">
        <v>2917.9333333333334</v>
      </c>
      <c r="K101" s="31">
        <v>2808</v>
      </c>
      <c r="L101" s="31">
        <v>2670</v>
      </c>
      <c r="M101" s="31">
        <v>1.9732499999999999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59.95</v>
      </c>
      <c r="D102" s="36">
        <v>62.15</v>
      </c>
      <c r="E102" s="36">
        <v>56.099999999999994</v>
      </c>
      <c r="F102" s="36">
        <v>52.249999999999993</v>
      </c>
      <c r="G102" s="36">
        <v>46.199999999999989</v>
      </c>
      <c r="H102" s="36">
        <v>66</v>
      </c>
      <c r="I102" s="36">
        <v>72.05</v>
      </c>
      <c r="J102" s="36">
        <v>75.900000000000006</v>
      </c>
      <c r="K102" s="31">
        <v>68.2</v>
      </c>
      <c r="L102" s="31">
        <v>58.3</v>
      </c>
      <c r="M102" s="31">
        <v>499.78372999999999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1849.85</v>
      </c>
      <c r="D103" s="36">
        <v>1877.9333333333334</v>
      </c>
      <c r="E103" s="36">
        <v>1796.9166666666667</v>
      </c>
      <c r="F103" s="36">
        <v>1743.9833333333333</v>
      </c>
      <c r="G103" s="36">
        <v>1662.9666666666667</v>
      </c>
      <c r="H103" s="36">
        <v>1930.8666666666668</v>
      </c>
      <c r="I103" s="36">
        <v>2011.8833333333332</v>
      </c>
      <c r="J103" s="36">
        <v>2064.8166666666666</v>
      </c>
      <c r="K103" s="31">
        <v>1958.95</v>
      </c>
      <c r="L103" s="31">
        <v>1825</v>
      </c>
      <c r="M103" s="31">
        <v>14.01587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732.85</v>
      </c>
      <c r="D104" s="36">
        <v>736.08333333333337</v>
      </c>
      <c r="E104" s="36">
        <v>722.61666666666679</v>
      </c>
      <c r="F104" s="36">
        <v>712.38333333333344</v>
      </c>
      <c r="G104" s="36">
        <v>698.91666666666686</v>
      </c>
      <c r="H104" s="36">
        <v>746.31666666666672</v>
      </c>
      <c r="I104" s="36">
        <v>759.78333333333319</v>
      </c>
      <c r="J104" s="36">
        <v>770.01666666666665</v>
      </c>
      <c r="K104" s="31">
        <v>749.55</v>
      </c>
      <c r="L104" s="31">
        <v>725.85</v>
      </c>
      <c r="M104" s="31">
        <v>1.91194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1375.15</v>
      </c>
      <c r="D105" s="36">
        <v>1391.0333333333335</v>
      </c>
      <c r="E105" s="36">
        <v>1344.116666666667</v>
      </c>
      <c r="F105" s="36">
        <v>1313.0833333333335</v>
      </c>
      <c r="G105" s="36">
        <v>1266.166666666667</v>
      </c>
      <c r="H105" s="36">
        <v>1422.0666666666671</v>
      </c>
      <c r="I105" s="36">
        <v>1468.9833333333336</v>
      </c>
      <c r="J105" s="36">
        <v>1500.0166666666671</v>
      </c>
      <c r="K105" s="31">
        <v>1437.95</v>
      </c>
      <c r="L105" s="31">
        <v>1360</v>
      </c>
      <c r="M105" s="31">
        <v>1.35304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7661.4</v>
      </c>
      <c r="D106" s="36">
        <v>7752.416666666667</v>
      </c>
      <c r="E106" s="36">
        <v>7408.9833333333336</v>
      </c>
      <c r="F106" s="36">
        <v>7156.5666666666666</v>
      </c>
      <c r="G106" s="36">
        <v>6813.1333333333332</v>
      </c>
      <c r="H106" s="36">
        <v>8004.8333333333339</v>
      </c>
      <c r="I106" s="36">
        <v>8348.2666666666664</v>
      </c>
      <c r="J106" s="36">
        <v>8600.6833333333343</v>
      </c>
      <c r="K106" s="31">
        <v>8095.85</v>
      </c>
      <c r="L106" s="31">
        <v>7500</v>
      </c>
      <c r="M106" s="31">
        <v>0.47858000000000001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122.25</v>
      </c>
      <c r="D107" s="36">
        <v>124.61666666666667</v>
      </c>
      <c r="E107" s="36">
        <v>114.03333333333336</v>
      </c>
      <c r="F107" s="36">
        <v>105.81666666666669</v>
      </c>
      <c r="G107" s="36">
        <v>95.233333333333377</v>
      </c>
      <c r="H107" s="36">
        <v>132.83333333333334</v>
      </c>
      <c r="I107" s="36">
        <v>143.41666666666666</v>
      </c>
      <c r="J107" s="36">
        <v>151.63333333333333</v>
      </c>
      <c r="K107" s="31">
        <v>135.19999999999999</v>
      </c>
      <c r="L107" s="31">
        <v>116.4</v>
      </c>
      <c r="M107" s="31">
        <v>90.337919999999997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439.45</v>
      </c>
      <c r="D108" s="36">
        <v>438.95</v>
      </c>
      <c r="E108" s="36">
        <v>429.5</v>
      </c>
      <c r="F108" s="36">
        <v>419.55</v>
      </c>
      <c r="G108" s="36">
        <v>410.1</v>
      </c>
      <c r="H108" s="36">
        <v>448.9</v>
      </c>
      <c r="I108" s="36">
        <v>458.34999999999991</v>
      </c>
      <c r="J108" s="36">
        <v>468.29999999999995</v>
      </c>
      <c r="K108" s="31">
        <v>448.4</v>
      </c>
      <c r="L108" s="31">
        <v>429</v>
      </c>
      <c r="M108" s="31">
        <v>16.1097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817.35</v>
      </c>
      <c r="D109" s="36">
        <v>817.4</v>
      </c>
      <c r="E109" s="36">
        <v>797.94999999999993</v>
      </c>
      <c r="F109" s="36">
        <v>778.55</v>
      </c>
      <c r="G109" s="36">
        <v>759.09999999999991</v>
      </c>
      <c r="H109" s="36">
        <v>836.8</v>
      </c>
      <c r="I109" s="36">
        <v>856.25</v>
      </c>
      <c r="J109" s="36">
        <v>875.65</v>
      </c>
      <c r="K109" s="31">
        <v>836.85</v>
      </c>
      <c r="L109" s="31">
        <v>798</v>
      </c>
      <c r="M109" s="31">
        <v>1.66316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354.95</v>
      </c>
      <c r="D110" s="36">
        <v>357.7</v>
      </c>
      <c r="E110" s="36">
        <v>351.25</v>
      </c>
      <c r="F110" s="36">
        <v>347.55</v>
      </c>
      <c r="G110" s="36">
        <v>341.1</v>
      </c>
      <c r="H110" s="36">
        <v>361.4</v>
      </c>
      <c r="I110" s="36">
        <v>367.84999999999991</v>
      </c>
      <c r="J110" s="36">
        <v>371.54999999999995</v>
      </c>
      <c r="K110" s="31">
        <v>364.15</v>
      </c>
      <c r="L110" s="31">
        <v>354</v>
      </c>
      <c r="M110" s="31">
        <v>14.392799999999999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457.5</v>
      </c>
      <c r="D111" s="36">
        <v>463.5</v>
      </c>
      <c r="E111" s="36">
        <v>446.05</v>
      </c>
      <c r="F111" s="36">
        <v>434.6</v>
      </c>
      <c r="G111" s="36">
        <v>417.15000000000003</v>
      </c>
      <c r="H111" s="36">
        <v>474.95</v>
      </c>
      <c r="I111" s="36">
        <v>492.40000000000003</v>
      </c>
      <c r="J111" s="36">
        <v>503.84999999999997</v>
      </c>
      <c r="K111" s="31">
        <v>480.95</v>
      </c>
      <c r="L111" s="31">
        <v>452.05</v>
      </c>
      <c r="M111" s="31">
        <v>0.79840999999999995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1134.2</v>
      </c>
      <c r="D112" s="36">
        <v>1120.2</v>
      </c>
      <c r="E112" s="36">
        <v>1099</v>
      </c>
      <c r="F112" s="36">
        <v>1063.8</v>
      </c>
      <c r="G112" s="36">
        <v>1042.5999999999999</v>
      </c>
      <c r="H112" s="36">
        <v>1155.4000000000001</v>
      </c>
      <c r="I112" s="36">
        <v>1176.6000000000004</v>
      </c>
      <c r="J112" s="36">
        <v>1211.8000000000002</v>
      </c>
      <c r="K112" s="31">
        <v>1141.4000000000001</v>
      </c>
      <c r="L112" s="31">
        <v>1085</v>
      </c>
      <c r="M112" s="31">
        <v>1.1168100000000001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1101.55</v>
      </c>
      <c r="D113" s="36">
        <v>1111.1666666666667</v>
      </c>
      <c r="E113" s="36">
        <v>1088.3833333333334</v>
      </c>
      <c r="F113" s="36">
        <v>1075.2166666666667</v>
      </c>
      <c r="G113" s="36">
        <v>1052.4333333333334</v>
      </c>
      <c r="H113" s="36">
        <v>1124.3333333333335</v>
      </c>
      <c r="I113" s="36">
        <v>1147.1166666666668</v>
      </c>
      <c r="J113" s="36">
        <v>1160.2833333333335</v>
      </c>
      <c r="K113" s="31">
        <v>1133.95</v>
      </c>
      <c r="L113" s="31">
        <v>1098</v>
      </c>
      <c r="M113" s="31">
        <v>8.5021400000000007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484.45</v>
      </c>
      <c r="D114" s="36">
        <v>485.15000000000003</v>
      </c>
      <c r="E114" s="36">
        <v>479.30000000000007</v>
      </c>
      <c r="F114" s="36">
        <v>474.15000000000003</v>
      </c>
      <c r="G114" s="36">
        <v>468.30000000000007</v>
      </c>
      <c r="H114" s="36">
        <v>490.30000000000007</v>
      </c>
      <c r="I114" s="36">
        <v>496.15000000000009</v>
      </c>
      <c r="J114" s="36">
        <v>501.30000000000007</v>
      </c>
      <c r="K114" s="31">
        <v>491</v>
      </c>
      <c r="L114" s="31">
        <v>480</v>
      </c>
      <c r="M114" s="31">
        <v>4.3476800000000004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1434.75</v>
      </c>
      <c r="D115" s="36">
        <v>1437.5</v>
      </c>
      <c r="E115" s="36">
        <v>1422.25</v>
      </c>
      <c r="F115" s="36">
        <v>1409.75</v>
      </c>
      <c r="G115" s="36">
        <v>1394.5</v>
      </c>
      <c r="H115" s="36">
        <v>1450</v>
      </c>
      <c r="I115" s="36">
        <v>1465.25</v>
      </c>
      <c r="J115" s="36">
        <v>1477.75</v>
      </c>
      <c r="K115" s="31">
        <v>1452.75</v>
      </c>
      <c r="L115" s="31">
        <v>1425</v>
      </c>
      <c r="M115" s="31">
        <v>4.5346000000000002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130.80000000000001</v>
      </c>
      <c r="D116" s="36">
        <v>131.93333333333331</v>
      </c>
      <c r="E116" s="36">
        <v>129.26666666666662</v>
      </c>
      <c r="F116" s="36">
        <v>127.73333333333332</v>
      </c>
      <c r="G116" s="36">
        <v>125.06666666666663</v>
      </c>
      <c r="H116" s="36">
        <v>133.46666666666661</v>
      </c>
      <c r="I116" s="36">
        <v>136.1333333333333</v>
      </c>
      <c r="J116" s="36">
        <v>137.6666666666666</v>
      </c>
      <c r="K116" s="31">
        <v>134.6</v>
      </c>
      <c r="L116" s="31">
        <v>130.4</v>
      </c>
      <c r="M116" s="31">
        <v>49.007680000000001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1395.25</v>
      </c>
      <c r="D117" s="36">
        <v>1403.7666666666667</v>
      </c>
      <c r="E117" s="36">
        <v>1377.5333333333333</v>
      </c>
      <c r="F117" s="36">
        <v>1359.8166666666666</v>
      </c>
      <c r="G117" s="36">
        <v>1333.5833333333333</v>
      </c>
      <c r="H117" s="36">
        <v>1421.4833333333333</v>
      </c>
      <c r="I117" s="36">
        <v>1447.7166666666665</v>
      </c>
      <c r="J117" s="36">
        <v>1465.4333333333334</v>
      </c>
      <c r="K117" s="31">
        <v>1430</v>
      </c>
      <c r="L117" s="31">
        <v>1386.05</v>
      </c>
      <c r="M117" s="31">
        <v>0.87968000000000002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432.8</v>
      </c>
      <c r="D118" s="36">
        <v>440.09999999999997</v>
      </c>
      <c r="E118" s="36">
        <v>422.74999999999994</v>
      </c>
      <c r="F118" s="36">
        <v>412.7</v>
      </c>
      <c r="G118" s="36">
        <v>395.34999999999997</v>
      </c>
      <c r="H118" s="36">
        <v>450.14999999999992</v>
      </c>
      <c r="I118" s="36">
        <v>467.49999999999994</v>
      </c>
      <c r="J118" s="36">
        <v>477.5499999999999</v>
      </c>
      <c r="K118" s="31">
        <v>457.45</v>
      </c>
      <c r="L118" s="31">
        <v>430.05</v>
      </c>
      <c r="M118" s="31">
        <v>194.72345999999999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805.4</v>
      </c>
      <c r="D119" s="36">
        <v>825.80000000000007</v>
      </c>
      <c r="E119" s="36">
        <v>769.60000000000014</v>
      </c>
      <c r="F119" s="36">
        <v>733.80000000000007</v>
      </c>
      <c r="G119" s="36">
        <v>677.60000000000014</v>
      </c>
      <c r="H119" s="36">
        <v>861.60000000000014</v>
      </c>
      <c r="I119" s="36">
        <v>917.80000000000018</v>
      </c>
      <c r="J119" s="36">
        <v>953.60000000000014</v>
      </c>
      <c r="K119" s="31">
        <v>882</v>
      </c>
      <c r="L119" s="31">
        <v>790</v>
      </c>
      <c r="M119" s="31">
        <v>36.825249999999997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6666.2</v>
      </c>
      <c r="D120" s="36">
        <v>6633.8</v>
      </c>
      <c r="E120" s="36">
        <v>6533.9000000000005</v>
      </c>
      <c r="F120" s="36">
        <v>6401.6</v>
      </c>
      <c r="G120" s="36">
        <v>6301.7000000000007</v>
      </c>
      <c r="H120" s="36">
        <v>6766.1</v>
      </c>
      <c r="I120" s="36">
        <v>6866</v>
      </c>
      <c r="J120" s="36">
        <v>6998.3</v>
      </c>
      <c r="K120" s="31">
        <v>6733.7</v>
      </c>
      <c r="L120" s="31">
        <v>6501.5</v>
      </c>
      <c r="M120" s="31">
        <v>8.81053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2515.15</v>
      </c>
      <c r="D121" s="36">
        <v>2521.2333333333331</v>
      </c>
      <c r="E121" s="36">
        <v>2497.4666666666662</v>
      </c>
      <c r="F121" s="36">
        <v>2479.7833333333333</v>
      </c>
      <c r="G121" s="36">
        <v>2456.0166666666664</v>
      </c>
      <c r="H121" s="36">
        <v>2538.9166666666661</v>
      </c>
      <c r="I121" s="36">
        <v>2562.6833333333334</v>
      </c>
      <c r="J121" s="36">
        <v>2580.3666666666659</v>
      </c>
      <c r="K121" s="31">
        <v>2545</v>
      </c>
      <c r="L121" s="31">
        <v>2503.5500000000002</v>
      </c>
      <c r="M121" s="31">
        <v>0.88295999999999997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2856.9</v>
      </c>
      <c r="D122" s="36">
        <v>2878.2833333333333</v>
      </c>
      <c r="E122" s="36">
        <v>2793.4166666666665</v>
      </c>
      <c r="F122" s="36">
        <v>2729.9333333333334</v>
      </c>
      <c r="G122" s="36">
        <v>2645.0666666666666</v>
      </c>
      <c r="H122" s="36">
        <v>2941.7666666666664</v>
      </c>
      <c r="I122" s="36">
        <v>3026.6333333333332</v>
      </c>
      <c r="J122" s="36">
        <v>3090.1166666666663</v>
      </c>
      <c r="K122" s="31">
        <v>2963.15</v>
      </c>
      <c r="L122" s="31">
        <v>2814.8</v>
      </c>
      <c r="M122" s="31">
        <v>2.3037999999999998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913.65</v>
      </c>
      <c r="D123" s="36">
        <v>924.0333333333333</v>
      </c>
      <c r="E123" s="36">
        <v>896.11666666666656</v>
      </c>
      <c r="F123" s="36">
        <v>878.58333333333326</v>
      </c>
      <c r="G123" s="36">
        <v>850.66666666666652</v>
      </c>
      <c r="H123" s="36">
        <v>941.56666666666661</v>
      </c>
      <c r="I123" s="36">
        <v>969.48333333333335</v>
      </c>
      <c r="J123" s="36">
        <v>987.01666666666665</v>
      </c>
      <c r="K123" s="31">
        <v>951.95</v>
      </c>
      <c r="L123" s="31">
        <v>906.5</v>
      </c>
      <c r="M123" s="31">
        <v>22.51407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1079.9000000000001</v>
      </c>
      <c r="D124" s="36">
        <v>1083.0833333333335</v>
      </c>
      <c r="E124" s="36">
        <v>1070.2166666666669</v>
      </c>
      <c r="F124" s="36">
        <v>1060.5333333333335</v>
      </c>
      <c r="G124" s="36">
        <v>1047.666666666667</v>
      </c>
      <c r="H124" s="36">
        <v>1092.7666666666669</v>
      </c>
      <c r="I124" s="36">
        <v>1105.6333333333337</v>
      </c>
      <c r="J124" s="36">
        <v>1115.3166666666668</v>
      </c>
      <c r="K124" s="31">
        <v>1095.95</v>
      </c>
      <c r="L124" s="31">
        <v>1073.4000000000001</v>
      </c>
      <c r="M124" s="31">
        <v>1.3546899999999999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4121</v>
      </c>
      <c r="D125" s="36">
        <v>4158.1166666666659</v>
      </c>
      <c r="E125" s="36">
        <v>4065.5833333333321</v>
      </c>
      <c r="F125" s="36">
        <v>4010.1666666666661</v>
      </c>
      <c r="G125" s="36">
        <v>3917.6333333333323</v>
      </c>
      <c r="H125" s="36">
        <v>4213.5333333333319</v>
      </c>
      <c r="I125" s="36">
        <v>4306.0666666666666</v>
      </c>
      <c r="J125" s="36">
        <v>4361.4833333333318</v>
      </c>
      <c r="K125" s="31">
        <v>4250.6499999999996</v>
      </c>
      <c r="L125" s="31">
        <v>4102.7</v>
      </c>
      <c r="M125" s="31">
        <v>0.45539000000000002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1624.8</v>
      </c>
      <c r="D126" s="36">
        <v>1628.6000000000001</v>
      </c>
      <c r="E126" s="36">
        <v>1597.2000000000003</v>
      </c>
      <c r="F126" s="36">
        <v>1569.6000000000001</v>
      </c>
      <c r="G126" s="36">
        <v>1538.2000000000003</v>
      </c>
      <c r="H126" s="36">
        <v>1656.2000000000003</v>
      </c>
      <c r="I126" s="36">
        <v>1687.6000000000004</v>
      </c>
      <c r="J126" s="36">
        <v>1715.2000000000003</v>
      </c>
      <c r="K126" s="31">
        <v>1660</v>
      </c>
      <c r="L126" s="31">
        <v>1601</v>
      </c>
      <c r="M126" s="31">
        <v>5.4412799999999999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4531.05</v>
      </c>
      <c r="D127" s="36">
        <v>4518.25</v>
      </c>
      <c r="E127" s="36">
        <v>4464</v>
      </c>
      <c r="F127" s="36">
        <v>4396.95</v>
      </c>
      <c r="G127" s="36">
        <v>4342.7</v>
      </c>
      <c r="H127" s="36">
        <v>4585.3</v>
      </c>
      <c r="I127" s="36">
        <v>4639.55</v>
      </c>
      <c r="J127" s="36">
        <v>4706.6000000000004</v>
      </c>
      <c r="K127" s="31">
        <v>4572.5</v>
      </c>
      <c r="L127" s="31">
        <v>4451.2</v>
      </c>
      <c r="M127" s="31">
        <v>0.23727000000000001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283.7</v>
      </c>
      <c r="D128" s="36">
        <v>284.89999999999998</v>
      </c>
      <c r="E128" s="36">
        <v>281.19999999999993</v>
      </c>
      <c r="F128" s="36">
        <v>278.69999999999993</v>
      </c>
      <c r="G128" s="36">
        <v>274.99999999999989</v>
      </c>
      <c r="H128" s="36">
        <v>287.39999999999998</v>
      </c>
      <c r="I128" s="36">
        <v>291.10000000000002</v>
      </c>
      <c r="J128" s="36">
        <v>293.60000000000002</v>
      </c>
      <c r="K128" s="31">
        <v>288.60000000000002</v>
      </c>
      <c r="L128" s="31">
        <v>282.39999999999998</v>
      </c>
      <c r="M128" s="31">
        <v>28.3064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375.7</v>
      </c>
      <c r="D129" s="36">
        <v>375.8</v>
      </c>
      <c r="E129" s="36">
        <v>369.55</v>
      </c>
      <c r="F129" s="36">
        <v>363.4</v>
      </c>
      <c r="G129" s="36">
        <v>357.15</v>
      </c>
      <c r="H129" s="36">
        <v>381.95000000000005</v>
      </c>
      <c r="I129" s="36">
        <v>388.20000000000005</v>
      </c>
      <c r="J129" s="36">
        <v>394.35000000000008</v>
      </c>
      <c r="K129" s="31">
        <v>382.05</v>
      </c>
      <c r="L129" s="31">
        <v>369.65</v>
      </c>
      <c r="M129" s="31">
        <v>2.4281999999999999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2567.5500000000002</v>
      </c>
      <c r="D130" s="36">
        <v>2580.7000000000003</v>
      </c>
      <c r="E130" s="36">
        <v>2538.4000000000005</v>
      </c>
      <c r="F130" s="36">
        <v>2509.2500000000005</v>
      </c>
      <c r="G130" s="36">
        <v>2466.9500000000007</v>
      </c>
      <c r="H130" s="36">
        <v>2609.8500000000004</v>
      </c>
      <c r="I130" s="36">
        <v>2652.1500000000005</v>
      </c>
      <c r="J130" s="36">
        <v>2681.3</v>
      </c>
      <c r="K130" s="31">
        <v>2623</v>
      </c>
      <c r="L130" s="31">
        <v>2551.5500000000002</v>
      </c>
      <c r="M130" s="31">
        <v>11.343819999999999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2167.1</v>
      </c>
      <c r="D131" s="36">
        <v>2174.0166666666664</v>
      </c>
      <c r="E131" s="36">
        <v>2135.333333333333</v>
      </c>
      <c r="F131" s="36">
        <v>2103.5666666666666</v>
      </c>
      <c r="G131" s="36">
        <v>2064.8833333333332</v>
      </c>
      <c r="H131" s="36">
        <v>2205.7833333333328</v>
      </c>
      <c r="I131" s="36">
        <v>2244.4666666666662</v>
      </c>
      <c r="J131" s="36">
        <v>2276.2333333333327</v>
      </c>
      <c r="K131" s="31">
        <v>2212.6999999999998</v>
      </c>
      <c r="L131" s="31">
        <v>2142.25</v>
      </c>
      <c r="M131" s="31">
        <v>1.28095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536.54999999999995</v>
      </c>
      <c r="D132" s="36">
        <v>538.56666666666661</v>
      </c>
      <c r="E132" s="36">
        <v>533.38333333333321</v>
      </c>
      <c r="F132" s="36">
        <v>530.21666666666658</v>
      </c>
      <c r="G132" s="36">
        <v>525.03333333333319</v>
      </c>
      <c r="H132" s="36">
        <v>541.73333333333323</v>
      </c>
      <c r="I132" s="36">
        <v>546.91666666666663</v>
      </c>
      <c r="J132" s="36">
        <v>550.08333333333326</v>
      </c>
      <c r="K132" s="31">
        <v>543.75</v>
      </c>
      <c r="L132" s="31">
        <v>535.4</v>
      </c>
      <c r="M132" s="31">
        <v>14.54041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2052.15</v>
      </c>
      <c r="D133" s="36">
        <v>2078.2166666666667</v>
      </c>
      <c r="E133" s="36">
        <v>2007.4333333333334</v>
      </c>
      <c r="F133" s="36">
        <v>1962.7166666666667</v>
      </c>
      <c r="G133" s="36">
        <v>1891.9333333333334</v>
      </c>
      <c r="H133" s="36">
        <v>2122.9333333333334</v>
      </c>
      <c r="I133" s="36">
        <v>2193.7166666666672</v>
      </c>
      <c r="J133" s="36">
        <v>2238.4333333333334</v>
      </c>
      <c r="K133" s="31">
        <v>2149</v>
      </c>
      <c r="L133" s="31">
        <v>2033.5</v>
      </c>
      <c r="M133" s="31">
        <v>3.7904200000000001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1851.15</v>
      </c>
      <c r="D134" s="36">
        <v>1862.3833333333332</v>
      </c>
      <c r="E134" s="36">
        <v>1824.7666666666664</v>
      </c>
      <c r="F134" s="36">
        <v>1798.3833333333332</v>
      </c>
      <c r="G134" s="36">
        <v>1760.7666666666664</v>
      </c>
      <c r="H134" s="36">
        <v>1888.7666666666664</v>
      </c>
      <c r="I134" s="36">
        <v>1926.3833333333332</v>
      </c>
      <c r="J134" s="36">
        <v>1952.7666666666664</v>
      </c>
      <c r="K134" s="31">
        <v>1900</v>
      </c>
      <c r="L134" s="31">
        <v>1836</v>
      </c>
      <c r="M134" s="31">
        <v>0.83399000000000001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979.45</v>
      </c>
      <c r="D135" s="36">
        <v>986.65</v>
      </c>
      <c r="E135" s="36">
        <v>967.8</v>
      </c>
      <c r="F135" s="36">
        <v>956.15</v>
      </c>
      <c r="G135" s="36">
        <v>937.3</v>
      </c>
      <c r="H135" s="36">
        <v>998.3</v>
      </c>
      <c r="I135" s="36">
        <v>1017.1500000000001</v>
      </c>
      <c r="J135" s="36">
        <v>1028.8</v>
      </c>
      <c r="K135" s="31">
        <v>1005.5</v>
      </c>
      <c r="L135" s="31">
        <v>975</v>
      </c>
      <c r="M135" s="31">
        <v>0.52227999999999997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500.05</v>
      </c>
      <c r="D136" s="36">
        <v>505</v>
      </c>
      <c r="E136" s="36">
        <v>492.9</v>
      </c>
      <c r="F136" s="36">
        <v>485.75</v>
      </c>
      <c r="G136" s="36">
        <v>473.65</v>
      </c>
      <c r="H136" s="36">
        <v>512.15</v>
      </c>
      <c r="I136" s="36">
        <v>524.25</v>
      </c>
      <c r="J136" s="36">
        <v>531.4</v>
      </c>
      <c r="K136" s="31">
        <v>517.1</v>
      </c>
      <c r="L136" s="31">
        <v>497.85</v>
      </c>
      <c r="M136" s="31">
        <v>6.5465900000000001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2197.9</v>
      </c>
      <c r="D137" s="36">
        <v>2212.6333333333332</v>
      </c>
      <c r="E137" s="36">
        <v>2174.2666666666664</v>
      </c>
      <c r="F137" s="36">
        <v>2150.6333333333332</v>
      </c>
      <c r="G137" s="36">
        <v>2112.2666666666664</v>
      </c>
      <c r="H137" s="36">
        <v>2236.2666666666664</v>
      </c>
      <c r="I137" s="36">
        <v>2274.6333333333332</v>
      </c>
      <c r="J137" s="36">
        <v>2298.2666666666664</v>
      </c>
      <c r="K137" s="31">
        <v>2251</v>
      </c>
      <c r="L137" s="31">
        <v>2189</v>
      </c>
      <c r="M137" s="31">
        <v>1.5495300000000001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419.4</v>
      </c>
      <c r="D138" s="36">
        <v>426.4666666666667</v>
      </c>
      <c r="E138" s="36">
        <v>405.13333333333338</v>
      </c>
      <c r="F138" s="36">
        <v>390.86666666666667</v>
      </c>
      <c r="G138" s="36">
        <v>369.53333333333336</v>
      </c>
      <c r="H138" s="36">
        <v>440.73333333333341</v>
      </c>
      <c r="I138" s="36">
        <v>462.06666666666666</v>
      </c>
      <c r="J138" s="36">
        <v>476.33333333333343</v>
      </c>
      <c r="K138" s="31">
        <v>447.8</v>
      </c>
      <c r="L138" s="31">
        <v>412.2</v>
      </c>
      <c r="M138" s="31">
        <v>14.77336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137.85</v>
      </c>
      <c r="D139" s="36">
        <v>139.15</v>
      </c>
      <c r="E139" s="36">
        <v>135.80000000000001</v>
      </c>
      <c r="F139" s="36">
        <v>133.75</v>
      </c>
      <c r="G139" s="36">
        <v>130.4</v>
      </c>
      <c r="H139" s="36">
        <v>141.20000000000002</v>
      </c>
      <c r="I139" s="36">
        <v>144.54999999999998</v>
      </c>
      <c r="J139" s="36">
        <v>146.60000000000002</v>
      </c>
      <c r="K139" s="31">
        <v>142.5</v>
      </c>
      <c r="L139" s="31">
        <v>137.1</v>
      </c>
      <c r="M139" s="31">
        <v>21.064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151.85</v>
      </c>
      <c r="D140" s="36">
        <v>152.73333333333335</v>
      </c>
      <c r="E140" s="36">
        <v>148.9666666666667</v>
      </c>
      <c r="F140" s="36">
        <v>146.08333333333334</v>
      </c>
      <c r="G140" s="36">
        <v>142.31666666666669</v>
      </c>
      <c r="H140" s="36">
        <v>155.6166666666667</v>
      </c>
      <c r="I140" s="36">
        <v>159.38333333333335</v>
      </c>
      <c r="J140" s="36">
        <v>162.26666666666671</v>
      </c>
      <c r="K140" s="31">
        <v>156.5</v>
      </c>
      <c r="L140" s="31">
        <v>149.85</v>
      </c>
      <c r="M140" s="31">
        <v>18.495650000000001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3740.15</v>
      </c>
      <c r="D141" s="36">
        <v>3734.8166666666671</v>
      </c>
      <c r="E141" s="36">
        <v>3651.0333333333342</v>
      </c>
      <c r="F141" s="36">
        <v>3561.916666666667</v>
      </c>
      <c r="G141" s="36">
        <v>3478.1333333333341</v>
      </c>
      <c r="H141" s="36">
        <v>3823.9333333333343</v>
      </c>
      <c r="I141" s="36">
        <v>3907.7166666666672</v>
      </c>
      <c r="J141" s="36">
        <v>3996.8333333333344</v>
      </c>
      <c r="K141" s="31">
        <v>3818.6</v>
      </c>
      <c r="L141" s="31">
        <v>3645.7</v>
      </c>
      <c r="M141" s="31">
        <v>13.031790000000001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6269.2</v>
      </c>
      <c r="D142" s="36">
        <v>6264.3999999999987</v>
      </c>
      <c r="E142" s="36">
        <v>6207.6999999999971</v>
      </c>
      <c r="F142" s="36">
        <v>6146.199999999998</v>
      </c>
      <c r="G142" s="36">
        <v>6089.4999999999964</v>
      </c>
      <c r="H142" s="36">
        <v>6325.8999999999978</v>
      </c>
      <c r="I142" s="36">
        <v>6382.6</v>
      </c>
      <c r="J142" s="36">
        <v>6444.0999999999985</v>
      </c>
      <c r="K142" s="31">
        <v>6321.1</v>
      </c>
      <c r="L142" s="31">
        <v>6202.9</v>
      </c>
      <c r="M142" s="31">
        <v>1.6927099999999999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807.6</v>
      </c>
      <c r="D143" s="36">
        <v>816.18333333333339</v>
      </c>
      <c r="E143" s="36">
        <v>794.76666666666677</v>
      </c>
      <c r="F143" s="36">
        <v>781.93333333333339</v>
      </c>
      <c r="G143" s="36">
        <v>760.51666666666677</v>
      </c>
      <c r="H143" s="36">
        <v>829.01666666666677</v>
      </c>
      <c r="I143" s="36">
        <v>850.43333333333328</v>
      </c>
      <c r="J143" s="36">
        <v>863.26666666666677</v>
      </c>
      <c r="K143" s="31">
        <v>837.6</v>
      </c>
      <c r="L143" s="31">
        <v>803.35</v>
      </c>
      <c r="M143" s="31">
        <v>28.149819999999998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2458.75</v>
      </c>
      <c r="D144" s="36">
        <v>2470.6666666666665</v>
      </c>
      <c r="E144" s="36">
        <v>2436.333333333333</v>
      </c>
      <c r="F144" s="36">
        <v>2413.9166666666665</v>
      </c>
      <c r="G144" s="36">
        <v>2379.583333333333</v>
      </c>
      <c r="H144" s="36">
        <v>2493.083333333333</v>
      </c>
      <c r="I144" s="36">
        <v>2527.4166666666661</v>
      </c>
      <c r="J144" s="36">
        <v>2549.833333333333</v>
      </c>
      <c r="K144" s="31">
        <v>2505</v>
      </c>
      <c r="L144" s="31">
        <v>2448.25</v>
      </c>
      <c r="M144" s="31">
        <v>1.1905399999999999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6333.5</v>
      </c>
      <c r="D145" s="36">
        <v>6317.3166666666666</v>
      </c>
      <c r="E145" s="36">
        <v>6246.1833333333334</v>
      </c>
      <c r="F145" s="36">
        <v>6158.8666666666668</v>
      </c>
      <c r="G145" s="36">
        <v>6087.7333333333336</v>
      </c>
      <c r="H145" s="36">
        <v>6404.6333333333332</v>
      </c>
      <c r="I145" s="36">
        <v>6475.7666666666664</v>
      </c>
      <c r="J145" s="36">
        <v>6563.083333333333</v>
      </c>
      <c r="K145" s="31">
        <v>6388.45</v>
      </c>
      <c r="L145" s="31">
        <v>6230</v>
      </c>
      <c r="M145" s="31">
        <v>8.5929199999999994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583.6</v>
      </c>
      <c r="D146" s="36">
        <v>585.06666666666672</v>
      </c>
      <c r="E146" s="36">
        <v>570.53333333333342</v>
      </c>
      <c r="F146" s="36">
        <v>557.4666666666667</v>
      </c>
      <c r="G146" s="36">
        <v>542.93333333333339</v>
      </c>
      <c r="H146" s="36">
        <v>598.13333333333344</v>
      </c>
      <c r="I146" s="36">
        <v>612.66666666666674</v>
      </c>
      <c r="J146" s="36">
        <v>625.73333333333346</v>
      </c>
      <c r="K146" s="31">
        <v>599.6</v>
      </c>
      <c r="L146" s="31">
        <v>572</v>
      </c>
      <c r="M146" s="31">
        <v>11.20722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48.9</v>
      </c>
      <c r="D147" s="36">
        <v>50.216666666666661</v>
      </c>
      <c r="E147" s="36">
        <v>46.883333333333326</v>
      </c>
      <c r="F147" s="36">
        <v>44.866666666666667</v>
      </c>
      <c r="G147" s="36">
        <v>41.533333333333331</v>
      </c>
      <c r="H147" s="36">
        <v>52.23333333333332</v>
      </c>
      <c r="I147" s="36">
        <v>55.566666666666649</v>
      </c>
      <c r="J147" s="36">
        <v>57.583333333333314</v>
      </c>
      <c r="K147" s="31">
        <v>53.55</v>
      </c>
      <c r="L147" s="31">
        <v>48.2</v>
      </c>
      <c r="M147" s="31">
        <v>760.97064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2399.5</v>
      </c>
      <c r="D148" s="36">
        <v>2441.8333333333335</v>
      </c>
      <c r="E148" s="36">
        <v>2338.666666666667</v>
      </c>
      <c r="F148" s="36">
        <v>2277.8333333333335</v>
      </c>
      <c r="G148" s="36">
        <v>2174.666666666667</v>
      </c>
      <c r="H148" s="36">
        <v>2502.666666666667</v>
      </c>
      <c r="I148" s="36">
        <v>2605.8333333333339</v>
      </c>
      <c r="J148" s="36">
        <v>2666.666666666667</v>
      </c>
      <c r="K148" s="31">
        <v>2545</v>
      </c>
      <c r="L148" s="31">
        <v>2381</v>
      </c>
      <c r="M148" s="31">
        <v>0.51173000000000002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3871.85</v>
      </c>
      <c r="D149" s="36">
        <v>3864.0333333333328</v>
      </c>
      <c r="E149" s="36">
        <v>3825.0166666666655</v>
      </c>
      <c r="F149" s="36">
        <v>3778.1833333333325</v>
      </c>
      <c r="G149" s="36">
        <v>3739.1666666666652</v>
      </c>
      <c r="H149" s="36">
        <v>3910.8666666666659</v>
      </c>
      <c r="I149" s="36">
        <v>3949.8833333333332</v>
      </c>
      <c r="J149" s="36">
        <v>3996.7166666666662</v>
      </c>
      <c r="K149" s="31">
        <v>3903.05</v>
      </c>
      <c r="L149" s="31">
        <v>3817.2</v>
      </c>
      <c r="M149" s="31">
        <v>2.3734299999999999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391.1</v>
      </c>
      <c r="D150" s="36">
        <v>396.11666666666662</v>
      </c>
      <c r="E150" s="36">
        <v>380.33333333333326</v>
      </c>
      <c r="F150" s="36">
        <v>369.56666666666666</v>
      </c>
      <c r="G150" s="36">
        <v>353.7833333333333</v>
      </c>
      <c r="H150" s="36">
        <v>406.88333333333321</v>
      </c>
      <c r="I150" s="36">
        <v>422.66666666666663</v>
      </c>
      <c r="J150" s="36">
        <v>433.43333333333317</v>
      </c>
      <c r="K150" s="31">
        <v>411.9</v>
      </c>
      <c r="L150" s="31">
        <v>385.35</v>
      </c>
      <c r="M150" s="31">
        <v>6.7522599999999997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679.4</v>
      </c>
      <c r="D151" s="36">
        <v>681.81666666666672</v>
      </c>
      <c r="E151" s="36">
        <v>664.63333333333344</v>
      </c>
      <c r="F151" s="36">
        <v>649.86666666666667</v>
      </c>
      <c r="G151" s="36">
        <v>632.68333333333339</v>
      </c>
      <c r="H151" s="36">
        <v>696.58333333333348</v>
      </c>
      <c r="I151" s="36">
        <v>713.76666666666665</v>
      </c>
      <c r="J151" s="36">
        <v>728.53333333333353</v>
      </c>
      <c r="K151" s="31">
        <v>699</v>
      </c>
      <c r="L151" s="31">
        <v>667.05</v>
      </c>
      <c r="M151" s="31">
        <v>2.49471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482.85</v>
      </c>
      <c r="D152" s="36">
        <v>482.01666666666665</v>
      </c>
      <c r="E152" s="36">
        <v>476.38333333333333</v>
      </c>
      <c r="F152" s="36">
        <v>469.91666666666669</v>
      </c>
      <c r="G152" s="36">
        <v>464.28333333333336</v>
      </c>
      <c r="H152" s="36">
        <v>488.48333333333329</v>
      </c>
      <c r="I152" s="36">
        <v>494.11666666666662</v>
      </c>
      <c r="J152" s="36">
        <v>500.58333333333326</v>
      </c>
      <c r="K152" s="31">
        <v>487.65</v>
      </c>
      <c r="L152" s="31">
        <v>475.55</v>
      </c>
      <c r="M152" s="31">
        <v>3.93865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1775.7</v>
      </c>
      <c r="D153" s="36">
        <v>1807.75</v>
      </c>
      <c r="E153" s="36">
        <v>1733.55</v>
      </c>
      <c r="F153" s="36">
        <v>1691.3999999999999</v>
      </c>
      <c r="G153" s="36">
        <v>1617.1999999999998</v>
      </c>
      <c r="H153" s="36">
        <v>1849.9</v>
      </c>
      <c r="I153" s="36">
        <v>1924.1</v>
      </c>
      <c r="J153" s="36">
        <v>1966.2500000000002</v>
      </c>
      <c r="K153" s="31">
        <v>1881.95</v>
      </c>
      <c r="L153" s="31">
        <v>1765.6</v>
      </c>
      <c r="M153" s="31">
        <v>1.71221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201.45</v>
      </c>
      <c r="D154" s="36">
        <v>209.63333333333333</v>
      </c>
      <c r="E154" s="36">
        <v>190.91666666666666</v>
      </c>
      <c r="F154" s="36">
        <v>180.38333333333333</v>
      </c>
      <c r="G154" s="36">
        <v>161.66666666666666</v>
      </c>
      <c r="H154" s="36">
        <v>220.16666666666666</v>
      </c>
      <c r="I154" s="36">
        <v>238.88333333333335</v>
      </c>
      <c r="J154" s="36">
        <v>249.41666666666666</v>
      </c>
      <c r="K154" s="31">
        <v>228.35</v>
      </c>
      <c r="L154" s="31">
        <v>199.1</v>
      </c>
      <c r="M154" s="31">
        <v>126.78153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190.85</v>
      </c>
      <c r="D155" s="36">
        <v>192.66666666666666</v>
      </c>
      <c r="E155" s="36">
        <v>188.33333333333331</v>
      </c>
      <c r="F155" s="36">
        <v>185.81666666666666</v>
      </c>
      <c r="G155" s="36">
        <v>181.48333333333332</v>
      </c>
      <c r="H155" s="36">
        <v>195.18333333333331</v>
      </c>
      <c r="I155" s="36">
        <v>199.51666666666662</v>
      </c>
      <c r="J155" s="36">
        <v>202.0333333333333</v>
      </c>
      <c r="K155" s="31">
        <v>197</v>
      </c>
      <c r="L155" s="31">
        <v>190.15</v>
      </c>
      <c r="M155" s="31">
        <v>7.03986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101.7</v>
      </c>
      <c r="D156" s="36">
        <v>101.7</v>
      </c>
      <c r="E156" s="36">
        <v>99.800000000000011</v>
      </c>
      <c r="F156" s="36">
        <v>97.9</v>
      </c>
      <c r="G156" s="36">
        <v>96.000000000000014</v>
      </c>
      <c r="H156" s="36">
        <v>103.60000000000001</v>
      </c>
      <c r="I156" s="36">
        <v>105.50000000000001</v>
      </c>
      <c r="J156" s="36">
        <v>107.4</v>
      </c>
      <c r="K156" s="31">
        <v>103.6</v>
      </c>
      <c r="L156" s="31">
        <v>99.8</v>
      </c>
      <c r="M156" s="31">
        <v>23.522300000000001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913.4</v>
      </c>
      <c r="D157" s="36">
        <v>920.23333333333323</v>
      </c>
      <c r="E157" s="36">
        <v>898.26666666666642</v>
      </c>
      <c r="F157" s="36">
        <v>883.13333333333321</v>
      </c>
      <c r="G157" s="36">
        <v>861.1666666666664</v>
      </c>
      <c r="H157" s="36">
        <v>935.36666666666645</v>
      </c>
      <c r="I157" s="36">
        <v>957.33333333333337</v>
      </c>
      <c r="J157" s="36">
        <v>972.46666666666647</v>
      </c>
      <c r="K157" s="31">
        <v>942.2</v>
      </c>
      <c r="L157" s="31">
        <v>905.1</v>
      </c>
      <c r="M157" s="31">
        <v>1.6870400000000001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2815.9</v>
      </c>
      <c r="D158" s="36">
        <v>2824.7166666666672</v>
      </c>
      <c r="E158" s="36">
        <v>2774.4833333333345</v>
      </c>
      <c r="F158" s="36">
        <v>2733.0666666666675</v>
      </c>
      <c r="G158" s="36">
        <v>2682.8333333333348</v>
      </c>
      <c r="H158" s="36">
        <v>2866.1333333333341</v>
      </c>
      <c r="I158" s="36">
        <v>2916.3666666666668</v>
      </c>
      <c r="J158" s="36">
        <v>2957.7833333333338</v>
      </c>
      <c r="K158" s="31">
        <v>2874.95</v>
      </c>
      <c r="L158" s="31">
        <v>2783.3</v>
      </c>
      <c r="M158" s="31">
        <v>3.9508000000000001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328.2</v>
      </c>
      <c r="D159" s="36">
        <v>331.95</v>
      </c>
      <c r="E159" s="36">
        <v>322.5</v>
      </c>
      <c r="F159" s="36">
        <v>316.8</v>
      </c>
      <c r="G159" s="36">
        <v>307.35000000000002</v>
      </c>
      <c r="H159" s="36">
        <v>337.65</v>
      </c>
      <c r="I159" s="36">
        <v>347.09999999999991</v>
      </c>
      <c r="J159" s="36">
        <v>352.79999999999995</v>
      </c>
      <c r="K159" s="31">
        <v>341.4</v>
      </c>
      <c r="L159" s="31">
        <v>326.25</v>
      </c>
      <c r="M159" s="31">
        <v>21.724019999999999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431.9</v>
      </c>
      <c r="D160" s="36">
        <v>437.23333333333335</v>
      </c>
      <c r="E160" s="36">
        <v>424.66666666666669</v>
      </c>
      <c r="F160" s="36">
        <v>417.43333333333334</v>
      </c>
      <c r="G160" s="36">
        <v>404.86666666666667</v>
      </c>
      <c r="H160" s="36">
        <v>444.4666666666667</v>
      </c>
      <c r="I160" s="36">
        <v>457.0333333333333</v>
      </c>
      <c r="J160" s="36">
        <v>464.26666666666671</v>
      </c>
      <c r="K160" s="31">
        <v>449.8</v>
      </c>
      <c r="L160" s="31">
        <v>430</v>
      </c>
      <c r="M160" s="31">
        <v>1.71309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146.65</v>
      </c>
      <c r="D161" s="36">
        <v>146.81666666666669</v>
      </c>
      <c r="E161" s="36">
        <v>145.23333333333338</v>
      </c>
      <c r="F161" s="36">
        <v>143.81666666666669</v>
      </c>
      <c r="G161" s="36">
        <v>142.23333333333338</v>
      </c>
      <c r="H161" s="36">
        <v>148.23333333333338</v>
      </c>
      <c r="I161" s="36">
        <v>149.81666666666669</v>
      </c>
      <c r="J161" s="36">
        <v>151.23333333333338</v>
      </c>
      <c r="K161" s="31">
        <v>148.4</v>
      </c>
      <c r="L161" s="31">
        <v>145.4</v>
      </c>
      <c r="M161" s="31">
        <v>152.43144000000001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773.9</v>
      </c>
      <c r="D162" s="36">
        <v>775.46666666666658</v>
      </c>
      <c r="E162" s="36">
        <v>745.48333333333312</v>
      </c>
      <c r="F162" s="36">
        <v>717.06666666666649</v>
      </c>
      <c r="G162" s="36">
        <v>687.08333333333303</v>
      </c>
      <c r="H162" s="36">
        <v>803.88333333333321</v>
      </c>
      <c r="I162" s="36">
        <v>833.86666666666656</v>
      </c>
      <c r="J162" s="36">
        <v>862.2833333333333</v>
      </c>
      <c r="K162" s="31">
        <v>805.45</v>
      </c>
      <c r="L162" s="31">
        <v>747.05</v>
      </c>
      <c r="M162" s="31">
        <v>9.85642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4306</v>
      </c>
      <c r="D163" s="36">
        <v>4351.2833333333338</v>
      </c>
      <c r="E163" s="36">
        <v>4254.7166666666672</v>
      </c>
      <c r="F163" s="36">
        <v>4203.4333333333334</v>
      </c>
      <c r="G163" s="36">
        <v>4106.8666666666668</v>
      </c>
      <c r="H163" s="36">
        <v>4402.5666666666675</v>
      </c>
      <c r="I163" s="36">
        <v>4499.133333333335</v>
      </c>
      <c r="J163" s="36">
        <v>4550.4166666666679</v>
      </c>
      <c r="K163" s="31">
        <v>4447.8500000000004</v>
      </c>
      <c r="L163" s="31">
        <v>4300</v>
      </c>
      <c r="M163" s="31">
        <v>0.28033000000000002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996.8</v>
      </c>
      <c r="D164" s="36">
        <v>1017.9166666666666</v>
      </c>
      <c r="E164" s="36">
        <v>965.88333333333321</v>
      </c>
      <c r="F164" s="36">
        <v>934.96666666666658</v>
      </c>
      <c r="G164" s="36">
        <v>882.93333333333317</v>
      </c>
      <c r="H164" s="36">
        <v>1048.8333333333333</v>
      </c>
      <c r="I164" s="36">
        <v>1100.8666666666668</v>
      </c>
      <c r="J164" s="36">
        <v>1131.7833333333333</v>
      </c>
      <c r="K164" s="31">
        <v>1069.95</v>
      </c>
      <c r="L164" s="31">
        <v>987</v>
      </c>
      <c r="M164" s="31">
        <v>2.4446500000000002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214.2</v>
      </c>
      <c r="D165" s="36">
        <v>214.23333333333332</v>
      </c>
      <c r="E165" s="36">
        <v>210.11666666666665</v>
      </c>
      <c r="F165" s="36">
        <v>206.03333333333333</v>
      </c>
      <c r="G165" s="36">
        <v>201.91666666666666</v>
      </c>
      <c r="H165" s="36">
        <v>218.31666666666663</v>
      </c>
      <c r="I165" s="36">
        <v>222.43333333333331</v>
      </c>
      <c r="J165" s="36">
        <v>226.51666666666662</v>
      </c>
      <c r="K165" s="31">
        <v>218.35</v>
      </c>
      <c r="L165" s="31">
        <v>210.15</v>
      </c>
      <c r="M165" s="31">
        <v>17.343589999999999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199.25</v>
      </c>
      <c r="D166" s="36">
        <v>201.41666666666666</v>
      </c>
      <c r="E166" s="36">
        <v>193.83333333333331</v>
      </c>
      <c r="F166" s="36">
        <v>188.41666666666666</v>
      </c>
      <c r="G166" s="36">
        <v>180.83333333333331</v>
      </c>
      <c r="H166" s="36">
        <v>206.83333333333331</v>
      </c>
      <c r="I166" s="36">
        <v>214.41666666666663</v>
      </c>
      <c r="J166" s="36">
        <v>219.83333333333331</v>
      </c>
      <c r="K166" s="31">
        <v>209</v>
      </c>
      <c r="L166" s="31">
        <v>196</v>
      </c>
      <c r="M166" s="31">
        <v>32.821869999999997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745.85</v>
      </c>
      <c r="D167" s="36">
        <v>752.01666666666677</v>
      </c>
      <c r="E167" s="36">
        <v>724.03333333333353</v>
      </c>
      <c r="F167" s="36">
        <v>702.21666666666681</v>
      </c>
      <c r="G167" s="36">
        <v>674.23333333333358</v>
      </c>
      <c r="H167" s="36">
        <v>773.83333333333348</v>
      </c>
      <c r="I167" s="36">
        <v>801.81666666666683</v>
      </c>
      <c r="J167" s="36">
        <v>823.63333333333344</v>
      </c>
      <c r="K167" s="31">
        <v>780</v>
      </c>
      <c r="L167" s="31">
        <v>730.2</v>
      </c>
      <c r="M167" s="31">
        <v>2.74932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431.5</v>
      </c>
      <c r="D168" s="36">
        <v>432.91666666666669</v>
      </c>
      <c r="E168" s="36">
        <v>426.58333333333337</v>
      </c>
      <c r="F168" s="36">
        <v>421.66666666666669</v>
      </c>
      <c r="G168" s="36">
        <v>415.33333333333337</v>
      </c>
      <c r="H168" s="36">
        <v>437.83333333333337</v>
      </c>
      <c r="I168" s="36">
        <v>444.16666666666674</v>
      </c>
      <c r="J168" s="36">
        <v>449.08333333333337</v>
      </c>
      <c r="K168" s="31">
        <v>439.25</v>
      </c>
      <c r="L168" s="31">
        <v>428</v>
      </c>
      <c r="M168" s="31">
        <v>6.0194599999999996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145.65</v>
      </c>
      <c r="D169" s="36">
        <v>147.44999999999999</v>
      </c>
      <c r="E169" s="36">
        <v>142.89999999999998</v>
      </c>
      <c r="F169" s="36">
        <v>140.14999999999998</v>
      </c>
      <c r="G169" s="36">
        <v>135.59999999999997</v>
      </c>
      <c r="H169" s="36">
        <v>150.19999999999999</v>
      </c>
      <c r="I169" s="36">
        <v>154.75</v>
      </c>
      <c r="J169" s="36">
        <v>157.5</v>
      </c>
      <c r="K169" s="31">
        <v>152</v>
      </c>
      <c r="L169" s="31">
        <v>144.69999999999999</v>
      </c>
      <c r="M169" s="31">
        <v>98.648420000000002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1228.6500000000001</v>
      </c>
      <c r="D170" s="36">
        <v>1246.3</v>
      </c>
      <c r="E170" s="36">
        <v>1193.5999999999999</v>
      </c>
      <c r="F170" s="36">
        <v>1158.55</v>
      </c>
      <c r="G170" s="36">
        <v>1105.8499999999999</v>
      </c>
      <c r="H170" s="36">
        <v>1281.3499999999999</v>
      </c>
      <c r="I170" s="36">
        <v>1334.0500000000002</v>
      </c>
      <c r="J170" s="36">
        <v>1369.1</v>
      </c>
      <c r="K170" s="31">
        <v>1299</v>
      </c>
      <c r="L170" s="31">
        <v>1211.25</v>
      </c>
      <c r="M170" s="31">
        <v>0.41415000000000002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168.8</v>
      </c>
      <c r="D171" s="36">
        <v>170.33333333333334</v>
      </c>
      <c r="E171" s="36">
        <v>165.9666666666667</v>
      </c>
      <c r="F171" s="36">
        <v>163.13333333333335</v>
      </c>
      <c r="G171" s="36">
        <v>158.76666666666671</v>
      </c>
      <c r="H171" s="36">
        <v>173.16666666666669</v>
      </c>
      <c r="I171" s="36">
        <v>177.5333333333333</v>
      </c>
      <c r="J171" s="36">
        <v>180.36666666666667</v>
      </c>
      <c r="K171" s="31">
        <v>174.7</v>
      </c>
      <c r="L171" s="31">
        <v>167.5</v>
      </c>
      <c r="M171" s="31">
        <v>183.34992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2658.85</v>
      </c>
      <c r="D172" s="36">
        <v>2653.4999999999995</v>
      </c>
      <c r="E172" s="36">
        <v>2629.0499999999993</v>
      </c>
      <c r="F172" s="36">
        <v>2599.2499999999995</v>
      </c>
      <c r="G172" s="36">
        <v>2574.7999999999993</v>
      </c>
      <c r="H172" s="36">
        <v>2683.2999999999993</v>
      </c>
      <c r="I172" s="36">
        <v>2707.7499999999991</v>
      </c>
      <c r="J172" s="36">
        <v>2737.5499999999993</v>
      </c>
      <c r="K172" s="31">
        <v>2677.95</v>
      </c>
      <c r="L172" s="31">
        <v>2623.7</v>
      </c>
      <c r="M172" s="31">
        <v>0.13222999999999999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3412.6</v>
      </c>
      <c r="D173" s="36">
        <v>3417.35</v>
      </c>
      <c r="E173" s="36">
        <v>3395.2999999999997</v>
      </c>
      <c r="F173" s="36">
        <v>3378</v>
      </c>
      <c r="G173" s="36">
        <v>3355.95</v>
      </c>
      <c r="H173" s="36">
        <v>3434.6499999999996</v>
      </c>
      <c r="I173" s="36">
        <v>3456.7</v>
      </c>
      <c r="J173" s="36">
        <v>3473.9999999999995</v>
      </c>
      <c r="K173" s="31">
        <v>3439.4</v>
      </c>
      <c r="L173" s="31">
        <v>3400.05</v>
      </c>
      <c r="M173" s="31">
        <v>6.8040000000000003E-2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346.6</v>
      </c>
      <c r="D174" s="36">
        <v>364.58333333333331</v>
      </c>
      <c r="E174" s="36">
        <v>318.21666666666664</v>
      </c>
      <c r="F174" s="36">
        <v>289.83333333333331</v>
      </c>
      <c r="G174" s="36">
        <v>243.46666666666664</v>
      </c>
      <c r="H174" s="36">
        <v>392.96666666666664</v>
      </c>
      <c r="I174" s="36">
        <v>439.33333333333331</v>
      </c>
      <c r="J174" s="36">
        <v>467.71666666666664</v>
      </c>
      <c r="K174" s="31">
        <v>410.95</v>
      </c>
      <c r="L174" s="31">
        <v>336.2</v>
      </c>
      <c r="M174" s="31">
        <v>50.40052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1996.1</v>
      </c>
      <c r="D175" s="36">
        <v>2007.3833333333332</v>
      </c>
      <c r="E175" s="36">
        <v>1975.8166666666664</v>
      </c>
      <c r="F175" s="36">
        <v>1955.5333333333331</v>
      </c>
      <c r="G175" s="36">
        <v>1923.9666666666662</v>
      </c>
      <c r="H175" s="36">
        <v>2027.6666666666665</v>
      </c>
      <c r="I175" s="36">
        <v>2059.2333333333331</v>
      </c>
      <c r="J175" s="36">
        <v>2079.5166666666664</v>
      </c>
      <c r="K175" s="31">
        <v>2038.95</v>
      </c>
      <c r="L175" s="31">
        <v>1987.1</v>
      </c>
      <c r="M175" s="31">
        <v>1.5189999999999999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2340.15</v>
      </c>
      <c r="D176" s="36">
        <v>2360.4</v>
      </c>
      <c r="E176" s="36">
        <v>2280.75</v>
      </c>
      <c r="F176" s="36">
        <v>2221.35</v>
      </c>
      <c r="G176" s="36">
        <v>2141.6999999999998</v>
      </c>
      <c r="H176" s="36">
        <v>2419.8000000000002</v>
      </c>
      <c r="I176" s="36">
        <v>2499.4500000000007</v>
      </c>
      <c r="J176" s="36">
        <v>2558.8500000000004</v>
      </c>
      <c r="K176" s="31">
        <v>2440.0500000000002</v>
      </c>
      <c r="L176" s="31">
        <v>2301</v>
      </c>
      <c r="M176" s="31">
        <v>1.64619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831.4</v>
      </c>
      <c r="D177" s="36">
        <v>832.65</v>
      </c>
      <c r="E177" s="36">
        <v>816.3</v>
      </c>
      <c r="F177" s="36">
        <v>801.19999999999993</v>
      </c>
      <c r="G177" s="36">
        <v>784.84999999999991</v>
      </c>
      <c r="H177" s="36">
        <v>847.75</v>
      </c>
      <c r="I177" s="36">
        <v>864.10000000000014</v>
      </c>
      <c r="J177" s="36">
        <v>879.2</v>
      </c>
      <c r="K177" s="31">
        <v>849</v>
      </c>
      <c r="L177" s="31">
        <v>817.55</v>
      </c>
      <c r="M177" s="31">
        <v>8.5906500000000001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1346.5</v>
      </c>
      <c r="D178" s="36">
        <v>1355.0166666666667</v>
      </c>
      <c r="E178" s="36">
        <v>1261.5833333333333</v>
      </c>
      <c r="F178" s="36">
        <v>1176.6666666666665</v>
      </c>
      <c r="G178" s="36">
        <v>1083.2333333333331</v>
      </c>
      <c r="H178" s="36">
        <v>1439.9333333333334</v>
      </c>
      <c r="I178" s="36">
        <v>1533.3666666666668</v>
      </c>
      <c r="J178" s="36">
        <v>1618.2833333333335</v>
      </c>
      <c r="K178" s="31">
        <v>1448.45</v>
      </c>
      <c r="L178" s="31">
        <v>1270.0999999999999</v>
      </c>
      <c r="M178" s="31">
        <v>31.034960000000002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1364.4</v>
      </c>
      <c r="D179" s="36">
        <v>1371.4833333333333</v>
      </c>
      <c r="E179" s="36">
        <v>1336.9166666666667</v>
      </c>
      <c r="F179" s="36">
        <v>1309.4333333333334</v>
      </c>
      <c r="G179" s="36">
        <v>1274.8666666666668</v>
      </c>
      <c r="H179" s="36">
        <v>1398.9666666666667</v>
      </c>
      <c r="I179" s="36">
        <v>1433.5333333333333</v>
      </c>
      <c r="J179" s="36">
        <v>1461.0166666666667</v>
      </c>
      <c r="K179" s="31">
        <v>1406.05</v>
      </c>
      <c r="L179" s="31">
        <v>1344</v>
      </c>
      <c r="M179" s="31">
        <v>1.8665799999999999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85.6</v>
      </c>
      <c r="D180" s="36">
        <v>86.55</v>
      </c>
      <c r="E180" s="36">
        <v>83.8</v>
      </c>
      <c r="F180" s="36">
        <v>82</v>
      </c>
      <c r="G180" s="36">
        <v>79.25</v>
      </c>
      <c r="H180" s="36">
        <v>88.35</v>
      </c>
      <c r="I180" s="36">
        <v>91.1</v>
      </c>
      <c r="J180" s="36">
        <v>92.899999999999991</v>
      </c>
      <c r="K180" s="31">
        <v>89.3</v>
      </c>
      <c r="L180" s="31">
        <v>84.75</v>
      </c>
      <c r="M180" s="31">
        <v>251.42104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1150.95</v>
      </c>
      <c r="D181" s="36">
        <v>1171.1500000000001</v>
      </c>
      <c r="E181" s="36">
        <v>1122.4000000000001</v>
      </c>
      <c r="F181" s="36">
        <v>1093.8499999999999</v>
      </c>
      <c r="G181" s="36">
        <v>1045.0999999999999</v>
      </c>
      <c r="H181" s="36">
        <v>1199.7000000000003</v>
      </c>
      <c r="I181" s="36">
        <v>1248.4500000000003</v>
      </c>
      <c r="J181" s="36">
        <v>1277.0000000000005</v>
      </c>
      <c r="K181" s="31">
        <v>1219.9000000000001</v>
      </c>
      <c r="L181" s="31">
        <v>1142.5999999999999</v>
      </c>
      <c r="M181" s="31">
        <v>2.4344199999999998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2581.8000000000002</v>
      </c>
      <c r="D182" s="36">
        <v>2527.9333333333334</v>
      </c>
      <c r="E182" s="36">
        <v>2434.416666666667</v>
      </c>
      <c r="F182" s="36">
        <v>2287.0333333333338</v>
      </c>
      <c r="G182" s="36">
        <v>2193.5166666666673</v>
      </c>
      <c r="H182" s="36">
        <v>2675.3166666666666</v>
      </c>
      <c r="I182" s="36">
        <v>2768.833333333333</v>
      </c>
      <c r="J182" s="36">
        <v>2916.2166666666662</v>
      </c>
      <c r="K182" s="31">
        <v>2621.45</v>
      </c>
      <c r="L182" s="31">
        <v>2380.5500000000002</v>
      </c>
      <c r="M182" s="31">
        <v>6.1727999999999996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519.35</v>
      </c>
      <c r="D183" s="36">
        <v>520.2833333333333</v>
      </c>
      <c r="E183" s="36">
        <v>513.96666666666658</v>
      </c>
      <c r="F183" s="36">
        <v>508.58333333333326</v>
      </c>
      <c r="G183" s="36">
        <v>502.26666666666654</v>
      </c>
      <c r="H183" s="36">
        <v>525.66666666666663</v>
      </c>
      <c r="I183" s="36">
        <v>531.98333333333323</v>
      </c>
      <c r="J183" s="36">
        <v>537.36666666666667</v>
      </c>
      <c r="K183" s="31">
        <v>526.6</v>
      </c>
      <c r="L183" s="31">
        <v>514.9</v>
      </c>
      <c r="M183" s="31">
        <v>1.29121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1199.4000000000001</v>
      </c>
      <c r="D184" s="36">
        <v>1207.4666666666667</v>
      </c>
      <c r="E184" s="36">
        <v>1186.9333333333334</v>
      </c>
      <c r="F184" s="36">
        <v>1174.4666666666667</v>
      </c>
      <c r="G184" s="36">
        <v>1153.9333333333334</v>
      </c>
      <c r="H184" s="36">
        <v>1219.9333333333334</v>
      </c>
      <c r="I184" s="36">
        <v>1240.4666666666667</v>
      </c>
      <c r="J184" s="36">
        <v>1252.9333333333334</v>
      </c>
      <c r="K184" s="31">
        <v>1228</v>
      </c>
      <c r="L184" s="31">
        <v>1195</v>
      </c>
      <c r="M184" s="31">
        <v>6.8635200000000003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797.4</v>
      </c>
      <c r="D185" s="36">
        <v>799.01666666666677</v>
      </c>
      <c r="E185" s="36">
        <v>774.58333333333348</v>
      </c>
      <c r="F185" s="36">
        <v>751.76666666666677</v>
      </c>
      <c r="G185" s="36">
        <v>727.33333333333348</v>
      </c>
      <c r="H185" s="36">
        <v>821.83333333333348</v>
      </c>
      <c r="I185" s="36">
        <v>846.26666666666665</v>
      </c>
      <c r="J185" s="36">
        <v>869.08333333333348</v>
      </c>
      <c r="K185" s="31">
        <v>823.45</v>
      </c>
      <c r="L185" s="31">
        <v>776.2</v>
      </c>
      <c r="M185" s="31">
        <v>3.3734600000000001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2259.15</v>
      </c>
      <c r="D186" s="36">
        <v>2263.2999999999997</v>
      </c>
      <c r="E186" s="36">
        <v>2229.2499999999995</v>
      </c>
      <c r="F186" s="36">
        <v>2199.35</v>
      </c>
      <c r="G186" s="36">
        <v>2165.2999999999997</v>
      </c>
      <c r="H186" s="36">
        <v>2293.1999999999994</v>
      </c>
      <c r="I186" s="36">
        <v>2327.2499999999995</v>
      </c>
      <c r="J186" s="36">
        <v>2357.1499999999992</v>
      </c>
      <c r="K186" s="31">
        <v>2297.35</v>
      </c>
      <c r="L186" s="31">
        <v>2233.4</v>
      </c>
      <c r="M186" s="31">
        <v>12.76835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422.15</v>
      </c>
      <c r="D187" s="36">
        <v>423.29999999999995</v>
      </c>
      <c r="E187" s="36">
        <v>416.64999999999992</v>
      </c>
      <c r="F187" s="36">
        <v>411.15</v>
      </c>
      <c r="G187" s="36">
        <v>404.49999999999994</v>
      </c>
      <c r="H187" s="36">
        <v>428.7999999999999</v>
      </c>
      <c r="I187" s="36">
        <v>435.45</v>
      </c>
      <c r="J187" s="36">
        <v>440.94999999999987</v>
      </c>
      <c r="K187" s="31">
        <v>429.95</v>
      </c>
      <c r="L187" s="31">
        <v>417.8</v>
      </c>
      <c r="M187" s="31">
        <v>19.975750000000001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546.35</v>
      </c>
      <c r="D188" s="36">
        <v>564.08333333333337</v>
      </c>
      <c r="E188" s="36">
        <v>526.31666666666672</v>
      </c>
      <c r="F188" s="36">
        <v>506.2833333333333</v>
      </c>
      <c r="G188" s="36">
        <v>468.51666666666665</v>
      </c>
      <c r="H188" s="36">
        <v>584.11666666666679</v>
      </c>
      <c r="I188" s="36">
        <v>621.88333333333344</v>
      </c>
      <c r="J188" s="36">
        <v>641.91666666666686</v>
      </c>
      <c r="K188" s="31">
        <v>601.85</v>
      </c>
      <c r="L188" s="31">
        <v>544.04999999999995</v>
      </c>
      <c r="M188" s="31">
        <v>15.926259999999999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2147.35</v>
      </c>
      <c r="D189" s="36">
        <v>2161.4833333333336</v>
      </c>
      <c r="E189" s="36">
        <v>2123.9666666666672</v>
      </c>
      <c r="F189" s="36">
        <v>2100.5833333333335</v>
      </c>
      <c r="G189" s="36">
        <v>2063.0666666666671</v>
      </c>
      <c r="H189" s="36">
        <v>2184.8666666666672</v>
      </c>
      <c r="I189" s="36">
        <v>2222.3833333333337</v>
      </c>
      <c r="J189" s="36">
        <v>2245.7666666666673</v>
      </c>
      <c r="K189" s="31">
        <v>2199</v>
      </c>
      <c r="L189" s="31">
        <v>2138.1</v>
      </c>
      <c r="M189" s="31">
        <v>12.29133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928.95</v>
      </c>
      <c r="D190" s="36">
        <v>937.06666666666672</v>
      </c>
      <c r="E190" s="36">
        <v>906.03333333333342</v>
      </c>
      <c r="F190" s="36">
        <v>883.11666666666667</v>
      </c>
      <c r="G190" s="36">
        <v>852.08333333333337</v>
      </c>
      <c r="H190" s="36">
        <v>959.98333333333346</v>
      </c>
      <c r="I190" s="36">
        <v>991.01666666666677</v>
      </c>
      <c r="J190" s="36">
        <v>1013.9333333333335</v>
      </c>
      <c r="K190" s="31">
        <v>968.1</v>
      </c>
      <c r="L190" s="31">
        <v>914.15</v>
      </c>
      <c r="M190" s="31">
        <v>3.5977100000000002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381.1</v>
      </c>
      <c r="D191" s="36">
        <v>380.2166666666667</v>
      </c>
      <c r="E191" s="36">
        <v>374.43333333333339</v>
      </c>
      <c r="F191" s="36">
        <v>367.76666666666671</v>
      </c>
      <c r="G191" s="36">
        <v>361.98333333333341</v>
      </c>
      <c r="H191" s="36">
        <v>386.88333333333338</v>
      </c>
      <c r="I191" s="36">
        <v>392.66666666666669</v>
      </c>
      <c r="J191" s="36">
        <v>399.33333333333337</v>
      </c>
      <c r="K191" s="31">
        <v>386</v>
      </c>
      <c r="L191" s="31">
        <v>373.55</v>
      </c>
      <c r="M191" s="31">
        <v>1.6746099999999999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2241.65</v>
      </c>
      <c r="D192" s="36">
        <v>2237.9833333333331</v>
      </c>
      <c r="E192" s="36">
        <v>2204.7166666666662</v>
      </c>
      <c r="F192" s="36">
        <v>2167.7833333333333</v>
      </c>
      <c r="G192" s="36">
        <v>2134.5166666666664</v>
      </c>
      <c r="H192" s="36">
        <v>2274.9166666666661</v>
      </c>
      <c r="I192" s="36">
        <v>2308.1833333333334</v>
      </c>
      <c r="J192" s="36">
        <v>2345.1166666666659</v>
      </c>
      <c r="K192" s="31">
        <v>2271.25</v>
      </c>
      <c r="L192" s="31">
        <v>2201.0500000000002</v>
      </c>
      <c r="M192" s="31">
        <v>0.24302000000000001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788.1</v>
      </c>
      <c r="D193" s="36">
        <v>787.7166666666667</v>
      </c>
      <c r="E193" s="36">
        <v>768.63333333333344</v>
      </c>
      <c r="F193" s="36">
        <v>749.16666666666674</v>
      </c>
      <c r="G193" s="36">
        <v>730.08333333333348</v>
      </c>
      <c r="H193" s="36">
        <v>807.18333333333339</v>
      </c>
      <c r="I193" s="36">
        <v>826.26666666666665</v>
      </c>
      <c r="J193" s="36">
        <v>845.73333333333335</v>
      </c>
      <c r="K193" s="31">
        <v>806.8</v>
      </c>
      <c r="L193" s="31">
        <v>768.25</v>
      </c>
      <c r="M193" s="31">
        <v>1.90713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359.9</v>
      </c>
      <c r="D194" s="36">
        <v>365.2833333333333</v>
      </c>
      <c r="E194" s="36">
        <v>350.56666666666661</v>
      </c>
      <c r="F194" s="36">
        <v>341.23333333333329</v>
      </c>
      <c r="G194" s="36">
        <v>326.51666666666659</v>
      </c>
      <c r="H194" s="36">
        <v>374.61666666666662</v>
      </c>
      <c r="I194" s="36">
        <v>389.33333333333331</v>
      </c>
      <c r="J194" s="36">
        <v>398.66666666666663</v>
      </c>
      <c r="K194" s="31">
        <v>380</v>
      </c>
      <c r="L194" s="31">
        <v>355.95</v>
      </c>
      <c r="M194" s="31">
        <v>5.0620000000000003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3425.2</v>
      </c>
      <c r="D195" s="36">
        <v>3470.0166666666664</v>
      </c>
      <c r="E195" s="36">
        <v>3357.4333333333329</v>
      </c>
      <c r="F195" s="36">
        <v>3289.6666666666665</v>
      </c>
      <c r="G195" s="36">
        <v>3177.083333333333</v>
      </c>
      <c r="H195" s="36">
        <v>3537.7833333333328</v>
      </c>
      <c r="I195" s="36">
        <v>3650.3666666666668</v>
      </c>
      <c r="J195" s="36">
        <v>3718.1333333333328</v>
      </c>
      <c r="K195" s="31">
        <v>3582.6</v>
      </c>
      <c r="L195" s="31">
        <v>3402.25</v>
      </c>
      <c r="M195" s="31">
        <v>0.55122000000000004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560.45000000000005</v>
      </c>
      <c r="D196" s="36">
        <v>568.30000000000007</v>
      </c>
      <c r="E196" s="36">
        <v>550.90000000000009</v>
      </c>
      <c r="F196" s="36">
        <v>541.35</v>
      </c>
      <c r="G196" s="36">
        <v>523.95000000000005</v>
      </c>
      <c r="H196" s="36">
        <v>577.85000000000014</v>
      </c>
      <c r="I196" s="36">
        <v>595.25</v>
      </c>
      <c r="J196" s="36">
        <v>604.80000000000018</v>
      </c>
      <c r="K196" s="31">
        <v>585.70000000000005</v>
      </c>
      <c r="L196" s="31">
        <v>558.75</v>
      </c>
      <c r="M196" s="31">
        <v>8.4848400000000002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644.45000000000005</v>
      </c>
      <c r="D197" s="36">
        <v>653.31666666666672</v>
      </c>
      <c r="E197" s="36">
        <v>631.13333333333344</v>
      </c>
      <c r="F197" s="36">
        <v>617.81666666666672</v>
      </c>
      <c r="G197" s="36">
        <v>595.63333333333344</v>
      </c>
      <c r="H197" s="36">
        <v>666.63333333333344</v>
      </c>
      <c r="I197" s="36">
        <v>688.81666666666661</v>
      </c>
      <c r="J197" s="36">
        <v>702.13333333333344</v>
      </c>
      <c r="K197" s="31">
        <v>675.5</v>
      </c>
      <c r="L197" s="31">
        <v>640</v>
      </c>
      <c r="M197" s="31">
        <v>8.5884900000000002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170.75</v>
      </c>
      <c r="D198" s="36">
        <v>172.46666666666667</v>
      </c>
      <c r="E198" s="36">
        <v>165.03333333333333</v>
      </c>
      <c r="F198" s="36">
        <v>159.31666666666666</v>
      </c>
      <c r="G198" s="36">
        <v>151.88333333333333</v>
      </c>
      <c r="H198" s="36">
        <v>178.18333333333334</v>
      </c>
      <c r="I198" s="36">
        <v>185.61666666666667</v>
      </c>
      <c r="J198" s="36">
        <v>191.33333333333334</v>
      </c>
      <c r="K198" s="31">
        <v>179.9</v>
      </c>
      <c r="L198" s="31">
        <v>166.75</v>
      </c>
      <c r="M198" s="31">
        <v>36.286810000000003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230.8</v>
      </c>
      <c r="D199" s="36">
        <v>238.70000000000002</v>
      </c>
      <c r="E199" s="36">
        <v>219.55</v>
      </c>
      <c r="F199" s="36">
        <v>208.29999999999998</v>
      </c>
      <c r="G199" s="36">
        <v>189.14999999999998</v>
      </c>
      <c r="H199" s="36">
        <v>249.95000000000005</v>
      </c>
      <c r="I199" s="36">
        <v>269.10000000000008</v>
      </c>
      <c r="J199" s="36">
        <v>280.35000000000008</v>
      </c>
      <c r="K199" s="31">
        <v>257.85000000000002</v>
      </c>
      <c r="L199" s="31">
        <v>227.45</v>
      </c>
      <c r="M199" s="31">
        <v>64.588729999999998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352</v>
      </c>
      <c r="D200" s="36">
        <v>361.73333333333335</v>
      </c>
      <c r="E200" s="36">
        <v>335.51666666666671</v>
      </c>
      <c r="F200" s="36">
        <v>319.03333333333336</v>
      </c>
      <c r="G200" s="36">
        <v>292.81666666666672</v>
      </c>
      <c r="H200" s="36">
        <v>378.2166666666667</v>
      </c>
      <c r="I200" s="36">
        <v>404.43333333333339</v>
      </c>
      <c r="J200" s="36">
        <v>420.91666666666669</v>
      </c>
      <c r="K200" s="31">
        <v>387.95</v>
      </c>
      <c r="L200" s="31">
        <v>345.25</v>
      </c>
      <c r="M200" s="31">
        <v>17.998190000000001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1762.1</v>
      </c>
      <c r="D201" s="36">
        <v>1805.8666666666668</v>
      </c>
      <c r="E201" s="36">
        <v>1692.7833333333335</v>
      </c>
      <c r="F201" s="36">
        <v>1623.4666666666667</v>
      </c>
      <c r="G201" s="36">
        <v>1510.3833333333334</v>
      </c>
      <c r="H201" s="36">
        <v>1875.1833333333336</v>
      </c>
      <c r="I201" s="36">
        <v>1988.2666666666667</v>
      </c>
      <c r="J201" s="36">
        <v>2057.5833333333339</v>
      </c>
      <c r="K201" s="31">
        <v>1918.95</v>
      </c>
      <c r="L201" s="31">
        <v>1736.55</v>
      </c>
      <c r="M201" s="31">
        <v>2.6418499999999998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829.85</v>
      </c>
      <c r="D202" s="36">
        <v>833.75</v>
      </c>
      <c r="E202" s="36">
        <v>822.3</v>
      </c>
      <c r="F202" s="36">
        <v>814.75</v>
      </c>
      <c r="G202" s="36">
        <v>803.3</v>
      </c>
      <c r="H202" s="36">
        <v>841.3</v>
      </c>
      <c r="I202" s="36">
        <v>852.75</v>
      </c>
      <c r="J202" s="36">
        <v>860.3</v>
      </c>
      <c r="K202" s="31">
        <v>845.2</v>
      </c>
      <c r="L202" s="31">
        <v>826.2</v>
      </c>
      <c r="M202" s="31">
        <v>2.82409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1333.1</v>
      </c>
      <c r="D203" s="36">
        <v>1338.3833333333332</v>
      </c>
      <c r="E203" s="36">
        <v>1322.7666666666664</v>
      </c>
      <c r="F203" s="36">
        <v>1312.4333333333332</v>
      </c>
      <c r="G203" s="36">
        <v>1296.8166666666664</v>
      </c>
      <c r="H203" s="36">
        <v>1348.7166666666665</v>
      </c>
      <c r="I203" s="36">
        <v>1364.3333333333333</v>
      </c>
      <c r="J203" s="36">
        <v>1374.6666666666665</v>
      </c>
      <c r="K203" s="31">
        <v>1354</v>
      </c>
      <c r="L203" s="31">
        <v>1328.05</v>
      </c>
      <c r="M203" s="31">
        <v>9.0273900000000005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1666.95</v>
      </c>
      <c r="D204" s="36">
        <v>1663.6499999999999</v>
      </c>
      <c r="E204" s="36">
        <v>1642.2999999999997</v>
      </c>
      <c r="F204" s="36">
        <v>1617.6499999999999</v>
      </c>
      <c r="G204" s="36">
        <v>1596.2999999999997</v>
      </c>
      <c r="H204" s="36">
        <v>1688.2999999999997</v>
      </c>
      <c r="I204" s="36">
        <v>1709.6499999999996</v>
      </c>
      <c r="J204" s="36">
        <v>1734.2999999999997</v>
      </c>
      <c r="K204" s="31">
        <v>1685</v>
      </c>
      <c r="L204" s="31">
        <v>1639</v>
      </c>
      <c r="M204" s="31">
        <v>48.85445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3636.25</v>
      </c>
      <c r="D205" s="36">
        <v>3631.7666666666664</v>
      </c>
      <c r="E205" s="36">
        <v>3578.6833333333329</v>
      </c>
      <c r="F205" s="36">
        <v>3521.1166666666663</v>
      </c>
      <c r="G205" s="36">
        <v>3468.0333333333328</v>
      </c>
      <c r="H205" s="36">
        <v>3689.333333333333</v>
      </c>
      <c r="I205" s="36">
        <v>3742.416666666667</v>
      </c>
      <c r="J205" s="36">
        <v>3799.9833333333331</v>
      </c>
      <c r="K205" s="31">
        <v>3684.85</v>
      </c>
      <c r="L205" s="31">
        <v>3574.2</v>
      </c>
      <c r="M205" s="31">
        <v>8.1922700000000006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1390</v>
      </c>
      <c r="D206" s="36">
        <v>1395.6666666666667</v>
      </c>
      <c r="E206" s="36">
        <v>1377.6833333333334</v>
      </c>
      <c r="F206" s="36">
        <v>1365.3666666666666</v>
      </c>
      <c r="G206" s="36">
        <v>1347.3833333333332</v>
      </c>
      <c r="H206" s="36">
        <v>1407.9833333333336</v>
      </c>
      <c r="I206" s="36">
        <v>1425.9666666666667</v>
      </c>
      <c r="J206" s="36">
        <v>1438.2833333333338</v>
      </c>
      <c r="K206" s="31">
        <v>1413.65</v>
      </c>
      <c r="L206" s="31">
        <v>1383.35</v>
      </c>
      <c r="M206" s="31">
        <v>172.23905999999999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577.20000000000005</v>
      </c>
      <c r="D207" s="36">
        <v>578.69999999999993</v>
      </c>
      <c r="E207" s="36">
        <v>570.89999999999986</v>
      </c>
      <c r="F207" s="36">
        <v>564.59999999999991</v>
      </c>
      <c r="G207" s="36">
        <v>556.79999999999984</v>
      </c>
      <c r="H207" s="36">
        <v>584.99999999999989</v>
      </c>
      <c r="I207" s="36">
        <v>592.79999999999984</v>
      </c>
      <c r="J207" s="36">
        <v>599.09999999999991</v>
      </c>
      <c r="K207" s="31">
        <v>586.5</v>
      </c>
      <c r="L207" s="31">
        <v>572.4</v>
      </c>
      <c r="M207" s="31">
        <v>27.99522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4687.5</v>
      </c>
      <c r="D208" s="36">
        <v>4754.7</v>
      </c>
      <c r="E208" s="36">
        <v>4560.3499999999995</v>
      </c>
      <c r="F208" s="36">
        <v>4433.2</v>
      </c>
      <c r="G208" s="36">
        <v>4238.8499999999995</v>
      </c>
      <c r="H208" s="36">
        <v>4881.8499999999995</v>
      </c>
      <c r="I208" s="36">
        <v>5076.2</v>
      </c>
      <c r="J208" s="36">
        <v>5203.3499999999995</v>
      </c>
      <c r="K208" s="31">
        <v>4949.05</v>
      </c>
      <c r="L208" s="31">
        <v>4627.55</v>
      </c>
      <c r="M208" s="31">
        <v>13.219569999999999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94.05</v>
      </c>
      <c r="D209" s="36">
        <v>96.55</v>
      </c>
      <c r="E209" s="36">
        <v>90.399999999999991</v>
      </c>
      <c r="F209" s="36">
        <v>86.75</v>
      </c>
      <c r="G209" s="36">
        <v>80.599999999999994</v>
      </c>
      <c r="H209" s="36">
        <v>100.19999999999999</v>
      </c>
      <c r="I209" s="36">
        <v>106.35</v>
      </c>
      <c r="J209" s="36">
        <v>109.99999999999999</v>
      </c>
      <c r="K209" s="31">
        <v>102.7</v>
      </c>
      <c r="L209" s="31">
        <v>92.9</v>
      </c>
      <c r="M209" s="31">
        <v>263.10701999999998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285.14999999999998</v>
      </c>
      <c r="D210" s="36">
        <v>286.2</v>
      </c>
      <c r="E210" s="36">
        <v>283.25</v>
      </c>
      <c r="F210" s="36">
        <v>281.35000000000002</v>
      </c>
      <c r="G210" s="36">
        <v>278.40000000000003</v>
      </c>
      <c r="H210" s="36">
        <v>288.09999999999997</v>
      </c>
      <c r="I210" s="36">
        <v>291.0499999999999</v>
      </c>
      <c r="J210" s="36">
        <v>292.94999999999993</v>
      </c>
      <c r="K210" s="31">
        <v>289.14999999999998</v>
      </c>
      <c r="L210" s="31">
        <v>284.3</v>
      </c>
      <c r="M210" s="31">
        <v>2.1510799999999999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582.45000000000005</v>
      </c>
      <c r="D211" s="36">
        <v>588</v>
      </c>
      <c r="E211" s="36">
        <v>574.20000000000005</v>
      </c>
      <c r="F211" s="36">
        <v>565.95000000000005</v>
      </c>
      <c r="G211" s="36">
        <v>552.15000000000009</v>
      </c>
      <c r="H211" s="36">
        <v>596.25</v>
      </c>
      <c r="I211" s="36">
        <v>610.04999999999995</v>
      </c>
      <c r="J211" s="36">
        <v>618.29999999999995</v>
      </c>
      <c r="K211" s="31">
        <v>601.79999999999995</v>
      </c>
      <c r="L211" s="31">
        <v>579.75</v>
      </c>
      <c r="M211" s="31">
        <v>45.954030000000003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928.35</v>
      </c>
      <c r="D212" s="36">
        <v>932.41666666666663</v>
      </c>
      <c r="E212" s="36">
        <v>915.93333333333328</v>
      </c>
      <c r="F212" s="36">
        <v>903.51666666666665</v>
      </c>
      <c r="G212" s="36">
        <v>887.0333333333333</v>
      </c>
      <c r="H212" s="36">
        <v>944.83333333333326</v>
      </c>
      <c r="I212" s="36">
        <v>961.31666666666661</v>
      </c>
      <c r="J212" s="36">
        <v>973.73333333333323</v>
      </c>
      <c r="K212" s="31">
        <v>948.9</v>
      </c>
      <c r="L212" s="31">
        <v>920</v>
      </c>
      <c r="M212" s="31">
        <v>0.40847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2846.05</v>
      </c>
      <c r="D213" s="36">
        <v>2887.0333333333333</v>
      </c>
      <c r="E213" s="36">
        <v>2787.0166666666664</v>
      </c>
      <c r="F213" s="36">
        <v>2727.9833333333331</v>
      </c>
      <c r="G213" s="36">
        <v>2627.9666666666662</v>
      </c>
      <c r="H213" s="36">
        <v>2946.0666666666666</v>
      </c>
      <c r="I213" s="36">
        <v>3046.0833333333339</v>
      </c>
      <c r="J213" s="36">
        <v>3105.1166666666668</v>
      </c>
      <c r="K213" s="31">
        <v>2987.05</v>
      </c>
      <c r="L213" s="31">
        <v>2828</v>
      </c>
      <c r="M213" s="31">
        <v>28.90465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240.95</v>
      </c>
      <c r="D214" s="36">
        <v>249.66666666666666</v>
      </c>
      <c r="E214" s="36">
        <v>225.2833333333333</v>
      </c>
      <c r="F214" s="36">
        <v>209.61666666666665</v>
      </c>
      <c r="G214" s="36">
        <v>185.23333333333329</v>
      </c>
      <c r="H214" s="36">
        <v>265.33333333333331</v>
      </c>
      <c r="I214" s="36">
        <v>289.7166666666667</v>
      </c>
      <c r="J214" s="36">
        <v>305.38333333333333</v>
      </c>
      <c r="K214" s="31">
        <v>274.05</v>
      </c>
      <c r="L214" s="31">
        <v>234</v>
      </c>
      <c r="M214" s="31">
        <v>125.88330000000001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501.9</v>
      </c>
      <c r="D215" s="36">
        <v>499.66666666666669</v>
      </c>
      <c r="E215" s="36">
        <v>489.13333333333338</v>
      </c>
      <c r="F215" s="36">
        <v>476.36666666666667</v>
      </c>
      <c r="G215" s="36">
        <v>465.83333333333337</v>
      </c>
      <c r="H215" s="36">
        <v>512.43333333333339</v>
      </c>
      <c r="I215" s="36">
        <v>522.9666666666667</v>
      </c>
      <c r="J215" s="36">
        <v>535.73333333333335</v>
      </c>
      <c r="K215" s="31">
        <v>510.2</v>
      </c>
      <c r="L215" s="31">
        <v>486.9</v>
      </c>
      <c r="M215" s="31">
        <v>94.902019999999993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2385.65</v>
      </c>
      <c r="D216" s="36">
        <v>2399.1666666666665</v>
      </c>
      <c r="E216" s="36">
        <v>2368.4833333333331</v>
      </c>
      <c r="F216" s="36">
        <v>2351.3166666666666</v>
      </c>
      <c r="G216" s="36">
        <v>2320.6333333333332</v>
      </c>
      <c r="H216" s="36">
        <v>2416.333333333333</v>
      </c>
      <c r="I216" s="36">
        <v>2447.0166666666664</v>
      </c>
      <c r="J216" s="36">
        <v>2464.1833333333329</v>
      </c>
      <c r="K216" s="31">
        <v>2429.85</v>
      </c>
      <c r="L216" s="31">
        <v>2382</v>
      </c>
      <c r="M216" s="31">
        <v>12.9246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308.3</v>
      </c>
      <c r="D217" s="36">
        <v>310.36666666666667</v>
      </c>
      <c r="E217" s="36">
        <v>304.33333333333337</v>
      </c>
      <c r="F217" s="36">
        <v>300.36666666666667</v>
      </c>
      <c r="G217" s="36">
        <v>294.33333333333337</v>
      </c>
      <c r="H217" s="36">
        <v>314.33333333333337</v>
      </c>
      <c r="I217" s="36">
        <v>320.36666666666667</v>
      </c>
      <c r="J217" s="36">
        <v>324.33333333333337</v>
      </c>
      <c r="K217" s="31">
        <v>316.39999999999998</v>
      </c>
      <c r="L217" s="31">
        <v>306.39999999999998</v>
      </c>
      <c r="M217" s="31">
        <v>4.3906599999999996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6008.4</v>
      </c>
      <c r="D218" s="36">
        <v>6092.1500000000005</v>
      </c>
      <c r="E218" s="36">
        <v>5886.3000000000011</v>
      </c>
      <c r="F218" s="36">
        <v>5764.2000000000007</v>
      </c>
      <c r="G218" s="36">
        <v>5558.3500000000013</v>
      </c>
      <c r="H218" s="36">
        <v>6214.2500000000009</v>
      </c>
      <c r="I218" s="36">
        <v>6420.1000000000013</v>
      </c>
      <c r="J218" s="36">
        <v>6542.2000000000007</v>
      </c>
      <c r="K218" s="31">
        <v>6298</v>
      </c>
      <c r="L218" s="31">
        <v>5970.05</v>
      </c>
      <c r="M218" s="31">
        <v>0.45075999999999999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510.8</v>
      </c>
      <c r="D219" s="36">
        <v>515.88333333333333</v>
      </c>
      <c r="E219" s="36">
        <v>504.91666666666663</v>
      </c>
      <c r="F219" s="36">
        <v>499.0333333333333</v>
      </c>
      <c r="G219" s="36">
        <v>488.06666666666661</v>
      </c>
      <c r="H219" s="36">
        <v>521.76666666666665</v>
      </c>
      <c r="I219" s="36">
        <v>532.73333333333335</v>
      </c>
      <c r="J219" s="36">
        <v>538.61666666666667</v>
      </c>
      <c r="K219" s="31">
        <v>526.85</v>
      </c>
      <c r="L219" s="31">
        <v>510</v>
      </c>
      <c r="M219" s="31">
        <v>0.40949999999999998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953.1</v>
      </c>
      <c r="D220" s="36">
        <v>956.75</v>
      </c>
      <c r="E220" s="36">
        <v>926.5</v>
      </c>
      <c r="F220" s="36">
        <v>899.9</v>
      </c>
      <c r="G220" s="36">
        <v>869.65</v>
      </c>
      <c r="H220" s="36">
        <v>983.35</v>
      </c>
      <c r="I220" s="36">
        <v>1013.6</v>
      </c>
      <c r="J220" s="36">
        <v>1040.2</v>
      </c>
      <c r="K220" s="31">
        <v>987</v>
      </c>
      <c r="L220" s="31">
        <v>930.15</v>
      </c>
      <c r="M220" s="31">
        <v>1.05958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37822.699999999997</v>
      </c>
      <c r="D221" s="36">
        <v>38096.866666666669</v>
      </c>
      <c r="E221" s="36">
        <v>37325.833333333336</v>
      </c>
      <c r="F221" s="36">
        <v>36828.966666666667</v>
      </c>
      <c r="G221" s="36">
        <v>36057.933333333334</v>
      </c>
      <c r="H221" s="36">
        <v>38593.733333333337</v>
      </c>
      <c r="I221" s="36">
        <v>39364.766666666663</v>
      </c>
      <c r="J221" s="36">
        <v>39861.633333333339</v>
      </c>
      <c r="K221" s="31">
        <v>38867.9</v>
      </c>
      <c r="L221" s="31">
        <v>37600</v>
      </c>
      <c r="M221" s="31">
        <v>2.911E-2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180.15</v>
      </c>
      <c r="D222" s="36">
        <v>188.20000000000002</v>
      </c>
      <c r="E222" s="36">
        <v>172.10000000000002</v>
      </c>
      <c r="F222" s="36">
        <v>164.05</v>
      </c>
      <c r="G222" s="36">
        <v>147.95000000000002</v>
      </c>
      <c r="H222" s="36">
        <v>196.25000000000003</v>
      </c>
      <c r="I222" s="36">
        <v>212.35</v>
      </c>
      <c r="J222" s="36">
        <v>220.40000000000003</v>
      </c>
      <c r="K222" s="31">
        <v>204.3</v>
      </c>
      <c r="L222" s="31">
        <v>180.15</v>
      </c>
      <c r="M222" s="31">
        <v>206.00802999999999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996.1</v>
      </c>
      <c r="D223" s="36">
        <v>997.85</v>
      </c>
      <c r="E223" s="36">
        <v>983.5</v>
      </c>
      <c r="F223" s="36">
        <v>970.9</v>
      </c>
      <c r="G223" s="36">
        <v>956.55</v>
      </c>
      <c r="H223" s="36">
        <v>1010.45</v>
      </c>
      <c r="I223" s="36">
        <v>1024.8000000000002</v>
      </c>
      <c r="J223" s="36">
        <v>1037.4000000000001</v>
      </c>
      <c r="K223" s="31">
        <v>1012.2</v>
      </c>
      <c r="L223" s="31">
        <v>985.25</v>
      </c>
      <c r="M223" s="31">
        <v>80.500659999999996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1615.3</v>
      </c>
      <c r="D224" s="36">
        <v>1628.8</v>
      </c>
      <c r="E224" s="36">
        <v>1598.05</v>
      </c>
      <c r="F224" s="36">
        <v>1580.8</v>
      </c>
      <c r="G224" s="36">
        <v>1550.05</v>
      </c>
      <c r="H224" s="36">
        <v>1646.05</v>
      </c>
      <c r="I224" s="36">
        <v>1676.8</v>
      </c>
      <c r="J224" s="36">
        <v>1694.05</v>
      </c>
      <c r="K224" s="31">
        <v>1659.55</v>
      </c>
      <c r="L224" s="31">
        <v>1611.55</v>
      </c>
      <c r="M224" s="31">
        <v>6.4440099999999996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504.45</v>
      </c>
      <c r="D225" s="36">
        <v>509.5333333333333</v>
      </c>
      <c r="E225" s="36">
        <v>497.46666666666658</v>
      </c>
      <c r="F225" s="36">
        <v>490.48333333333329</v>
      </c>
      <c r="G225" s="36">
        <v>478.41666666666657</v>
      </c>
      <c r="H225" s="36">
        <v>516.51666666666665</v>
      </c>
      <c r="I225" s="36">
        <v>528.58333333333326</v>
      </c>
      <c r="J225" s="36">
        <v>535.56666666666661</v>
      </c>
      <c r="K225" s="31">
        <v>521.6</v>
      </c>
      <c r="L225" s="31">
        <v>502.55</v>
      </c>
      <c r="M225" s="31">
        <v>10.76797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786.9</v>
      </c>
      <c r="D226" s="36">
        <v>795.55000000000007</v>
      </c>
      <c r="E226" s="36">
        <v>767.35000000000014</v>
      </c>
      <c r="F226" s="36">
        <v>747.80000000000007</v>
      </c>
      <c r="G226" s="36">
        <v>719.60000000000014</v>
      </c>
      <c r="H226" s="36">
        <v>815.10000000000014</v>
      </c>
      <c r="I226" s="36">
        <v>843.30000000000018</v>
      </c>
      <c r="J226" s="36">
        <v>862.85000000000014</v>
      </c>
      <c r="K226" s="31">
        <v>823.75</v>
      </c>
      <c r="L226" s="31">
        <v>776</v>
      </c>
      <c r="M226" s="31">
        <v>3.21021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81.849999999999994</v>
      </c>
      <c r="D227" s="36">
        <v>83.600000000000009</v>
      </c>
      <c r="E227" s="36">
        <v>76.500000000000014</v>
      </c>
      <c r="F227" s="36">
        <v>71.150000000000006</v>
      </c>
      <c r="G227" s="36">
        <v>64.050000000000011</v>
      </c>
      <c r="H227" s="36">
        <v>88.950000000000017</v>
      </c>
      <c r="I227" s="36">
        <v>96.050000000000011</v>
      </c>
      <c r="J227" s="36">
        <v>101.40000000000002</v>
      </c>
      <c r="K227" s="31">
        <v>90.7</v>
      </c>
      <c r="L227" s="31">
        <v>78.25</v>
      </c>
      <c r="M227" s="31">
        <v>281.13189999999997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79.2</v>
      </c>
      <c r="D228" s="36">
        <v>79.866666666666674</v>
      </c>
      <c r="E228" s="36">
        <v>78.083333333333343</v>
      </c>
      <c r="F228" s="36">
        <v>76.966666666666669</v>
      </c>
      <c r="G228" s="36">
        <v>75.183333333333337</v>
      </c>
      <c r="H228" s="36">
        <v>80.983333333333348</v>
      </c>
      <c r="I228" s="36">
        <v>82.76666666666668</v>
      </c>
      <c r="J228" s="36">
        <v>83.883333333333354</v>
      </c>
      <c r="K228" s="31">
        <v>81.650000000000006</v>
      </c>
      <c r="L228" s="31">
        <v>78.75</v>
      </c>
      <c r="M228" s="31">
        <v>415.85476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113.2</v>
      </c>
      <c r="D229" s="36">
        <v>114.36666666666667</v>
      </c>
      <c r="E229" s="36">
        <v>111.73333333333335</v>
      </c>
      <c r="F229" s="36">
        <v>110.26666666666668</v>
      </c>
      <c r="G229" s="36">
        <v>107.63333333333335</v>
      </c>
      <c r="H229" s="36">
        <v>115.83333333333334</v>
      </c>
      <c r="I229" s="36">
        <v>118.46666666666667</v>
      </c>
      <c r="J229" s="36">
        <v>119.93333333333334</v>
      </c>
      <c r="K229" s="31">
        <v>117</v>
      </c>
      <c r="L229" s="31">
        <v>112.9</v>
      </c>
      <c r="M229" s="31">
        <v>69.905389999999997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1304.55</v>
      </c>
      <c r="D230" s="36">
        <v>1314.9166666666667</v>
      </c>
      <c r="E230" s="36">
        <v>1274.6333333333334</v>
      </c>
      <c r="F230" s="36">
        <v>1244.7166666666667</v>
      </c>
      <c r="G230" s="36">
        <v>1204.4333333333334</v>
      </c>
      <c r="H230" s="36">
        <v>1344.8333333333335</v>
      </c>
      <c r="I230" s="36">
        <v>1385.1166666666668</v>
      </c>
      <c r="J230" s="36">
        <v>1415.0333333333335</v>
      </c>
      <c r="K230" s="31">
        <v>1355.2</v>
      </c>
      <c r="L230" s="31">
        <v>1285</v>
      </c>
      <c r="M230" s="31">
        <v>0.44638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572.54999999999995</v>
      </c>
      <c r="D231" s="36">
        <v>575.83333333333337</v>
      </c>
      <c r="E231" s="36">
        <v>565.56666666666672</v>
      </c>
      <c r="F231" s="36">
        <v>558.58333333333337</v>
      </c>
      <c r="G231" s="36">
        <v>548.31666666666672</v>
      </c>
      <c r="H231" s="36">
        <v>582.81666666666672</v>
      </c>
      <c r="I231" s="36">
        <v>593.08333333333337</v>
      </c>
      <c r="J231" s="36">
        <v>600.06666666666672</v>
      </c>
      <c r="K231" s="31">
        <v>586.1</v>
      </c>
      <c r="L231" s="31">
        <v>568.85</v>
      </c>
      <c r="M231" s="31">
        <v>3.43947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235.15</v>
      </c>
      <c r="D232" s="36">
        <v>238.9</v>
      </c>
      <c r="E232" s="36">
        <v>229.45000000000002</v>
      </c>
      <c r="F232" s="36">
        <v>223.75</v>
      </c>
      <c r="G232" s="36">
        <v>214.3</v>
      </c>
      <c r="H232" s="36">
        <v>244.60000000000002</v>
      </c>
      <c r="I232" s="36">
        <v>254.05</v>
      </c>
      <c r="J232" s="36">
        <v>259.75</v>
      </c>
      <c r="K232" s="31">
        <v>248.35</v>
      </c>
      <c r="L232" s="31">
        <v>233.2</v>
      </c>
      <c r="M232" s="31">
        <v>26.06015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173.05</v>
      </c>
      <c r="D233" s="36">
        <v>176.9666666666667</v>
      </c>
      <c r="E233" s="36">
        <v>167.63333333333338</v>
      </c>
      <c r="F233" s="36">
        <v>162.2166666666667</v>
      </c>
      <c r="G233" s="36">
        <v>152.88333333333338</v>
      </c>
      <c r="H233" s="36">
        <v>182.38333333333338</v>
      </c>
      <c r="I233" s="36">
        <v>191.7166666666667</v>
      </c>
      <c r="J233" s="36">
        <v>197.13333333333338</v>
      </c>
      <c r="K233" s="31">
        <v>186.3</v>
      </c>
      <c r="L233" s="31">
        <v>171.55</v>
      </c>
      <c r="M233" s="31">
        <v>117.74553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117.4</v>
      </c>
      <c r="D234" s="36">
        <v>119.36666666666667</v>
      </c>
      <c r="E234" s="36">
        <v>113.23333333333335</v>
      </c>
      <c r="F234" s="36">
        <v>109.06666666666668</v>
      </c>
      <c r="G234" s="36">
        <v>102.93333333333335</v>
      </c>
      <c r="H234" s="36">
        <v>123.53333333333335</v>
      </c>
      <c r="I234" s="36">
        <v>129.66666666666669</v>
      </c>
      <c r="J234" s="36">
        <v>133.83333333333334</v>
      </c>
      <c r="K234" s="31">
        <v>125.5</v>
      </c>
      <c r="L234" s="31">
        <v>115.2</v>
      </c>
      <c r="M234" s="31">
        <v>441.62533999999999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2742.75</v>
      </c>
      <c r="D235" s="36">
        <v>2736.2166666666667</v>
      </c>
      <c r="E235" s="36">
        <v>2702.5333333333333</v>
      </c>
      <c r="F235" s="36">
        <v>2662.3166666666666</v>
      </c>
      <c r="G235" s="36">
        <v>2628.6333333333332</v>
      </c>
      <c r="H235" s="36">
        <v>2776.4333333333334</v>
      </c>
      <c r="I235" s="36">
        <v>2810.1166666666668</v>
      </c>
      <c r="J235" s="36">
        <v>2850.3333333333335</v>
      </c>
      <c r="K235" s="31">
        <v>2769.9</v>
      </c>
      <c r="L235" s="31">
        <v>2696</v>
      </c>
      <c r="M235" s="31">
        <v>3.2946499999999999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499.55</v>
      </c>
      <c r="D236" s="36">
        <v>506.84999999999997</v>
      </c>
      <c r="E236" s="36">
        <v>477.19999999999993</v>
      </c>
      <c r="F236" s="36">
        <v>454.84999999999997</v>
      </c>
      <c r="G236" s="36">
        <v>425.19999999999993</v>
      </c>
      <c r="H236" s="36">
        <v>529.19999999999993</v>
      </c>
      <c r="I236" s="36">
        <v>558.84999999999991</v>
      </c>
      <c r="J236" s="36">
        <v>581.19999999999993</v>
      </c>
      <c r="K236" s="31">
        <v>536.5</v>
      </c>
      <c r="L236" s="31">
        <v>484.5</v>
      </c>
      <c r="M236" s="31">
        <v>23.22608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140</v>
      </c>
      <c r="D237" s="36">
        <v>141.36666666666667</v>
      </c>
      <c r="E237" s="36">
        <v>138.13333333333335</v>
      </c>
      <c r="F237" s="36">
        <v>136.26666666666668</v>
      </c>
      <c r="G237" s="36">
        <v>133.03333333333336</v>
      </c>
      <c r="H237" s="36">
        <v>143.23333333333335</v>
      </c>
      <c r="I237" s="36">
        <v>146.4666666666667</v>
      </c>
      <c r="J237" s="36">
        <v>148.33333333333334</v>
      </c>
      <c r="K237" s="31">
        <v>144.6</v>
      </c>
      <c r="L237" s="31">
        <v>139.5</v>
      </c>
      <c r="M237" s="31">
        <v>79.495000000000005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530.4</v>
      </c>
      <c r="D238" s="36">
        <v>531.76666666666654</v>
      </c>
      <c r="E238" s="36">
        <v>524.98333333333312</v>
      </c>
      <c r="F238" s="36">
        <v>519.56666666666661</v>
      </c>
      <c r="G238" s="36">
        <v>512.78333333333319</v>
      </c>
      <c r="H238" s="36">
        <v>537.18333333333305</v>
      </c>
      <c r="I238" s="36">
        <v>543.96666666666658</v>
      </c>
      <c r="J238" s="36">
        <v>549.38333333333298</v>
      </c>
      <c r="K238" s="31">
        <v>538.54999999999995</v>
      </c>
      <c r="L238" s="31">
        <v>526.35</v>
      </c>
      <c r="M238" s="31">
        <v>65.337649999999996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175.4</v>
      </c>
      <c r="D239" s="36">
        <v>177.63333333333333</v>
      </c>
      <c r="E239" s="36">
        <v>170.91666666666666</v>
      </c>
      <c r="F239" s="36">
        <v>166.43333333333334</v>
      </c>
      <c r="G239" s="36">
        <v>159.71666666666667</v>
      </c>
      <c r="H239" s="36">
        <v>182.11666666666665</v>
      </c>
      <c r="I239" s="36">
        <v>188.83333333333334</v>
      </c>
      <c r="J239" s="36">
        <v>193.31666666666663</v>
      </c>
      <c r="K239" s="31">
        <v>184.35</v>
      </c>
      <c r="L239" s="31">
        <v>173.15</v>
      </c>
      <c r="M239" s="31">
        <v>540.71069999999997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64.05</v>
      </c>
      <c r="D240" s="36">
        <v>66.55</v>
      </c>
      <c r="E240" s="36">
        <v>61.5</v>
      </c>
      <c r="F240" s="36">
        <v>58.95</v>
      </c>
      <c r="G240" s="36">
        <v>53.900000000000006</v>
      </c>
      <c r="H240" s="36">
        <v>69.099999999999994</v>
      </c>
      <c r="I240" s="36">
        <v>74.149999999999977</v>
      </c>
      <c r="J240" s="36">
        <v>76.699999999999989</v>
      </c>
      <c r="K240" s="31">
        <v>71.599999999999994</v>
      </c>
      <c r="L240" s="31">
        <v>64</v>
      </c>
      <c r="M240" s="31">
        <v>463.44297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900.1</v>
      </c>
      <c r="D241" s="36">
        <v>913.69999999999993</v>
      </c>
      <c r="E241" s="36">
        <v>880.39999999999986</v>
      </c>
      <c r="F241" s="36">
        <v>860.69999999999993</v>
      </c>
      <c r="G241" s="36">
        <v>827.39999999999986</v>
      </c>
      <c r="H241" s="36">
        <v>933.39999999999986</v>
      </c>
      <c r="I241" s="36">
        <v>966.69999999999982</v>
      </c>
      <c r="J241" s="36">
        <v>986.39999999999986</v>
      </c>
      <c r="K241" s="31">
        <v>947</v>
      </c>
      <c r="L241" s="31">
        <v>894</v>
      </c>
      <c r="M241" s="31">
        <v>30.299499999999998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132.94999999999999</v>
      </c>
      <c r="D242" s="36">
        <v>138.06666666666666</v>
      </c>
      <c r="E242" s="36">
        <v>125.08333333333331</v>
      </c>
      <c r="F242" s="36">
        <v>117.21666666666664</v>
      </c>
      <c r="G242" s="36">
        <v>104.23333333333329</v>
      </c>
      <c r="H242" s="36">
        <v>145.93333333333334</v>
      </c>
      <c r="I242" s="36">
        <v>158.91666666666669</v>
      </c>
      <c r="J242" s="36">
        <v>166.78333333333336</v>
      </c>
      <c r="K242" s="31">
        <v>151.05000000000001</v>
      </c>
      <c r="L242" s="31">
        <v>130.19999999999999</v>
      </c>
      <c r="M242" s="31">
        <v>1287.1600900000001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1449.4</v>
      </c>
      <c r="D243" s="36">
        <v>1464.9666666666665</v>
      </c>
      <c r="E243" s="36">
        <v>1424.4333333333329</v>
      </c>
      <c r="F243" s="36">
        <v>1399.4666666666665</v>
      </c>
      <c r="G243" s="36">
        <v>1358.9333333333329</v>
      </c>
      <c r="H243" s="36">
        <v>1489.9333333333329</v>
      </c>
      <c r="I243" s="36">
        <v>1530.4666666666662</v>
      </c>
      <c r="J243" s="36">
        <v>1555.4333333333329</v>
      </c>
      <c r="K243" s="31">
        <v>1505.5</v>
      </c>
      <c r="L243" s="31">
        <v>1440</v>
      </c>
      <c r="M243" s="31">
        <v>5.2561799999999996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427.1</v>
      </c>
      <c r="D244" s="36">
        <v>431.33333333333331</v>
      </c>
      <c r="E244" s="36">
        <v>421.16666666666663</v>
      </c>
      <c r="F244" s="36">
        <v>415.23333333333329</v>
      </c>
      <c r="G244" s="36">
        <v>405.06666666666661</v>
      </c>
      <c r="H244" s="36">
        <v>437.26666666666665</v>
      </c>
      <c r="I244" s="36">
        <v>447.43333333333328</v>
      </c>
      <c r="J244" s="36">
        <v>453.36666666666667</v>
      </c>
      <c r="K244" s="31">
        <v>441.5</v>
      </c>
      <c r="L244" s="31">
        <v>425.4</v>
      </c>
      <c r="M244" s="31">
        <v>12.43496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213.55</v>
      </c>
      <c r="D245" s="36">
        <v>216.76666666666668</v>
      </c>
      <c r="E245" s="36">
        <v>207.13333333333335</v>
      </c>
      <c r="F245" s="36">
        <v>200.71666666666667</v>
      </c>
      <c r="G245" s="36">
        <v>191.08333333333334</v>
      </c>
      <c r="H245" s="36">
        <v>223.18333333333337</v>
      </c>
      <c r="I245" s="36">
        <v>232.81666666666669</v>
      </c>
      <c r="J245" s="36">
        <v>239.23333333333338</v>
      </c>
      <c r="K245" s="31">
        <v>226.4</v>
      </c>
      <c r="L245" s="31">
        <v>210.35</v>
      </c>
      <c r="M245" s="31">
        <v>128.89297999999999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1447.15</v>
      </c>
      <c r="D246" s="36">
        <v>1462.1000000000001</v>
      </c>
      <c r="E246" s="36">
        <v>1427.2000000000003</v>
      </c>
      <c r="F246" s="36">
        <v>1407.2500000000002</v>
      </c>
      <c r="G246" s="36">
        <v>1372.3500000000004</v>
      </c>
      <c r="H246" s="36">
        <v>1482.0500000000002</v>
      </c>
      <c r="I246" s="36">
        <v>1516.9500000000003</v>
      </c>
      <c r="J246" s="36">
        <v>1536.9</v>
      </c>
      <c r="K246" s="31">
        <v>1497</v>
      </c>
      <c r="L246" s="31">
        <v>1442.15</v>
      </c>
      <c r="M246" s="31">
        <v>28.219570000000001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32.549999999999997</v>
      </c>
      <c r="D247" s="36">
        <v>33.35</v>
      </c>
      <c r="E247" s="36">
        <v>31.200000000000003</v>
      </c>
      <c r="F247" s="36">
        <v>29.85</v>
      </c>
      <c r="G247" s="36">
        <v>27.700000000000003</v>
      </c>
      <c r="H247" s="36">
        <v>34.700000000000003</v>
      </c>
      <c r="I247" s="36">
        <v>36.849999999999994</v>
      </c>
      <c r="J247" s="36">
        <v>38.200000000000003</v>
      </c>
      <c r="K247" s="31">
        <v>35.5</v>
      </c>
      <c r="L247" s="31">
        <v>32</v>
      </c>
      <c r="M247" s="31">
        <v>414.26650999999998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5387.2</v>
      </c>
      <c r="D248" s="36">
        <v>5436.6500000000005</v>
      </c>
      <c r="E248" s="36">
        <v>5328.3000000000011</v>
      </c>
      <c r="F248" s="36">
        <v>5269.4000000000005</v>
      </c>
      <c r="G248" s="36">
        <v>5161.0500000000011</v>
      </c>
      <c r="H248" s="36">
        <v>5495.5500000000011</v>
      </c>
      <c r="I248" s="36">
        <v>5603.9000000000015</v>
      </c>
      <c r="J248" s="36">
        <v>5662.8000000000011</v>
      </c>
      <c r="K248" s="31">
        <v>5545</v>
      </c>
      <c r="L248" s="31">
        <v>5377.75</v>
      </c>
      <c r="M248" s="31">
        <v>1.20644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1680.1</v>
      </c>
      <c r="D249" s="36">
        <v>1681.1333333333332</v>
      </c>
      <c r="E249" s="36">
        <v>1669.3166666666664</v>
      </c>
      <c r="F249" s="36">
        <v>1658.5333333333331</v>
      </c>
      <c r="G249" s="36">
        <v>1646.7166666666662</v>
      </c>
      <c r="H249" s="36">
        <v>1691.9166666666665</v>
      </c>
      <c r="I249" s="36">
        <v>1703.7333333333331</v>
      </c>
      <c r="J249" s="36">
        <v>1714.5166666666667</v>
      </c>
      <c r="K249" s="31">
        <v>1692.95</v>
      </c>
      <c r="L249" s="31">
        <v>1670.35</v>
      </c>
      <c r="M249" s="31">
        <v>35.558079999999997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3300.2</v>
      </c>
      <c r="D250" s="36">
        <v>3348.9</v>
      </c>
      <c r="E250" s="36">
        <v>3192.8500000000004</v>
      </c>
      <c r="F250" s="36">
        <v>3085.5000000000005</v>
      </c>
      <c r="G250" s="36">
        <v>2929.4500000000007</v>
      </c>
      <c r="H250" s="36">
        <v>3456.25</v>
      </c>
      <c r="I250" s="36">
        <v>3612.3</v>
      </c>
      <c r="J250" s="36">
        <v>3719.6499999999996</v>
      </c>
      <c r="K250" s="31">
        <v>3504.95</v>
      </c>
      <c r="L250" s="31">
        <v>3241.55</v>
      </c>
      <c r="M250" s="31">
        <v>0.26180999999999999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944.95</v>
      </c>
      <c r="D251" s="36">
        <v>967.19999999999993</v>
      </c>
      <c r="E251" s="36">
        <v>909.8</v>
      </c>
      <c r="F251" s="36">
        <v>874.65</v>
      </c>
      <c r="G251" s="36">
        <v>817.25</v>
      </c>
      <c r="H251" s="36">
        <v>1002.3499999999999</v>
      </c>
      <c r="I251" s="36">
        <v>1059.7499999999998</v>
      </c>
      <c r="J251" s="36">
        <v>1094.8999999999999</v>
      </c>
      <c r="K251" s="31">
        <v>1024.5999999999999</v>
      </c>
      <c r="L251" s="31">
        <v>932.05</v>
      </c>
      <c r="M251" s="31">
        <v>5.21807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3063</v>
      </c>
      <c r="D252" s="36">
        <v>3082.1166666666668</v>
      </c>
      <c r="E252" s="36">
        <v>3033.6833333333334</v>
      </c>
      <c r="F252" s="36">
        <v>3004.3666666666668</v>
      </c>
      <c r="G252" s="36">
        <v>2955.9333333333334</v>
      </c>
      <c r="H252" s="36">
        <v>3111.4333333333334</v>
      </c>
      <c r="I252" s="36">
        <v>3159.8666666666668</v>
      </c>
      <c r="J252" s="36">
        <v>3189.1833333333334</v>
      </c>
      <c r="K252" s="31">
        <v>3130.55</v>
      </c>
      <c r="L252" s="31">
        <v>3052.8</v>
      </c>
      <c r="M252" s="31">
        <v>4.1058000000000003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1168.2</v>
      </c>
      <c r="D253" s="36">
        <v>1173.8166666666668</v>
      </c>
      <c r="E253" s="36">
        <v>1145.7333333333336</v>
      </c>
      <c r="F253" s="36">
        <v>1123.2666666666667</v>
      </c>
      <c r="G253" s="36">
        <v>1095.1833333333334</v>
      </c>
      <c r="H253" s="36">
        <v>1196.2833333333338</v>
      </c>
      <c r="I253" s="36">
        <v>1224.3666666666672</v>
      </c>
      <c r="J253" s="36">
        <v>1246.8333333333339</v>
      </c>
      <c r="K253" s="31">
        <v>1201.9000000000001</v>
      </c>
      <c r="L253" s="31">
        <v>1151.3499999999999</v>
      </c>
      <c r="M253" s="31">
        <v>5.7627100000000002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61.6</v>
      </c>
      <c r="D254" s="36">
        <v>64.13333333333334</v>
      </c>
      <c r="E254" s="36">
        <v>59.066666666666677</v>
      </c>
      <c r="F254" s="36">
        <v>56.533333333333339</v>
      </c>
      <c r="G254" s="36">
        <v>51.466666666666676</v>
      </c>
      <c r="H254" s="36">
        <v>66.666666666666686</v>
      </c>
      <c r="I254" s="36">
        <v>71.733333333333348</v>
      </c>
      <c r="J254" s="36">
        <v>74.26666666666668</v>
      </c>
      <c r="K254" s="31">
        <v>69.2</v>
      </c>
      <c r="L254" s="31">
        <v>61.6</v>
      </c>
      <c r="M254" s="31">
        <v>272.04198000000002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406.85</v>
      </c>
      <c r="D255" s="36">
        <v>410.3</v>
      </c>
      <c r="E255" s="36">
        <v>402.6</v>
      </c>
      <c r="F255" s="36">
        <v>398.35</v>
      </c>
      <c r="G255" s="36">
        <v>390.65000000000003</v>
      </c>
      <c r="H255" s="36">
        <v>414.55</v>
      </c>
      <c r="I255" s="36">
        <v>422.24999999999994</v>
      </c>
      <c r="J255" s="36">
        <v>426.5</v>
      </c>
      <c r="K255" s="31">
        <v>418</v>
      </c>
      <c r="L255" s="31">
        <v>406.05</v>
      </c>
      <c r="M255" s="31">
        <v>109.06914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281.25</v>
      </c>
      <c r="D256" s="36">
        <v>292.0333333333333</v>
      </c>
      <c r="E256" s="36">
        <v>254.66666666666663</v>
      </c>
      <c r="F256" s="36">
        <v>228.08333333333331</v>
      </c>
      <c r="G256" s="36">
        <v>190.71666666666664</v>
      </c>
      <c r="H256" s="36">
        <v>318.61666666666662</v>
      </c>
      <c r="I256" s="36">
        <v>355.98333333333329</v>
      </c>
      <c r="J256" s="36">
        <v>382.56666666666661</v>
      </c>
      <c r="K256" s="31">
        <v>329.4</v>
      </c>
      <c r="L256" s="31">
        <v>265.45</v>
      </c>
      <c r="M256" s="31">
        <v>32.425109999999997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1680.65</v>
      </c>
      <c r="D257" s="36">
        <v>1694.1833333333334</v>
      </c>
      <c r="E257" s="36">
        <v>1658.4666666666667</v>
      </c>
      <c r="F257" s="36">
        <v>1636.2833333333333</v>
      </c>
      <c r="G257" s="36">
        <v>1600.5666666666666</v>
      </c>
      <c r="H257" s="36">
        <v>1716.3666666666668</v>
      </c>
      <c r="I257" s="36">
        <v>1752.0833333333335</v>
      </c>
      <c r="J257" s="36">
        <v>1774.2666666666669</v>
      </c>
      <c r="K257" s="31">
        <v>1729.9</v>
      </c>
      <c r="L257" s="31">
        <v>1672</v>
      </c>
      <c r="M257" s="31">
        <v>0.9032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4234.8</v>
      </c>
      <c r="D258" s="36">
        <v>4239.4833333333336</v>
      </c>
      <c r="E258" s="36">
        <v>4191.5166666666673</v>
      </c>
      <c r="F258" s="36">
        <v>4148.2333333333336</v>
      </c>
      <c r="G258" s="36">
        <v>4100.2666666666673</v>
      </c>
      <c r="H258" s="36">
        <v>4282.7666666666673</v>
      </c>
      <c r="I258" s="36">
        <v>4330.7333333333345</v>
      </c>
      <c r="J258" s="36">
        <v>4374.0166666666673</v>
      </c>
      <c r="K258" s="31">
        <v>4287.45</v>
      </c>
      <c r="L258" s="31">
        <v>4196.2</v>
      </c>
      <c r="M258" s="31">
        <v>0.79254000000000002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115.75</v>
      </c>
      <c r="D259" s="36">
        <v>118.33333333333333</v>
      </c>
      <c r="E259" s="36">
        <v>112.46666666666665</v>
      </c>
      <c r="F259" s="36">
        <v>109.18333333333332</v>
      </c>
      <c r="G259" s="36">
        <v>103.31666666666665</v>
      </c>
      <c r="H259" s="36">
        <v>121.61666666666666</v>
      </c>
      <c r="I259" s="36">
        <v>127.48333333333333</v>
      </c>
      <c r="J259" s="36">
        <v>130.76666666666665</v>
      </c>
      <c r="K259" s="31">
        <v>124.2</v>
      </c>
      <c r="L259" s="31">
        <v>115.05</v>
      </c>
      <c r="M259" s="31">
        <v>28.952750000000002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2066.75</v>
      </c>
      <c r="D260" s="36">
        <v>2099.9166666666665</v>
      </c>
      <c r="E260" s="36">
        <v>1991.833333333333</v>
      </c>
      <c r="F260" s="36">
        <v>1916.9166666666665</v>
      </c>
      <c r="G260" s="36">
        <v>1808.833333333333</v>
      </c>
      <c r="H260" s="36">
        <v>2174.833333333333</v>
      </c>
      <c r="I260" s="36">
        <v>2282.9166666666661</v>
      </c>
      <c r="J260" s="36">
        <v>2357.833333333333</v>
      </c>
      <c r="K260" s="31">
        <v>2208</v>
      </c>
      <c r="L260" s="31">
        <v>2025</v>
      </c>
      <c r="M260" s="31">
        <v>4.9301700000000004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590.25</v>
      </c>
      <c r="D261" s="36">
        <v>597.25</v>
      </c>
      <c r="E261" s="36">
        <v>574.70000000000005</v>
      </c>
      <c r="F261" s="36">
        <v>559.15000000000009</v>
      </c>
      <c r="G261" s="36">
        <v>536.60000000000014</v>
      </c>
      <c r="H261" s="36">
        <v>612.79999999999995</v>
      </c>
      <c r="I261" s="36">
        <v>635.34999999999991</v>
      </c>
      <c r="J261" s="36">
        <v>650.89999999999986</v>
      </c>
      <c r="K261" s="31">
        <v>619.79999999999995</v>
      </c>
      <c r="L261" s="31">
        <v>581.70000000000005</v>
      </c>
      <c r="M261" s="31">
        <v>22.205950000000001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743.5</v>
      </c>
      <c r="D262" s="36">
        <v>750.58333333333337</v>
      </c>
      <c r="E262" s="36">
        <v>730.26666666666677</v>
      </c>
      <c r="F262" s="36">
        <v>717.03333333333342</v>
      </c>
      <c r="G262" s="36">
        <v>696.71666666666681</v>
      </c>
      <c r="H262" s="36">
        <v>763.81666666666672</v>
      </c>
      <c r="I262" s="36">
        <v>784.13333333333333</v>
      </c>
      <c r="J262" s="36">
        <v>797.36666666666667</v>
      </c>
      <c r="K262" s="31">
        <v>770.9</v>
      </c>
      <c r="L262" s="31">
        <v>737.35</v>
      </c>
      <c r="M262" s="31">
        <v>14.13841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343.2</v>
      </c>
      <c r="D263" s="36">
        <v>339.25</v>
      </c>
      <c r="E263" s="36">
        <v>324.5</v>
      </c>
      <c r="F263" s="36">
        <v>305.8</v>
      </c>
      <c r="G263" s="36">
        <v>291.05</v>
      </c>
      <c r="H263" s="36">
        <v>357.95</v>
      </c>
      <c r="I263" s="36">
        <v>372.7</v>
      </c>
      <c r="J263" s="36">
        <v>391.4</v>
      </c>
      <c r="K263" s="31">
        <v>354</v>
      </c>
      <c r="L263" s="31">
        <v>320.55</v>
      </c>
      <c r="M263" s="31">
        <v>9.5457400000000003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906.9</v>
      </c>
      <c r="D264" s="36">
        <v>926.48333333333323</v>
      </c>
      <c r="E264" s="36">
        <v>878.01666666666642</v>
      </c>
      <c r="F264" s="36">
        <v>849.13333333333321</v>
      </c>
      <c r="G264" s="36">
        <v>800.6666666666664</v>
      </c>
      <c r="H264" s="36">
        <v>955.36666666666645</v>
      </c>
      <c r="I264" s="36">
        <v>1003.8333333333334</v>
      </c>
      <c r="J264" s="36">
        <v>1032.7166666666665</v>
      </c>
      <c r="K264" s="31">
        <v>974.95</v>
      </c>
      <c r="L264" s="31">
        <v>897.6</v>
      </c>
      <c r="M264" s="31">
        <v>7.9313700000000003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380.65</v>
      </c>
      <c r="D265" s="36">
        <v>384.8</v>
      </c>
      <c r="E265" s="36">
        <v>375.05</v>
      </c>
      <c r="F265" s="36">
        <v>369.45</v>
      </c>
      <c r="G265" s="36">
        <v>359.7</v>
      </c>
      <c r="H265" s="36">
        <v>390.40000000000003</v>
      </c>
      <c r="I265" s="36">
        <v>400.15000000000003</v>
      </c>
      <c r="J265" s="36">
        <v>405.75000000000006</v>
      </c>
      <c r="K265" s="31">
        <v>394.55</v>
      </c>
      <c r="L265" s="31">
        <v>379.2</v>
      </c>
      <c r="M265" s="31">
        <v>6.02102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97.85</v>
      </c>
      <c r="D266" s="36">
        <v>99.983333333333334</v>
      </c>
      <c r="E266" s="36">
        <v>94.216666666666669</v>
      </c>
      <c r="F266" s="36">
        <v>90.583333333333329</v>
      </c>
      <c r="G266" s="36">
        <v>84.816666666666663</v>
      </c>
      <c r="H266" s="36">
        <v>103.61666666666667</v>
      </c>
      <c r="I266" s="36">
        <v>109.38333333333335</v>
      </c>
      <c r="J266" s="36">
        <v>113.01666666666668</v>
      </c>
      <c r="K266" s="31">
        <v>105.75</v>
      </c>
      <c r="L266" s="31">
        <v>96.35</v>
      </c>
      <c r="M266" s="31">
        <v>40.308869999999999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497.2</v>
      </c>
      <c r="D267" s="36">
        <v>504.45</v>
      </c>
      <c r="E267" s="36">
        <v>487.25</v>
      </c>
      <c r="F267" s="36">
        <v>477.3</v>
      </c>
      <c r="G267" s="36">
        <v>460.1</v>
      </c>
      <c r="H267" s="36">
        <v>514.4</v>
      </c>
      <c r="I267" s="36">
        <v>531.59999999999991</v>
      </c>
      <c r="J267" s="36">
        <v>541.54999999999995</v>
      </c>
      <c r="K267" s="31">
        <v>521.65</v>
      </c>
      <c r="L267" s="31">
        <v>494.5</v>
      </c>
      <c r="M267" s="31">
        <v>61.185499999999998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811.5</v>
      </c>
      <c r="D268" s="36">
        <v>811.18333333333339</v>
      </c>
      <c r="E268" s="36">
        <v>802.76666666666677</v>
      </c>
      <c r="F268" s="36">
        <v>794.03333333333342</v>
      </c>
      <c r="G268" s="36">
        <v>785.61666666666679</v>
      </c>
      <c r="H268" s="36">
        <v>819.91666666666674</v>
      </c>
      <c r="I268" s="36">
        <v>828.33333333333326</v>
      </c>
      <c r="J268" s="36">
        <v>837.06666666666672</v>
      </c>
      <c r="K268" s="31">
        <v>819.6</v>
      </c>
      <c r="L268" s="31">
        <v>802.45</v>
      </c>
      <c r="M268" s="31">
        <v>14.086029999999999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475.3</v>
      </c>
      <c r="D269" s="36">
        <v>477.83333333333331</v>
      </c>
      <c r="E269" s="36">
        <v>470.86666666666662</v>
      </c>
      <c r="F269" s="36">
        <v>466.43333333333328</v>
      </c>
      <c r="G269" s="36">
        <v>459.46666666666658</v>
      </c>
      <c r="H269" s="36">
        <v>482.26666666666665</v>
      </c>
      <c r="I269" s="36">
        <v>489.23333333333335</v>
      </c>
      <c r="J269" s="36">
        <v>493.66666666666669</v>
      </c>
      <c r="K269" s="31">
        <v>484.8</v>
      </c>
      <c r="L269" s="31">
        <v>473.4</v>
      </c>
      <c r="M269" s="31">
        <v>20.52777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483.2</v>
      </c>
      <c r="D270" s="36">
        <v>470.13333333333338</v>
      </c>
      <c r="E270" s="36">
        <v>445.81666666666678</v>
      </c>
      <c r="F270" s="36">
        <v>408.43333333333339</v>
      </c>
      <c r="G270" s="36">
        <v>384.11666666666679</v>
      </c>
      <c r="H270" s="36">
        <v>507.51666666666677</v>
      </c>
      <c r="I270" s="36">
        <v>531.83333333333337</v>
      </c>
      <c r="J270" s="36">
        <v>569.2166666666667</v>
      </c>
      <c r="K270" s="31">
        <v>494.45</v>
      </c>
      <c r="L270" s="31">
        <v>432.75</v>
      </c>
      <c r="M270" s="31">
        <v>95.098240000000004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586.25</v>
      </c>
      <c r="D271" s="36">
        <v>576.86666666666667</v>
      </c>
      <c r="E271" s="36">
        <v>559.43333333333339</v>
      </c>
      <c r="F271" s="36">
        <v>532.61666666666667</v>
      </c>
      <c r="G271" s="36">
        <v>515.18333333333339</v>
      </c>
      <c r="H271" s="36">
        <v>603.68333333333339</v>
      </c>
      <c r="I271" s="36">
        <v>621.11666666666656</v>
      </c>
      <c r="J271" s="36">
        <v>647.93333333333339</v>
      </c>
      <c r="K271" s="31">
        <v>594.29999999999995</v>
      </c>
      <c r="L271" s="31">
        <v>550.04999999999995</v>
      </c>
      <c r="M271" s="31">
        <v>8.03247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846.8</v>
      </c>
      <c r="D272" s="36">
        <v>849.01666666666677</v>
      </c>
      <c r="E272" s="36">
        <v>831.78333333333353</v>
      </c>
      <c r="F272" s="36">
        <v>816.76666666666677</v>
      </c>
      <c r="G272" s="36">
        <v>799.53333333333353</v>
      </c>
      <c r="H272" s="36">
        <v>864.03333333333353</v>
      </c>
      <c r="I272" s="36">
        <v>881.26666666666688</v>
      </c>
      <c r="J272" s="36">
        <v>896.28333333333353</v>
      </c>
      <c r="K272" s="31">
        <v>866.25</v>
      </c>
      <c r="L272" s="31">
        <v>834</v>
      </c>
      <c r="M272" s="31">
        <v>2.3786299999999998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445.75</v>
      </c>
      <c r="D273" s="36">
        <v>451.11666666666662</v>
      </c>
      <c r="E273" s="36">
        <v>434.63333333333321</v>
      </c>
      <c r="F273" s="36">
        <v>423.51666666666659</v>
      </c>
      <c r="G273" s="36">
        <v>407.03333333333319</v>
      </c>
      <c r="H273" s="36">
        <v>462.23333333333323</v>
      </c>
      <c r="I273" s="36">
        <v>478.7166666666667</v>
      </c>
      <c r="J273" s="36">
        <v>489.83333333333326</v>
      </c>
      <c r="K273" s="31">
        <v>467.6</v>
      </c>
      <c r="L273" s="31">
        <v>440</v>
      </c>
      <c r="M273" s="31">
        <v>16.48048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746.2</v>
      </c>
      <c r="D274" s="36">
        <v>748.4</v>
      </c>
      <c r="E274" s="36">
        <v>737.8</v>
      </c>
      <c r="F274" s="36">
        <v>729.4</v>
      </c>
      <c r="G274" s="36">
        <v>718.8</v>
      </c>
      <c r="H274" s="36">
        <v>756.8</v>
      </c>
      <c r="I274" s="36">
        <v>767.40000000000009</v>
      </c>
      <c r="J274" s="36">
        <v>775.8</v>
      </c>
      <c r="K274" s="31">
        <v>759</v>
      </c>
      <c r="L274" s="31">
        <v>740</v>
      </c>
      <c r="M274" s="31">
        <v>1.09206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1195.3</v>
      </c>
      <c r="D275" s="36">
        <v>1213.3666666666666</v>
      </c>
      <c r="E275" s="36">
        <v>1172.1333333333332</v>
      </c>
      <c r="F275" s="36">
        <v>1148.9666666666667</v>
      </c>
      <c r="G275" s="36">
        <v>1107.7333333333333</v>
      </c>
      <c r="H275" s="36">
        <v>1236.5333333333331</v>
      </c>
      <c r="I275" s="36">
        <v>1277.7666666666662</v>
      </c>
      <c r="J275" s="36">
        <v>1300.9333333333329</v>
      </c>
      <c r="K275" s="31">
        <v>1254.5999999999999</v>
      </c>
      <c r="L275" s="31">
        <v>1190.2</v>
      </c>
      <c r="M275" s="31">
        <v>1.31606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866.15</v>
      </c>
      <c r="D276" s="36">
        <v>865.06666666666661</v>
      </c>
      <c r="E276" s="36">
        <v>847.13333333333321</v>
      </c>
      <c r="F276" s="36">
        <v>828.11666666666656</v>
      </c>
      <c r="G276" s="36">
        <v>810.18333333333317</v>
      </c>
      <c r="H276" s="36">
        <v>884.08333333333326</v>
      </c>
      <c r="I276" s="36">
        <v>902.01666666666665</v>
      </c>
      <c r="J276" s="36">
        <v>921.0333333333333</v>
      </c>
      <c r="K276" s="31">
        <v>883</v>
      </c>
      <c r="L276" s="31">
        <v>846.05</v>
      </c>
      <c r="M276" s="31">
        <v>1.7910900000000001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363.9</v>
      </c>
      <c r="D277" s="36">
        <v>360.45</v>
      </c>
      <c r="E277" s="36">
        <v>354.65</v>
      </c>
      <c r="F277" s="36">
        <v>345.4</v>
      </c>
      <c r="G277" s="36">
        <v>339.59999999999997</v>
      </c>
      <c r="H277" s="36">
        <v>369.7</v>
      </c>
      <c r="I277" s="36">
        <v>375.50000000000006</v>
      </c>
      <c r="J277" s="36">
        <v>384.75</v>
      </c>
      <c r="K277" s="31">
        <v>366.25</v>
      </c>
      <c r="L277" s="31">
        <v>351.2</v>
      </c>
      <c r="M277" s="31">
        <v>57.775129999999997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304.5</v>
      </c>
      <c r="D278" s="36">
        <v>310.51666666666665</v>
      </c>
      <c r="E278" s="36">
        <v>297.0333333333333</v>
      </c>
      <c r="F278" s="36">
        <v>289.56666666666666</v>
      </c>
      <c r="G278" s="36">
        <v>276.08333333333331</v>
      </c>
      <c r="H278" s="36">
        <v>317.98333333333329</v>
      </c>
      <c r="I278" s="36">
        <v>331.46666666666664</v>
      </c>
      <c r="J278" s="36">
        <v>338.93333333333328</v>
      </c>
      <c r="K278" s="31">
        <v>324</v>
      </c>
      <c r="L278" s="31">
        <v>303.05</v>
      </c>
      <c r="M278" s="31">
        <v>5.2906399999999998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176.85</v>
      </c>
      <c r="D279" s="36">
        <v>178.79999999999998</v>
      </c>
      <c r="E279" s="36">
        <v>172.44999999999996</v>
      </c>
      <c r="F279" s="36">
        <v>168.04999999999998</v>
      </c>
      <c r="G279" s="36">
        <v>161.69999999999996</v>
      </c>
      <c r="H279" s="36">
        <v>183.19999999999996</v>
      </c>
      <c r="I279" s="36">
        <v>189.54999999999998</v>
      </c>
      <c r="J279" s="36">
        <v>193.94999999999996</v>
      </c>
      <c r="K279" s="31">
        <v>185.15</v>
      </c>
      <c r="L279" s="31">
        <v>174.4</v>
      </c>
      <c r="M279" s="31">
        <v>31.514379999999999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655</v>
      </c>
      <c r="D280" s="36">
        <v>654</v>
      </c>
      <c r="E280" s="36">
        <v>638</v>
      </c>
      <c r="F280" s="36">
        <v>621</v>
      </c>
      <c r="G280" s="36">
        <v>605</v>
      </c>
      <c r="H280" s="36">
        <v>671</v>
      </c>
      <c r="I280" s="36">
        <v>687</v>
      </c>
      <c r="J280" s="36">
        <v>704</v>
      </c>
      <c r="K280" s="31">
        <v>670</v>
      </c>
      <c r="L280" s="31">
        <v>637</v>
      </c>
      <c r="M280" s="31">
        <v>3.3152300000000001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3220.65</v>
      </c>
      <c r="D281" s="36">
        <v>3256.5166666666664</v>
      </c>
      <c r="E281" s="36">
        <v>3164.1333333333328</v>
      </c>
      <c r="F281" s="36">
        <v>3107.6166666666663</v>
      </c>
      <c r="G281" s="36">
        <v>3015.2333333333327</v>
      </c>
      <c r="H281" s="36">
        <v>3313.0333333333328</v>
      </c>
      <c r="I281" s="36">
        <v>3405.4166666666661</v>
      </c>
      <c r="J281" s="36">
        <v>3461.9333333333329</v>
      </c>
      <c r="K281" s="31">
        <v>3348.9</v>
      </c>
      <c r="L281" s="31">
        <v>3200</v>
      </c>
      <c r="M281" s="31">
        <v>1.1456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650.20000000000005</v>
      </c>
      <c r="D282" s="36">
        <v>648.16666666666663</v>
      </c>
      <c r="E282" s="36">
        <v>629.33333333333326</v>
      </c>
      <c r="F282" s="36">
        <v>608.46666666666658</v>
      </c>
      <c r="G282" s="36">
        <v>589.63333333333321</v>
      </c>
      <c r="H282" s="36">
        <v>669.0333333333333</v>
      </c>
      <c r="I282" s="36">
        <v>687.86666666666656</v>
      </c>
      <c r="J282" s="36">
        <v>708.73333333333335</v>
      </c>
      <c r="K282" s="31">
        <v>667</v>
      </c>
      <c r="L282" s="31">
        <v>627.29999999999995</v>
      </c>
      <c r="M282" s="31">
        <v>0.37158000000000002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660.1</v>
      </c>
      <c r="D283" s="36">
        <v>671.0333333333333</v>
      </c>
      <c r="E283" s="36">
        <v>641.06666666666661</v>
      </c>
      <c r="F283" s="36">
        <v>622.0333333333333</v>
      </c>
      <c r="G283" s="36">
        <v>592.06666666666661</v>
      </c>
      <c r="H283" s="36">
        <v>690.06666666666661</v>
      </c>
      <c r="I283" s="36">
        <v>720.0333333333333</v>
      </c>
      <c r="J283" s="36">
        <v>739.06666666666661</v>
      </c>
      <c r="K283" s="31">
        <v>701</v>
      </c>
      <c r="L283" s="31">
        <v>652</v>
      </c>
      <c r="M283" s="31">
        <v>5.1507899999999998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261.89999999999998</v>
      </c>
      <c r="D284" s="36">
        <v>265.18333333333334</v>
      </c>
      <c r="E284" s="36">
        <v>256.86666666666667</v>
      </c>
      <c r="F284" s="36">
        <v>251.83333333333331</v>
      </c>
      <c r="G284" s="36">
        <v>243.51666666666665</v>
      </c>
      <c r="H284" s="36">
        <v>270.2166666666667</v>
      </c>
      <c r="I284" s="36">
        <v>278.53333333333342</v>
      </c>
      <c r="J284" s="36">
        <v>283.56666666666672</v>
      </c>
      <c r="K284" s="31">
        <v>273.5</v>
      </c>
      <c r="L284" s="31">
        <v>260.14999999999998</v>
      </c>
      <c r="M284" s="31">
        <v>10.03931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1709.55</v>
      </c>
      <c r="D285" s="36">
        <v>1716.55</v>
      </c>
      <c r="E285" s="36">
        <v>1684.1</v>
      </c>
      <c r="F285" s="36">
        <v>1658.6499999999999</v>
      </c>
      <c r="G285" s="36">
        <v>1626.1999999999998</v>
      </c>
      <c r="H285" s="36">
        <v>1742</v>
      </c>
      <c r="I285" s="36">
        <v>1774.4500000000003</v>
      </c>
      <c r="J285" s="36">
        <v>1799.9</v>
      </c>
      <c r="K285" s="31">
        <v>1749</v>
      </c>
      <c r="L285" s="31">
        <v>1691.1</v>
      </c>
      <c r="M285" s="31">
        <v>45.064889999999998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1708</v>
      </c>
      <c r="D286" s="36">
        <v>1721.4666666666665</v>
      </c>
      <c r="E286" s="36">
        <v>1678.9333333333329</v>
      </c>
      <c r="F286" s="36">
        <v>1649.8666666666666</v>
      </c>
      <c r="G286" s="36">
        <v>1607.333333333333</v>
      </c>
      <c r="H286" s="36">
        <v>1750.5333333333328</v>
      </c>
      <c r="I286" s="36">
        <v>1793.0666666666662</v>
      </c>
      <c r="J286" s="36">
        <v>1822.1333333333328</v>
      </c>
      <c r="K286" s="31">
        <v>1764</v>
      </c>
      <c r="L286" s="31">
        <v>1692.4</v>
      </c>
      <c r="M286" s="31">
        <v>13.059699999999999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354.3</v>
      </c>
      <c r="D287" s="36">
        <v>355.81666666666666</v>
      </c>
      <c r="E287" s="36">
        <v>350.73333333333335</v>
      </c>
      <c r="F287" s="36">
        <v>347.16666666666669</v>
      </c>
      <c r="G287" s="36">
        <v>342.08333333333337</v>
      </c>
      <c r="H287" s="36">
        <v>359.38333333333333</v>
      </c>
      <c r="I287" s="36">
        <v>364.4666666666667</v>
      </c>
      <c r="J287" s="36">
        <v>368.0333333333333</v>
      </c>
      <c r="K287" s="31">
        <v>360.9</v>
      </c>
      <c r="L287" s="31">
        <v>352.25</v>
      </c>
      <c r="M287" s="31">
        <v>1.4862899999999999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2128.25</v>
      </c>
      <c r="D288" s="36">
        <v>2142.6166666666668</v>
      </c>
      <c r="E288" s="36">
        <v>2091.7333333333336</v>
      </c>
      <c r="F288" s="36">
        <v>2055.2166666666667</v>
      </c>
      <c r="G288" s="36">
        <v>2004.3333333333335</v>
      </c>
      <c r="H288" s="36">
        <v>2179.1333333333337</v>
      </c>
      <c r="I288" s="36">
        <v>2230.0166666666669</v>
      </c>
      <c r="J288" s="36">
        <v>2266.5333333333338</v>
      </c>
      <c r="K288" s="31">
        <v>2193.5</v>
      </c>
      <c r="L288" s="31">
        <v>2106.1</v>
      </c>
      <c r="M288" s="31">
        <v>0.43928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3585.25</v>
      </c>
      <c r="D289" s="36">
        <v>3724.2333333333336</v>
      </c>
      <c r="E289" s="36">
        <v>3412.5166666666673</v>
      </c>
      <c r="F289" s="36">
        <v>3239.7833333333338</v>
      </c>
      <c r="G289" s="36">
        <v>2928.0666666666675</v>
      </c>
      <c r="H289" s="36">
        <v>3896.9666666666672</v>
      </c>
      <c r="I289" s="36">
        <v>4208.6833333333334</v>
      </c>
      <c r="J289" s="36">
        <v>4381.416666666667</v>
      </c>
      <c r="K289" s="31">
        <v>4035.95</v>
      </c>
      <c r="L289" s="31">
        <v>3551.5</v>
      </c>
      <c r="M289" s="31">
        <v>0.50504000000000004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166.75</v>
      </c>
      <c r="D290" s="36">
        <v>168.26666666666668</v>
      </c>
      <c r="E290" s="36">
        <v>164.03333333333336</v>
      </c>
      <c r="F290" s="36">
        <v>161.31666666666669</v>
      </c>
      <c r="G290" s="36">
        <v>157.08333333333337</v>
      </c>
      <c r="H290" s="36">
        <v>170.98333333333335</v>
      </c>
      <c r="I290" s="36">
        <v>175.21666666666664</v>
      </c>
      <c r="J290" s="36">
        <v>177.93333333333334</v>
      </c>
      <c r="K290" s="31">
        <v>172.5</v>
      </c>
      <c r="L290" s="31">
        <v>165.55</v>
      </c>
      <c r="M290" s="31">
        <v>35.558140000000002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5571.4</v>
      </c>
      <c r="D291" s="36">
        <v>5598.0999999999995</v>
      </c>
      <c r="E291" s="36">
        <v>5517.2999999999993</v>
      </c>
      <c r="F291" s="36">
        <v>5463.2</v>
      </c>
      <c r="G291" s="36">
        <v>5382.4</v>
      </c>
      <c r="H291" s="36">
        <v>5652.1999999999989</v>
      </c>
      <c r="I291" s="36">
        <v>5733</v>
      </c>
      <c r="J291" s="36">
        <v>5787.0999999999985</v>
      </c>
      <c r="K291" s="31">
        <v>5678.9</v>
      </c>
      <c r="L291" s="31">
        <v>5544</v>
      </c>
      <c r="M291" s="31">
        <v>2.2962699999999998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13616.6</v>
      </c>
      <c r="D292" s="36">
        <v>13691.049999999997</v>
      </c>
      <c r="E292" s="36">
        <v>13534.349999999995</v>
      </c>
      <c r="F292" s="36">
        <v>13452.099999999997</v>
      </c>
      <c r="G292" s="36">
        <v>13295.399999999994</v>
      </c>
      <c r="H292" s="36">
        <v>13773.299999999996</v>
      </c>
      <c r="I292" s="36">
        <v>13929.999999999996</v>
      </c>
      <c r="J292" s="36">
        <v>14012.249999999996</v>
      </c>
      <c r="K292" s="31">
        <v>13847.75</v>
      </c>
      <c r="L292" s="31">
        <v>13608.8</v>
      </c>
      <c r="M292" s="31">
        <v>6.9029999999999994E-2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3299.55</v>
      </c>
      <c r="D293" s="36">
        <v>3308.5666666666671</v>
      </c>
      <c r="E293" s="36">
        <v>3277.983333333334</v>
      </c>
      <c r="F293" s="36">
        <v>3256.416666666667</v>
      </c>
      <c r="G293" s="36">
        <v>3225.8333333333339</v>
      </c>
      <c r="H293" s="36">
        <v>3330.1333333333341</v>
      </c>
      <c r="I293" s="36">
        <v>3360.7166666666672</v>
      </c>
      <c r="J293" s="36">
        <v>3382.2833333333342</v>
      </c>
      <c r="K293" s="31">
        <v>3339.15</v>
      </c>
      <c r="L293" s="31">
        <v>3287</v>
      </c>
      <c r="M293" s="31">
        <v>19.222729999999999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512.79999999999995</v>
      </c>
      <c r="D294" s="36">
        <v>514.7833333333333</v>
      </c>
      <c r="E294" s="36">
        <v>495.26666666666665</v>
      </c>
      <c r="F294" s="36">
        <v>477.73333333333335</v>
      </c>
      <c r="G294" s="36">
        <v>458.2166666666667</v>
      </c>
      <c r="H294" s="36">
        <v>532.31666666666661</v>
      </c>
      <c r="I294" s="36">
        <v>551.83333333333326</v>
      </c>
      <c r="J294" s="36">
        <v>569.36666666666656</v>
      </c>
      <c r="K294" s="31">
        <v>534.29999999999995</v>
      </c>
      <c r="L294" s="31">
        <v>497.25</v>
      </c>
      <c r="M294" s="31">
        <v>19.00752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390.9</v>
      </c>
      <c r="D295" s="36">
        <v>394.36666666666662</v>
      </c>
      <c r="E295" s="36">
        <v>385.03333333333325</v>
      </c>
      <c r="F295" s="36">
        <v>379.16666666666663</v>
      </c>
      <c r="G295" s="36">
        <v>369.83333333333326</v>
      </c>
      <c r="H295" s="36">
        <v>400.23333333333323</v>
      </c>
      <c r="I295" s="36">
        <v>409.56666666666661</v>
      </c>
      <c r="J295" s="36">
        <v>415.43333333333322</v>
      </c>
      <c r="K295" s="31">
        <v>403.7</v>
      </c>
      <c r="L295" s="31">
        <v>388.5</v>
      </c>
      <c r="M295" s="31">
        <v>14.26972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255.3</v>
      </c>
      <c r="D296" s="36">
        <v>257.45</v>
      </c>
      <c r="E296" s="36">
        <v>251.64999999999998</v>
      </c>
      <c r="F296" s="36">
        <v>248</v>
      </c>
      <c r="G296" s="36">
        <v>242.2</v>
      </c>
      <c r="H296" s="36">
        <v>261.09999999999997</v>
      </c>
      <c r="I296" s="36">
        <v>266.90000000000003</v>
      </c>
      <c r="J296" s="36">
        <v>270.54999999999995</v>
      </c>
      <c r="K296" s="31">
        <v>263.25</v>
      </c>
      <c r="L296" s="31">
        <v>253.8</v>
      </c>
      <c r="M296" s="31">
        <v>6.6333399999999996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132</v>
      </c>
      <c r="D297" s="36">
        <v>133.28333333333333</v>
      </c>
      <c r="E297" s="36">
        <v>130.31666666666666</v>
      </c>
      <c r="F297" s="36">
        <v>128.63333333333333</v>
      </c>
      <c r="G297" s="36">
        <v>125.66666666666666</v>
      </c>
      <c r="H297" s="36">
        <v>134.96666666666667</v>
      </c>
      <c r="I297" s="36">
        <v>137.93333333333331</v>
      </c>
      <c r="J297" s="36">
        <v>139.61666666666667</v>
      </c>
      <c r="K297" s="31">
        <v>136.25</v>
      </c>
      <c r="L297" s="31">
        <v>131.6</v>
      </c>
      <c r="M297" s="31">
        <v>30.828189999999999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620.45000000000005</v>
      </c>
      <c r="D298" s="36">
        <v>630.1</v>
      </c>
      <c r="E298" s="36">
        <v>606.70000000000005</v>
      </c>
      <c r="F298" s="36">
        <v>592.95000000000005</v>
      </c>
      <c r="G298" s="36">
        <v>569.55000000000007</v>
      </c>
      <c r="H298" s="36">
        <v>643.85</v>
      </c>
      <c r="I298" s="36">
        <v>667.24999999999989</v>
      </c>
      <c r="J298" s="36">
        <v>681</v>
      </c>
      <c r="K298" s="31">
        <v>653.5</v>
      </c>
      <c r="L298" s="31">
        <v>616.35</v>
      </c>
      <c r="M298" s="31">
        <v>18.69679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1022.45</v>
      </c>
      <c r="D299" s="36">
        <v>1052.5166666666667</v>
      </c>
      <c r="E299" s="36">
        <v>980.0333333333333</v>
      </c>
      <c r="F299" s="36">
        <v>937.61666666666667</v>
      </c>
      <c r="G299" s="36">
        <v>865.13333333333333</v>
      </c>
      <c r="H299" s="36">
        <v>1094.9333333333334</v>
      </c>
      <c r="I299" s="36">
        <v>1167.4166666666665</v>
      </c>
      <c r="J299" s="36">
        <v>1209.8333333333333</v>
      </c>
      <c r="K299" s="31">
        <v>1125</v>
      </c>
      <c r="L299" s="31">
        <v>1010.1</v>
      </c>
      <c r="M299" s="31">
        <v>117.41691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5568.15</v>
      </c>
      <c r="D300" s="36">
        <v>5583.1166666666659</v>
      </c>
      <c r="E300" s="36">
        <v>5522.2333333333318</v>
      </c>
      <c r="F300" s="36">
        <v>5476.3166666666657</v>
      </c>
      <c r="G300" s="36">
        <v>5415.4333333333316</v>
      </c>
      <c r="H300" s="36">
        <v>5629.0333333333319</v>
      </c>
      <c r="I300" s="36">
        <v>5689.9166666666652</v>
      </c>
      <c r="J300" s="36">
        <v>5735.8333333333321</v>
      </c>
      <c r="K300" s="31">
        <v>5644</v>
      </c>
      <c r="L300" s="31">
        <v>5537.2</v>
      </c>
      <c r="M300" s="31">
        <v>0.38390999999999997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5516.5</v>
      </c>
      <c r="D301" s="36">
        <v>5509.6833333333334</v>
      </c>
      <c r="E301" s="36">
        <v>5471.3666666666668</v>
      </c>
      <c r="F301" s="36">
        <v>5426.2333333333336</v>
      </c>
      <c r="G301" s="36">
        <v>5387.916666666667</v>
      </c>
      <c r="H301" s="36">
        <v>5554.8166666666666</v>
      </c>
      <c r="I301" s="36">
        <v>5593.1333333333341</v>
      </c>
      <c r="J301" s="36">
        <v>5638.2666666666664</v>
      </c>
      <c r="K301" s="31">
        <v>5548</v>
      </c>
      <c r="L301" s="31">
        <v>5464.55</v>
      </c>
      <c r="M301" s="31">
        <v>4.2107799999999997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1594.45</v>
      </c>
      <c r="D302" s="36">
        <v>1601.4333333333332</v>
      </c>
      <c r="E302" s="36">
        <v>1576.8666666666663</v>
      </c>
      <c r="F302" s="36">
        <v>1559.2833333333331</v>
      </c>
      <c r="G302" s="36">
        <v>1534.7166666666662</v>
      </c>
      <c r="H302" s="36">
        <v>1619.0166666666664</v>
      </c>
      <c r="I302" s="36">
        <v>1643.5833333333335</v>
      </c>
      <c r="J302" s="36">
        <v>1661.1666666666665</v>
      </c>
      <c r="K302" s="31">
        <v>1626</v>
      </c>
      <c r="L302" s="31">
        <v>1583.85</v>
      </c>
      <c r="M302" s="31">
        <v>10.038019999999999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1210.55</v>
      </c>
      <c r="D303" s="36">
        <v>1208.4666666666665</v>
      </c>
      <c r="E303" s="36">
        <v>1197.083333333333</v>
      </c>
      <c r="F303" s="36">
        <v>1183.6166666666666</v>
      </c>
      <c r="G303" s="36">
        <v>1172.2333333333331</v>
      </c>
      <c r="H303" s="36">
        <v>1221.9333333333329</v>
      </c>
      <c r="I303" s="36">
        <v>1233.3166666666666</v>
      </c>
      <c r="J303" s="36">
        <v>1246.7833333333328</v>
      </c>
      <c r="K303" s="31">
        <v>1219.8499999999999</v>
      </c>
      <c r="L303" s="31">
        <v>1195</v>
      </c>
      <c r="M303" s="31">
        <v>0.60585999999999995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1032.5999999999999</v>
      </c>
      <c r="D304" s="36">
        <v>1056.1000000000001</v>
      </c>
      <c r="E304" s="36">
        <v>997.75000000000023</v>
      </c>
      <c r="F304" s="36">
        <v>962.90000000000009</v>
      </c>
      <c r="G304" s="36">
        <v>904.55000000000018</v>
      </c>
      <c r="H304" s="36">
        <v>1090.9500000000003</v>
      </c>
      <c r="I304" s="36">
        <v>1149.3000000000002</v>
      </c>
      <c r="J304" s="36">
        <v>1184.1500000000003</v>
      </c>
      <c r="K304" s="31">
        <v>1114.45</v>
      </c>
      <c r="L304" s="31">
        <v>1021.25</v>
      </c>
      <c r="M304" s="31">
        <v>3.7163300000000001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1451.75</v>
      </c>
      <c r="D305" s="36">
        <v>1461.7666666666664</v>
      </c>
      <c r="E305" s="36">
        <v>1436.5833333333328</v>
      </c>
      <c r="F305" s="36">
        <v>1421.4166666666663</v>
      </c>
      <c r="G305" s="36">
        <v>1396.2333333333327</v>
      </c>
      <c r="H305" s="36">
        <v>1476.9333333333329</v>
      </c>
      <c r="I305" s="36">
        <v>1502.1166666666663</v>
      </c>
      <c r="J305" s="36">
        <v>1517.2833333333331</v>
      </c>
      <c r="K305" s="31">
        <v>1486.95</v>
      </c>
      <c r="L305" s="31">
        <v>1446.6</v>
      </c>
      <c r="M305" s="31">
        <v>4.4212400000000001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280.55</v>
      </c>
      <c r="D306" s="36">
        <v>283.51666666666665</v>
      </c>
      <c r="E306" s="36">
        <v>276.5333333333333</v>
      </c>
      <c r="F306" s="36">
        <v>272.51666666666665</v>
      </c>
      <c r="G306" s="36">
        <v>265.5333333333333</v>
      </c>
      <c r="H306" s="36">
        <v>287.5333333333333</v>
      </c>
      <c r="I306" s="36">
        <v>294.51666666666665</v>
      </c>
      <c r="J306" s="36">
        <v>298.5333333333333</v>
      </c>
      <c r="K306" s="31">
        <v>290.5</v>
      </c>
      <c r="L306" s="31">
        <v>279.5</v>
      </c>
      <c r="M306" s="31">
        <v>25.484449999999999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1660.45</v>
      </c>
      <c r="D307" s="36">
        <v>1658.6833333333334</v>
      </c>
      <c r="E307" s="36">
        <v>1642.3166666666668</v>
      </c>
      <c r="F307" s="36">
        <v>1624.1833333333334</v>
      </c>
      <c r="G307" s="36">
        <v>1607.8166666666668</v>
      </c>
      <c r="H307" s="36">
        <v>1676.8166666666668</v>
      </c>
      <c r="I307" s="36">
        <v>1693.1833333333336</v>
      </c>
      <c r="J307" s="36">
        <v>1711.3166666666668</v>
      </c>
      <c r="K307" s="31">
        <v>1675.05</v>
      </c>
      <c r="L307" s="31">
        <v>1640.55</v>
      </c>
      <c r="M307" s="31">
        <v>11.97925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392.9</v>
      </c>
      <c r="D308" s="36">
        <v>400.7166666666667</v>
      </c>
      <c r="E308" s="36">
        <v>382.18333333333339</v>
      </c>
      <c r="F308" s="36">
        <v>371.4666666666667</v>
      </c>
      <c r="G308" s="36">
        <v>352.93333333333339</v>
      </c>
      <c r="H308" s="36">
        <v>411.43333333333339</v>
      </c>
      <c r="I308" s="36">
        <v>429.9666666666667</v>
      </c>
      <c r="J308" s="36">
        <v>440.68333333333339</v>
      </c>
      <c r="K308" s="31">
        <v>419.25</v>
      </c>
      <c r="L308" s="31">
        <v>390</v>
      </c>
      <c r="M308" s="31">
        <v>1.38855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588.20000000000005</v>
      </c>
      <c r="D309" s="36">
        <v>593.06666666666672</v>
      </c>
      <c r="E309" s="36">
        <v>577.63333333333344</v>
      </c>
      <c r="F309" s="36">
        <v>567.06666666666672</v>
      </c>
      <c r="G309" s="36">
        <v>551.63333333333344</v>
      </c>
      <c r="H309" s="36">
        <v>603.63333333333344</v>
      </c>
      <c r="I309" s="36">
        <v>619.06666666666661</v>
      </c>
      <c r="J309" s="36">
        <v>629.63333333333344</v>
      </c>
      <c r="K309" s="31">
        <v>608.5</v>
      </c>
      <c r="L309" s="31">
        <v>582.5</v>
      </c>
      <c r="M309" s="31">
        <v>5.5013399999999999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376.3</v>
      </c>
      <c r="D310" s="36">
        <v>379.98333333333335</v>
      </c>
      <c r="E310" s="36">
        <v>370.36666666666667</v>
      </c>
      <c r="F310" s="36">
        <v>364.43333333333334</v>
      </c>
      <c r="G310" s="36">
        <v>354.81666666666666</v>
      </c>
      <c r="H310" s="36">
        <v>385.91666666666669</v>
      </c>
      <c r="I310" s="36">
        <v>395.53333333333336</v>
      </c>
      <c r="J310" s="36">
        <v>401.4666666666667</v>
      </c>
      <c r="K310" s="31">
        <v>389.6</v>
      </c>
      <c r="L310" s="31">
        <v>374.05</v>
      </c>
      <c r="M310" s="31">
        <v>1.7613000000000001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174.9</v>
      </c>
      <c r="D311" s="36">
        <v>178.21666666666667</v>
      </c>
      <c r="E311" s="36">
        <v>170.83333333333334</v>
      </c>
      <c r="F311" s="36">
        <v>166.76666666666668</v>
      </c>
      <c r="G311" s="36">
        <v>159.38333333333335</v>
      </c>
      <c r="H311" s="36">
        <v>182.28333333333333</v>
      </c>
      <c r="I311" s="36">
        <v>189.66666666666666</v>
      </c>
      <c r="J311" s="36">
        <v>193.73333333333332</v>
      </c>
      <c r="K311" s="31">
        <v>185.6</v>
      </c>
      <c r="L311" s="31">
        <v>174.15</v>
      </c>
      <c r="M311" s="31">
        <v>77.218590000000006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184.95</v>
      </c>
      <c r="D312" s="36">
        <v>184.91666666666666</v>
      </c>
      <c r="E312" s="36">
        <v>174.68333333333331</v>
      </c>
      <c r="F312" s="36">
        <v>164.41666666666666</v>
      </c>
      <c r="G312" s="36">
        <v>154.18333333333331</v>
      </c>
      <c r="H312" s="36">
        <v>195.18333333333331</v>
      </c>
      <c r="I312" s="36">
        <v>205.41666666666666</v>
      </c>
      <c r="J312" s="36">
        <v>215.68333333333331</v>
      </c>
      <c r="K312" s="31">
        <v>195.15</v>
      </c>
      <c r="L312" s="31">
        <v>174.65</v>
      </c>
      <c r="M312" s="31">
        <v>91.045659999999998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2211.15</v>
      </c>
      <c r="D313" s="36">
        <v>2217.3833333333332</v>
      </c>
      <c r="E313" s="36">
        <v>2184.7666666666664</v>
      </c>
      <c r="F313" s="36">
        <v>2158.3833333333332</v>
      </c>
      <c r="G313" s="36">
        <v>2125.7666666666664</v>
      </c>
      <c r="H313" s="36">
        <v>2243.7666666666664</v>
      </c>
      <c r="I313" s="36">
        <v>2276.3833333333332</v>
      </c>
      <c r="J313" s="36">
        <v>2302.7666666666664</v>
      </c>
      <c r="K313" s="31">
        <v>2250</v>
      </c>
      <c r="L313" s="31">
        <v>2191</v>
      </c>
      <c r="M313" s="31">
        <v>3.1683500000000002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525.20000000000005</v>
      </c>
      <c r="D314" s="36">
        <v>523.79999999999995</v>
      </c>
      <c r="E314" s="36">
        <v>521.19999999999993</v>
      </c>
      <c r="F314" s="36">
        <v>517.19999999999993</v>
      </c>
      <c r="G314" s="36">
        <v>514.59999999999991</v>
      </c>
      <c r="H314" s="36">
        <v>527.79999999999995</v>
      </c>
      <c r="I314" s="36">
        <v>530.39999999999986</v>
      </c>
      <c r="J314" s="36">
        <v>534.4</v>
      </c>
      <c r="K314" s="31">
        <v>526.4</v>
      </c>
      <c r="L314" s="31">
        <v>519.79999999999995</v>
      </c>
      <c r="M314" s="31">
        <v>5.2940899999999997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10709.7</v>
      </c>
      <c r="D315" s="36">
        <v>10702.9</v>
      </c>
      <c r="E315" s="36">
        <v>10656.849999999999</v>
      </c>
      <c r="F315" s="36">
        <v>10603.999999999998</v>
      </c>
      <c r="G315" s="36">
        <v>10557.949999999997</v>
      </c>
      <c r="H315" s="36">
        <v>10755.75</v>
      </c>
      <c r="I315" s="36">
        <v>10801.8</v>
      </c>
      <c r="J315" s="36">
        <v>10854.650000000001</v>
      </c>
      <c r="K315" s="31">
        <v>10748.95</v>
      </c>
      <c r="L315" s="31">
        <v>10650.05</v>
      </c>
      <c r="M315" s="31">
        <v>1.90655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2843.45</v>
      </c>
      <c r="D316" s="36">
        <v>2884.6166666666668</v>
      </c>
      <c r="E316" s="36">
        <v>2779.7333333333336</v>
      </c>
      <c r="F316" s="36">
        <v>2716.0166666666669</v>
      </c>
      <c r="G316" s="36">
        <v>2611.1333333333337</v>
      </c>
      <c r="H316" s="36">
        <v>2948.3333333333335</v>
      </c>
      <c r="I316" s="36">
        <v>3053.2166666666667</v>
      </c>
      <c r="J316" s="36">
        <v>3116.9333333333334</v>
      </c>
      <c r="K316" s="31">
        <v>2989.5</v>
      </c>
      <c r="L316" s="31">
        <v>2820.9</v>
      </c>
      <c r="M316" s="31">
        <v>0.59836999999999996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962.15</v>
      </c>
      <c r="D317" s="36">
        <v>967.30000000000007</v>
      </c>
      <c r="E317" s="36">
        <v>949.10000000000014</v>
      </c>
      <c r="F317" s="36">
        <v>936.05000000000007</v>
      </c>
      <c r="G317" s="36">
        <v>917.85000000000014</v>
      </c>
      <c r="H317" s="36">
        <v>980.35000000000014</v>
      </c>
      <c r="I317" s="36">
        <v>998.55000000000018</v>
      </c>
      <c r="J317" s="36">
        <v>1011.6000000000001</v>
      </c>
      <c r="K317" s="31">
        <v>985.5</v>
      </c>
      <c r="L317" s="31">
        <v>954.25</v>
      </c>
      <c r="M317" s="31">
        <v>4.9447799999999997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875.9</v>
      </c>
      <c r="D318" s="36">
        <v>879.83333333333337</v>
      </c>
      <c r="E318" s="36">
        <v>862.01666666666677</v>
      </c>
      <c r="F318" s="36">
        <v>848.13333333333344</v>
      </c>
      <c r="G318" s="36">
        <v>830.31666666666683</v>
      </c>
      <c r="H318" s="36">
        <v>893.7166666666667</v>
      </c>
      <c r="I318" s="36">
        <v>911.5333333333333</v>
      </c>
      <c r="J318" s="36">
        <v>925.41666666666663</v>
      </c>
      <c r="K318" s="31">
        <v>897.65</v>
      </c>
      <c r="L318" s="31">
        <v>865.95</v>
      </c>
      <c r="M318" s="31">
        <v>25.329440000000002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2182</v>
      </c>
      <c r="D319" s="36">
        <v>2147.6333333333332</v>
      </c>
      <c r="E319" s="36">
        <v>2056.8666666666663</v>
      </c>
      <c r="F319" s="36">
        <v>1931.7333333333331</v>
      </c>
      <c r="G319" s="36">
        <v>1840.9666666666662</v>
      </c>
      <c r="H319" s="36">
        <v>2272.7666666666664</v>
      </c>
      <c r="I319" s="36">
        <v>2363.5333333333328</v>
      </c>
      <c r="J319" s="36">
        <v>2488.6666666666665</v>
      </c>
      <c r="K319" s="31">
        <v>2238.4</v>
      </c>
      <c r="L319" s="31">
        <v>2022.5</v>
      </c>
      <c r="M319" s="31">
        <v>13.30672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623.04999999999995</v>
      </c>
      <c r="D320" s="36">
        <v>626.08333333333337</v>
      </c>
      <c r="E320" s="36">
        <v>613.9666666666667</v>
      </c>
      <c r="F320" s="36">
        <v>604.88333333333333</v>
      </c>
      <c r="G320" s="36">
        <v>592.76666666666665</v>
      </c>
      <c r="H320" s="36">
        <v>635.16666666666674</v>
      </c>
      <c r="I320" s="36">
        <v>647.2833333333333</v>
      </c>
      <c r="J320" s="36">
        <v>656.36666666666679</v>
      </c>
      <c r="K320" s="31">
        <v>638.20000000000005</v>
      </c>
      <c r="L320" s="31">
        <v>617</v>
      </c>
      <c r="M320" s="31">
        <v>1.50034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993.3</v>
      </c>
      <c r="D321" s="36">
        <v>1003.5499999999998</v>
      </c>
      <c r="E321" s="36">
        <v>980.74999999999977</v>
      </c>
      <c r="F321" s="36">
        <v>968.19999999999993</v>
      </c>
      <c r="G321" s="36">
        <v>945.39999999999986</v>
      </c>
      <c r="H321" s="36">
        <v>1016.0999999999997</v>
      </c>
      <c r="I321" s="36">
        <v>1038.8999999999996</v>
      </c>
      <c r="J321" s="36">
        <v>1051.4499999999996</v>
      </c>
      <c r="K321" s="31">
        <v>1026.3499999999999</v>
      </c>
      <c r="L321" s="31">
        <v>991</v>
      </c>
      <c r="M321" s="31">
        <v>0.38324999999999998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1100.2</v>
      </c>
      <c r="D322" s="36">
        <v>1098.9666666666667</v>
      </c>
      <c r="E322" s="36">
        <v>1087.2333333333333</v>
      </c>
      <c r="F322" s="36">
        <v>1074.2666666666667</v>
      </c>
      <c r="G322" s="36">
        <v>1062.5333333333333</v>
      </c>
      <c r="H322" s="36">
        <v>1111.9333333333334</v>
      </c>
      <c r="I322" s="36">
        <v>1123.666666666667</v>
      </c>
      <c r="J322" s="36">
        <v>1136.6333333333334</v>
      </c>
      <c r="K322" s="31">
        <v>1110.7</v>
      </c>
      <c r="L322" s="31">
        <v>1086</v>
      </c>
      <c r="M322" s="31">
        <v>1.3524700000000001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1667.4</v>
      </c>
      <c r="D323" s="36">
        <v>1665.6333333333332</v>
      </c>
      <c r="E323" s="36">
        <v>1631.3666666666663</v>
      </c>
      <c r="F323" s="36">
        <v>1595.333333333333</v>
      </c>
      <c r="G323" s="36">
        <v>1561.0666666666662</v>
      </c>
      <c r="H323" s="36">
        <v>1701.6666666666665</v>
      </c>
      <c r="I323" s="36">
        <v>1735.9333333333334</v>
      </c>
      <c r="J323" s="36">
        <v>1771.9666666666667</v>
      </c>
      <c r="K323" s="31">
        <v>1699.9</v>
      </c>
      <c r="L323" s="31">
        <v>1629.6</v>
      </c>
      <c r="M323" s="31">
        <v>3.4474800000000001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81.45</v>
      </c>
      <c r="D324" s="36">
        <v>82.3</v>
      </c>
      <c r="E324" s="36">
        <v>80.599999999999994</v>
      </c>
      <c r="F324" s="36">
        <v>79.75</v>
      </c>
      <c r="G324" s="36">
        <v>78.05</v>
      </c>
      <c r="H324" s="36">
        <v>83.149999999999991</v>
      </c>
      <c r="I324" s="36">
        <v>84.850000000000009</v>
      </c>
      <c r="J324" s="36">
        <v>85.699999999999989</v>
      </c>
      <c r="K324" s="31">
        <v>84</v>
      </c>
      <c r="L324" s="31">
        <v>81.45</v>
      </c>
      <c r="M324" s="31">
        <v>43.506950000000003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66.55</v>
      </c>
      <c r="D325" s="36">
        <v>67.466666666666654</v>
      </c>
      <c r="E325" s="36">
        <v>65.083333333333314</v>
      </c>
      <c r="F325" s="36">
        <v>63.61666666666666</v>
      </c>
      <c r="G325" s="36">
        <v>61.23333333333332</v>
      </c>
      <c r="H325" s="36">
        <v>68.933333333333309</v>
      </c>
      <c r="I325" s="36">
        <v>71.316666666666663</v>
      </c>
      <c r="J325" s="36">
        <v>72.783333333333303</v>
      </c>
      <c r="K325" s="31">
        <v>69.849999999999994</v>
      </c>
      <c r="L325" s="31">
        <v>66</v>
      </c>
      <c r="M325" s="31">
        <v>80.503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1815.75</v>
      </c>
      <c r="D326" s="36">
        <v>1835.6833333333332</v>
      </c>
      <c r="E326" s="36">
        <v>1763.4166666666663</v>
      </c>
      <c r="F326" s="36">
        <v>1711.083333333333</v>
      </c>
      <c r="G326" s="36">
        <v>1638.8166666666662</v>
      </c>
      <c r="H326" s="36">
        <v>1888.0166666666664</v>
      </c>
      <c r="I326" s="36">
        <v>1960.2833333333333</v>
      </c>
      <c r="J326" s="36">
        <v>2012.6166666666666</v>
      </c>
      <c r="K326" s="31">
        <v>1907.95</v>
      </c>
      <c r="L326" s="31">
        <v>1783.35</v>
      </c>
      <c r="M326" s="31">
        <v>1.3216399999999999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2601</v>
      </c>
      <c r="D327" s="36">
        <v>2611.1666666666665</v>
      </c>
      <c r="E327" s="36">
        <v>2569.833333333333</v>
      </c>
      <c r="F327" s="36">
        <v>2538.6666666666665</v>
      </c>
      <c r="G327" s="36">
        <v>2497.333333333333</v>
      </c>
      <c r="H327" s="36">
        <v>2642.333333333333</v>
      </c>
      <c r="I327" s="36">
        <v>2683.6666666666661</v>
      </c>
      <c r="J327" s="36">
        <v>2714.833333333333</v>
      </c>
      <c r="K327" s="31">
        <v>2652.5</v>
      </c>
      <c r="L327" s="31">
        <v>2580</v>
      </c>
      <c r="M327" s="31">
        <v>11.73812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143802.75</v>
      </c>
      <c r="D328" s="36">
        <v>142042.44999999998</v>
      </c>
      <c r="E328" s="36">
        <v>139315.29999999996</v>
      </c>
      <c r="F328" s="36">
        <v>134827.84999999998</v>
      </c>
      <c r="G328" s="36">
        <v>132100.69999999995</v>
      </c>
      <c r="H328" s="36">
        <v>146529.89999999997</v>
      </c>
      <c r="I328" s="36">
        <v>149257.04999999999</v>
      </c>
      <c r="J328" s="36">
        <v>153744.49999999997</v>
      </c>
      <c r="K328" s="31">
        <v>144769.60000000001</v>
      </c>
      <c r="L328" s="31">
        <v>137555</v>
      </c>
      <c r="M328" s="31">
        <v>0.40809000000000001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1929.9</v>
      </c>
      <c r="D329" s="36">
        <v>1950.7166666666665</v>
      </c>
      <c r="E329" s="36">
        <v>1899.583333333333</v>
      </c>
      <c r="F329" s="36">
        <v>1869.2666666666667</v>
      </c>
      <c r="G329" s="36">
        <v>1818.1333333333332</v>
      </c>
      <c r="H329" s="36">
        <v>1981.0333333333328</v>
      </c>
      <c r="I329" s="36">
        <v>2032.1666666666665</v>
      </c>
      <c r="J329" s="36">
        <v>2062.4833333333327</v>
      </c>
      <c r="K329" s="31">
        <v>2001.85</v>
      </c>
      <c r="L329" s="31">
        <v>1920.4</v>
      </c>
      <c r="M329" s="31">
        <v>1.3980699999999999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3488.95</v>
      </c>
      <c r="D330" s="36">
        <v>3576.5</v>
      </c>
      <c r="E330" s="36">
        <v>3368</v>
      </c>
      <c r="F330" s="36">
        <v>3247.05</v>
      </c>
      <c r="G330" s="36">
        <v>3038.55</v>
      </c>
      <c r="H330" s="36">
        <v>3697.45</v>
      </c>
      <c r="I330" s="36">
        <v>3905.95</v>
      </c>
      <c r="J330" s="36">
        <v>4026.8999999999996</v>
      </c>
      <c r="K330" s="31">
        <v>3785</v>
      </c>
      <c r="L330" s="31">
        <v>3455.55</v>
      </c>
      <c r="M330" s="31">
        <v>13.72099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1351.2</v>
      </c>
      <c r="D331" s="36">
        <v>1358.5666666666668</v>
      </c>
      <c r="E331" s="36">
        <v>1338.4833333333336</v>
      </c>
      <c r="F331" s="36">
        <v>1325.7666666666667</v>
      </c>
      <c r="G331" s="36">
        <v>1305.6833333333334</v>
      </c>
      <c r="H331" s="36">
        <v>1371.2833333333338</v>
      </c>
      <c r="I331" s="36">
        <v>1391.3666666666672</v>
      </c>
      <c r="J331" s="36">
        <v>1404.0833333333339</v>
      </c>
      <c r="K331" s="31">
        <v>1378.65</v>
      </c>
      <c r="L331" s="31">
        <v>1345.85</v>
      </c>
      <c r="M331" s="31">
        <v>1.5989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1376.9</v>
      </c>
      <c r="D332" s="36">
        <v>1379.6666666666667</v>
      </c>
      <c r="E332" s="36">
        <v>1364.3333333333335</v>
      </c>
      <c r="F332" s="36">
        <v>1351.7666666666667</v>
      </c>
      <c r="G332" s="36">
        <v>1336.4333333333334</v>
      </c>
      <c r="H332" s="36">
        <v>1392.2333333333336</v>
      </c>
      <c r="I332" s="36">
        <v>1407.5666666666671</v>
      </c>
      <c r="J332" s="36">
        <v>1420.1333333333337</v>
      </c>
      <c r="K332" s="31">
        <v>1395</v>
      </c>
      <c r="L332" s="31">
        <v>1367.1</v>
      </c>
      <c r="M332" s="31">
        <v>2.6817000000000002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833.5</v>
      </c>
      <c r="D333" s="36">
        <v>836.16666666666663</v>
      </c>
      <c r="E333" s="36">
        <v>825.33333333333326</v>
      </c>
      <c r="F333" s="36">
        <v>817.16666666666663</v>
      </c>
      <c r="G333" s="36">
        <v>806.33333333333326</v>
      </c>
      <c r="H333" s="36">
        <v>844.33333333333326</v>
      </c>
      <c r="I333" s="36">
        <v>855.16666666666652</v>
      </c>
      <c r="J333" s="36">
        <v>863.33333333333326</v>
      </c>
      <c r="K333" s="31">
        <v>847</v>
      </c>
      <c r="L333" s="31">
        <v>828</v>
      </c>
      <c r="M333" s="31">
        <v>2.37235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143.19999999999999</v>
      </c>
      <c r="D334" s="36">
        <v>148.6</v>
      </c>
      <c r="E334" s="36">
        <v>136.35</v>
      </c>
      <c r="F334" s="36">
        <v>129.5</v>
      </c>
      <c r="G334" s="36">
        <v>117.25</v>
      </c>
      <c r="H334" s="36">
        <v>155.44999999999999</v>
      </c>
      <c r="I334" s="36">
        <v>167.7</v>
      </c>
      <c r="J334" s="36">
        <v>174.54999999999998</v>
      </c>
      <c r="K334" s="31">
        <v>160.85</v>
      </c>
      <c r="L334" s="31">
        <v>141.75</v>
      </c>
      <c r="M334" s="31">
        <v>486.39404999999999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3073.95</v>
      </c>
      <c r="D335" s="36">
        <v>3080.25</v>
      </c>
      <c r="E335" s="36">
        <v>3034</v>
      </c>
      <c r="F335" s="36">
        <v>2994.05</v>
      </c>
      <c r="G335" s="36">
        <v>2947.8</v>
      </c>
      <c r="H335" s="36">
        <v>3120.2</v>
      </c>
      <c r="I335" s="36">
        <v>3166.45</v>
      </c>
      <c r="J335" s="36">
        <v>3206.3999999999996</v>
      </c>
      <c r="K335" s="31">
        <v>3126.5</v>
      </c>
      <c r="L335" s="31">
        <v>3040.3</v>
      </c>
      <c r="M335" s="31">
        <v>2.6391499999999999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866.7</v>
      </c>
      <c r="D336" s="36">
        <v>859.73333333333323</v>
      </c>
      <c r="E336" s="36">
        <v>841.96666666666647</v>
      </c>
      <c r="F336" s="36">
        <v>817.23333333333323</v>
      </c>
      <c r="G336" s="36">
        <v>799.46666666666647</v>
      </c>
      <c r="H336" s="36">
        <v>884.46666666666647</v>
      </c>
      <c r="I336" s="36">
        <v>902.23333333333312</v>
      </c>
      <c r="J336" s="36">
        <v>926.96666666666647</v>
      </c>
      <c r="K336" s="31">
        <v>877.5</v>
      </c>
      <c r="L336" s="31">
        <v>835</v>
      </c>
      <c r="M336" s="31">
        <v>2.5063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133.15</v>
      </c>
      <c r="D337" s="36">
        <v>137.68333333333331</v>
      </c>
      <c r="E337" s="36">
        <v>128.61666666666662</v>
      </c>
      <c r="F337" s="36">
        <v>124.08333333333331</v>
      </c>
      <c r="G337" s="36">
        <v>115.01666666666662</v>
      </c>
      <c r="H337" s="36">
        <v>142.21666666666661</v>
      </c>
      <c r="I337" s="36">
        <v>151.28333333333327</v>
      </c>
      <c r="J337" s="36">
        <v>155.81666666666661</v>
      </c>
      <c r="K337" s="31">
        <v>146.75</v>
      </c>
      <c r="L337" s="31">
        <v>133.15</v>
      </c>
      <c r="M337" s="31">
        <v>272.63337999999999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212.7</v>
      </c>
      <c r="D338" s="36">
        <v>215.61666666666667</v>
      </c>
      <c r="E338" s="36">
        <v>204.33333333333334</v>
      </c>
      <c r="F338" s="36">
        <v>195.96666666666667</v>
      </c>
      <c r="G338" s="36">
        <v>184.68333333333334</v>
      </c>
      <c r="H338" s="36">
        <v>223.98333333333335</v>
      </c>
      <c r="I338" s="36">
        <v>235.26666666666665</v>
      </c>
      <c r="J338" s="36">
        <v>243.63333333333335</v>
      </c>
      <c r="K338" s="31">
        <v>226.9</v>
      </c>
      <c r="L338" s="31">
        <v>207.25</v>
      </c>
      <c r="M338" s="31">
        <v>82.860669999999999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2459.0500000000002</v>
      </c>
      <c r="D339" s="36">
        <v>2455.4333333333334</v>
      </c>
      <c r="E339" s="36">
        <v>2442.916666666667</v>
      </c>
      <c r="F339" s="36">
        <v>2426.7833333333338</v>
      </c>
      <c r="G339" s="36">
        <v>2414.2666666666673</v>
      </c>
      <c r="H339" s="36">
        <v>2471.5666666666666</v>
      </c>
      <c r="I339" s="36">
        <v>2484.083333333333</v>
      </c>
      <c r="J339" s="36">
        <v>2500.2166666666662</v>
      </c>
      <c r="K339" s="31">
        <v>2467.9499999999998</v>
      </c>
      <c r="L339" s="31">
        <v>2439.3000000000002</v>
      </c>
      <c r="M339" s="31">
        <v>4.4526899999999996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106.25</v>
      </c>
      <c r="D340" s="36">
        <v>107.01666666666667</v>
      </c>
      <c r="E340" s="36">
        <v>102.78333333333333</v>
      </c>
      <c r="F340" s="36">
        <v>99.316666666666663</v>
      </c>
      <c r="G340" s="36">
        <v>95.083333333333329</v>
      </c>
      <c r="H340" s="36">
        <v>110.48333333333333</v>
      </c>
      <c r="I340" s="36">
        <v>114.71666666666665</v>
      </c>
      <c r="J340" s="36">
        <v>118.18333333333334</v>
      </c>
      <c r="K340" s="31">
        <v>111.25</v>
      </c>
      <c r="L340" s="31">
        <v>103.55</v>
      </c>
      <c r="M340" s="31">
        <v>10.985939999999999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81</v>
      </c>
      <c r="D341" s="36">
        <v>84.850000000000009</v>
      </c>
      <c r="E341" s="36">
        <v>73.800000000000011</v>
      </c>
      <c r="F341" s="36">
        <v>66.600000000000009</v>
      </c>
      <c r="G341" s="36">
        <v>55.550000000000011</v>
      </c>
      <c r="H341" s="36">
        <v>92.050000000000011</v>
      </c>
      <c r="I341" s="36">
        <v>103.1</v>
      </c>
      <c r="J341" s="36">
        <v>110.30000000000001</v>
      </c>
      <c r="K341" s="31">
        <v>95.9</v>
      </c>
      <c r="L341" s="31">
        <v>77.650000000000006</v>
      </c>
      <c r="M341" s="31">
        <v>3892.8442100000002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480.1</v>
      </c>
      <c r="D342" s="36">
        <v>481.7</v>
      </c>
      <c r="E342" s="36">
        <v>472.4</v>
      </c>
      <c r="F342" s="36">
        <v>464.7</v>
      </c>
      <c r="G342" s="36">
        <v>455.4</v>
      </c>
      <c r="H342" s="36">
        <v>489.4</v>
      </c>
      <c r="I342" s="36">
        <v>498.70000000000005</v>
      </c>
      <c r="J342" s="36">
        <v>506.4</v>
      </c>
      <c r="K342" s="31">
        <v>491</v>
      </c>
      <c r="L342" s="31">
        <v>474</v>
      </c>
      <c r="M342" s="31">
        <v>4.0070300000000003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213.75</v>
      </c>
      <c r="D343" s="36">
        <v>223.66666666666666</v>
      </c>
      <c r="E343" s="36">
        <v>194.63333333333333</v>
      </c>
      <c r="F343" s="36">
        <v>175.51666666666668</v>
      </c>
      <c r="G343" s="36">
        <v>146.48333333333335</v>
      </c>
      <c r="H343" s="36">
        <v>242.7833333333333</v>
      </c>
      <c r="I343" s="36">
        <v>271.81666666666666</v>
      </c>
      <c r="J343" s="36">
        <v>290.93333333333328</v>
      </c>
      <c r="K343" s="31">
        <v>252.7</v>
      </c>
      <c r="L343" s="31">
        <v>204.55</v>
      </c>
      <c r="M343" s="31">
        <v>98.364999999999995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230.05</v>
      </c>
      <c r="D344" s="36">
        <v>234.31666666666669</v>
      </c>
      <c r="E344" s="36">
        <v>223.93333333333339</v>
      </c>
      <c r="F344" s="36">
        <v>217.81666666666669</v>
      </c>
      <c r="G344" s="36">
        <v>207.43333333333339</v>
      </c>
      <c r="H344" s="36">
        <v>240.43333333333339</v>
      </c>
      <c r="I344" s="36">
        <v>250.81666666666666</v>
      </c>
      <c r="J344" s="36">
        <v>256.93333333333339</v>
      </c>
      <c r="K344" s="31">
        <v>244.7</v>
      </c>
      <c r="L344" s="31">
        <v>228.2</v>
      </c>
      <c r="M344" s="31">
        <v>157.12799999999999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58.05</v>
      </c>
      <c r="D345" s="36">
        <v>60.666666666666664</v>
      </c>
      <c r="E345" s="36">
        <v>54.383333333333326</v>
      </c>
      <c r="F345" s="36">
        <v>50.716666666666661</v>
      </c>
      <c r="G345" s="36">
        <v>44.433333333333323</v>
      </c>
      <c r="H345" s="36">
        <v>64.333333333333329</v>
      </c>
      <c r="I345" s="36">
        <v>70.616666666666674</v>
      </c>
      <c r="J345" s="36">
        <v>74.283333333333331</v>
      </c>
      <c r="K345" s="31">
        <v>66.95</v>
      </c>
      <c r="L345" s="31">
        <v>57</v>
      </c>
      <c r="M345" s="31">
        <v>257.14132999999998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261.14999999999998</v>
      </c>
      <c r="D346" s="36">
        <v>262.76666666666665</v>
      </c>
      <c r="E346" s="36">
        <v>257.13333333333333</v>
      </c>
      <c r="F346" s="36">
        <v>253.11666666666667</v>
      </c>
      <c r="G346" s="36">
        <v>247.48333333333335</v>
      </c>
      <c r="H346" s="36">
        <v>266.7833333333333</v>
      </c>
      <c r="I346" s="36">
        <v>272.41666666666663</v>
      </c>
      <c r="J346" s="36">
        <v>276.43333333333328</v>
      </c>
      <c r="K346" s="31">
        <v>268.39999999999998</v>
      </c>
      <c r="L346" s="31">
        <v>258.75</v>
      </c>
      <c r="M346" s="31">
        <v>7.7193800000000001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316.14999999999998</v>
      </c>
      <c r="D347" s="36">
        <v>319.11666666666662</v>
      </c>
      <c r="E347" s="36">
        <v>311.53333333333325</v>
      </c>
      <c r="F347" s="36">
        <v>306.91666666666663</v>
      </c>
      <c r="G347" s="36">
        <v>299.33333333333326</v>
      </c>
      <c r="H347" s="36">
        <v>323.73333333333323</v>
      </c>
      <c r="I347" s="36">
        <v>331.31666666666661</v>
      </c>
      <c r="J347" s="36">
        <v>335.93333333333322</v>
      </c>
      <c r="K347" s="31">
        <v>326.7</v>
      </c>
      <c r="L347" s="31">
        <v>314.5</v>
      </c>
      <c r="M347" s="31">
        <v>117.14288999999999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341.55</v>
      </c>
      <c r="D348" s="36">
        <v>345.31666666666666</v>
      </c>
      <c r="E348" s="36">
        <v>336.23333333333335</v>
      </c>
      <c r="F348" s="36">
        <v>330.91666666666669</v>
      </c>
      <c r="G348" s="36">
        <v>321.83333333333337</v>
      </c>
      <c r="H348" s="36">
        <v>350.63333333333333</v>
      </c>
      <c r="I348" s="36">
        <v>359.7166666666667</v>
      </c>
      <c r="J348" s="36">
        <v>365.0333333333333</v>
      </c>
      <c r="K348" s="31">
        <v>354.4</v>
      </c>
      <c r="L348" s="31">
        <v>340</v>
      </c>
      <c r="M348" s="31">
        <v>1.7837499999999999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1331.35</v>
      </c>
      <c r="D349" s="36">
        <v>1335.2833333333333</v>
      </c>
      <c r="E349" s="36">
        <v>1311.0666666666666</v>
      </c>
      <c r="F349" s="36">
        <v>1290.7833333333333</v>
      </c>
      <c r="G349" s="36">
        <v>1266.5666666666666</v>
      </c>
      <c r="H349" s="36">
        <v>1355.5666666666666</v>
      </c>
      <c r="I349" s="36">
        <v>1379.7833333333333</v>
      </c>
      <c r="J349" s="36">
        <v>1400.0666666666666</v>
      </c>
      <c r="K349" s="31">
        <v>1359.5</v>
      </c>
      <c r="L349" s="31">
        <v>1315</v>
      </c>
      <c r="M349" s="31">
        <v>7.1424799999999999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257.89999999999998</v>
      </c>
      <c r="D350" s="36">
        <v>260.43333333333334</v>
      </c>
      <c r="E350" s="36">
        <v>254.26666666666665</v>
      </c>
      <c r="F350" s="36">
        <v>250.63333333333333</v>
      </c>
      <c r="G350" s="36">
        <v>244.46666666666664</v>
      </c>
      <c r="H350" s="36">
        <v>264.06666666666666</v>
      </c>
      <c r="I350" s="36">
        <v>270.23333333333329</v>
      </c>
      <c r="J350" s="36">
        <v>273.86666666666667</v>
      </c>
      <c r="K350" s="31">
        <v>266.60000000000002</v>
      </c>
      <c r="L350" s="31">
        <v>256.8</v>
      </c>
      <c r="M350" s="31">
        <v>309.06374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468.9</v>
      </c>
      <c r="D351" s="36">
        <v>481.73333333333329</v>
      </c>
      <c r="E351" s="36">
        <v>443.66666666666663</v>
      </c>
      <c r="F351" s="36">
        <v>418.43333333333334</v>
      </c>
      <c r="G351" s="36">
        <v>380.36666666666667</v>
      </c>
      <c r="H351" s="36">
        <v>506.96666666666658</v>
      </c>
      <c r="I351" s="36">
        <v>545.0333333333333</v>
      </c>
      <c r="J351" s="36">
        <v>570.26666666666654</v>
      </c>
      <c r="K351" s="31">
        <v>519.79999999999995</v>
      </c>
      <c r="L351" s="31">
        <v>456.5</v>
      </c>
      <c r="M351" s="31">
        <v>57.940829999999998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1946.4</v>
      </c>
      <c r="D352" s="36">
        <v>1999.1833333333334</v>
      </c>
      <c r="E352" s="36">
        <v>1864.3666666666668</v>
      </c>
      <c r="F352" s="36">
        <v>1782.3333333333335</v>
      </c>
      <c r="G352" s="36">
        <v>1647.5166666666669</v>
      </c>
      <c r="H352" s="36">
        <v>2081.2166666666667</v>
      </c>
      <c r="I352" s="36">
        <v>2216.0333333333333</v>
      </c>
      <c r="J352" s="36">
        <v>2298.0666666666666</v>
      </c>
      <c r="K352" s="31">
        <v>2134</v>
      </c>
      <c r="L352" s="31">
        <v>1917.15</v>
      </c>
      <c r="M352" s="31">
        <v>47.37518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422.2</v>
      </c>
      <c r="D353" s="36">
        <v>422.9666666666667</v>
      </c>
      <c r="E353" s="36">
        <v>410.43333333333339</v>
      </c>
      <c r="F353" s="36">
        <v>398.66666666666669</v>
      </c>
      <c r="G353" s="36">
        <v>386.13333333333338</v>
      </c>
      <c r="H353" s="36">
        <v>434.73333333333341</v>
      </c>
      <c r="I353" s="36">
        <v>447.26666666666671</v>
      </c>
      <c r="J353" s="36">
        <v>459.03333333333342</v>
      </c>
      <c r="K353" s="31">
        <v>435.5</v>
      </c>
      <c r="L353" s="31">
        <v>411.2</v>
      </c>
      <c r="M353" s="31">
        <v>109.58969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7198.8</v>
      </c>
      <c r="D354" s="36">
        <v>7311.3</v>
      </c>
      <c r="E354" s="36">
        <v>7023.6</v>
      </c>
      <c r="F354" s="36">
        <v>6848.4000000000005</v>
      </c>
      <c r="G354" s="36">
        <v>6560.7000000000007</v>
      </c>
      <c r="H354" s="36">
        <v>7486.5</v>
      </c>
      <c r="I354" s="36">
        <v>7774.1999999999989</v>
      </c>
      <c r="J354" s="36">
        <v>7949.4</v>
      </c>
      <c r="K354" s="31">
        <v>7599</v>
      </c>
      <c r="L354" s="31">
        <v>7136.1</v>
      </c>
      <c r="M354" s="31">
        <v>2.5315099999999999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202.4</v>
      </c>
      <c r="D355" s="36">
        <v>205.36666666666667</v>
      </c>
      <c r="E355" s="36">
        <v>198.53333333333336</v>
      </c>
      <c r="F355" s="36">
        <v>194.66666666666669</v>
      </c>
      <c r="G355" s="36">
        <v>187.83333333333337</v>
      </c>
      <c r="H355" s="36">
        <v>209.23333333333335</v>
      </c>
      <c r="I355" s="36">
        <v>216.06666666666666</v>
      </c>
      <c r="J355" s="36">
        <v>219.93333333333334</v>
      </c>
      <c r="K355" s="31">
        <v>212.2</v>
      </c>
      <c r="L355" s="31">
        <v>201.5</v>
      </c>
      <c r="M355" s="31">
        <v>5.5184600000000001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36121.800000000003</v>
      </c>
      <c r="D356" s="36">
        <v>36107.26666666667</v>
      </c>
      <c r="E356" s="36">
        <v>35714.53333333334</v>
      </c>
      <c r="F356" s="36">
        <v>35307.26666666667</v>
      </c>
      <c r="G356" s="36">
        <v>34914.53333333334</v>
      </c>
      <c r="H356" s="36">
        <v>36514.53333333334</v>
      </c>
      <c r="I356" s="36">
        <v>36907.266666666663</v>
      </c>
      <c r="J356" s="36">
        <v>37314.53333333334</v>
      </c>
      <c r="K356" s="31">
        <v>36500</v>
      </c>
      <c r="L356" s="31">
        <v>35700</v>
      </c>
      <c r="M356" s="31">
        <v>0.53637999999999997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1563.85</v>
      </c>
      <c r="D357" s="36">
        <v>1577.95</v>
      </c>
      <c r="E357" s="36">
        <v>1533.9</v>
      </c>
      <c r="F357" s="36">
        <v>1503.95</v>
      </c>
      <c r="G357" s="36">
        <v>1459.9</v>
      </c>
      <c r="H357" s="36">
        <v>1607.9</v>
      </c>
      <c r="I357" s="36">
        <v>1651.9499999999998</v>
      </c>
      <c r="J357" s="36">
        <v>1681.9</v>
      </c>
      <c r="K357" s="31">
        <v>1622</v>
      </c>
      <c r="L357" s="31">
        <v>1548</v>
      </c>
      <c r="M357" s="31">
        <v>6.4965700000000002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939.95</v>
      </c>
      <c r="D358" s="36">
        <v>945.66666666666663</v>
      </c>
      <c r="E358" s="36">
        <v>924.33333333333326</v>
      </c>
      <c r="F358" s="36">
        <v>908.71666666666658</v>
      </c>
      <c r="G358" s="36">
        <v>887.38333333333321</v>
      </c>
      <c r="H358" s="36">
        <v>961.2833333333333</v>
      </c>
      <c r="I358" s="36">
        <v>982.61666666666656</v>
      </c>
      <c r="J358" s="36">
        <v>998.23333333333335</v>
      </c>
      <c r="K358" s="31">
        <v>967</v>
      </c>
      <c r="L358" s="31">
        <v>930.05</v>
      </c>
      <c r="M358" s="31">
        <v>10.30185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295.64999999999998</v>
      </c>
      <c r="D359" s="36">
        <v>302.88333333333333</v>
      </c>
      <c r="E359" s="36">
        <v>284.36666666666667</v>
      </c>
      <c r="F359" s="36">
        <v>273.08333333333337</v>
      </c>
      <c r="G359" s="36">
        <v>254.56666666666672</v>
      </c>
      <c r="H359" s="36">
        <v>314.16666666666663</v>
      </c>
      <c r="I359" s="36">
        <v>332.68333333333328</v>
      </c>
      <c r="J359" s="36">
        <v>343.96666666666658</v>
      </c>
      <c r="K359" s="31">
        <v>321.39999999999998</v>
      </c>
      <c r="L359" s="31">
        <v>291.60000000000002</v>
      </c>
      <c r="M359" s="31">
        <v>36.96575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8704.75</v>
      </c>
      <c r="D360" s="36">
        <v>8693</v>
      </c>
      <c r="E360" s="36">
        <v>8621.7999999999993</v>
      </c>
      <c r="F360" s="36">
        <v>8538.8499999999985</v>
      </c>
      <c r="G360" s="36">
        <v>8467.6499999999978</v>
      </c>
      <c r="H360" s="36">
        <v>8775.9500000000007</v>
      </c>
      <c r="I360" s="36">
        <v>8847.1500000000015</v>
      </c>
      <c r="J360" s="36">
        <v>8930.1000000000022</v>
      </c>
      <c r="K360" s="31">
        <v>8764.2000000000007</v>
      </c>
      <c r="L360" s="31">
        <v>8610.0499999999993</v>
      </c>
      <c r="M360" s="31">
        <v>5.7592100000000004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257</v>
      </c>
      <c r="D361" s="36">
        <v>261.66666666666669</v>
      </c>
      <c r="E361" s="36">
        <v>250.93333333333339</v>
      </c>
      <c r="F361" s="36">
        <v>244.8666666666667</v>
      </c>
      <c r="G361" s="36">
        <v>234.13333333333341</v>
      </c>
      <c r="H361" s="36">
        <v>267.73333333333335</v>
      </c>
      <c r="I361" s="36">
        <v>278.46666666666658</v>
      </c>
      <c r="J361" s="36">
        <v>284.53333333333336</v>
      </c>
      <c r="K361" s="31">
        <v>272.39999999999998</v>
      </c>
      <c r="L361" s="31">
        <v>255.6</v>
      </c>
      <c r="M361" s="31">
        <v>78.577309999999997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4360.7</v>
      </c>
      <c r="D362" s="36">
        <v>4421.6500000000005</v>
      </c>
      <c r="E362" s="36">
        <v>4271.3500000000013</v>
      </c>
      <c r="F362" s="36">
        <v>4182.0000000000009</v>
      </c>
      <c r="G362" s="36">
        <v>4031.7000000000016</v>
      </c>
      <c r="H362" s="36">
        <v>4511.0000000000009</v>
      </c>
      <c r="I362" s="36">
        <v>4661.3</v>
      </c>
      <c r="J362" s="36">
        <v>4750.6500000000005</v>
      </c>
      <c r="K362" s="31">
        <v>4571.95</v>
      </c>
      <c r="L362" s="31">
        <v>4332.3</v>
      </c>
      <c r="M362" s="31">
        <v>0.35414000000000001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2654.85</v>
      </c>
      <c r="D363" s="36">
        <v>2689.9666666666667</v>
      </c>
      <c r="E363" s="36">
        <v>2589.9333333333334</v>
      </c>
      <c r="F363" s="36">
        <v>2525.0166666666669</v>
      </c>
      <c r="G363" s="36">
        <v>2424.9833333333336</v>
      </c>
      <c r="H363" s="36">
        <v>2754.8833333333332</v>
      </c>
      <c r="I363" s="36">
        <v>2854.916666666667</v>
      </c>
      <c r="J363" s="36">
        <v>2919.833333333333</v>
      </c>
      <c r="K363" s="31">
        <v>2790</v>
      </c>
      <c r="L363" s="31">
        <v>2625.05</v>
      </c>
      <c r="M363" s="31">
        <v>1.8807799999999999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3403.45</v>
      </c>
      <c r="D364" s="36">
        <v>3423.9500000000003</v>
      </c>
      <c r="E364" s="36">
        <v>3348.9000000000005</v>
      </c>
      <c r="F364" s="36">
        <v>3294.3500000000004</v>
      </c>
      <c r="G364" s="36">
        <v>3219.3000000000006</v>
      </c>
      <c r="H364" s="36">
        <v>3478.5000000000005</v>
      </c>
      <c r="I364" s="36">
        <v>3553.5500000000006</v>
      </c>
      <c r="J364" s="36">
        <v>3608.1000000000004</v>
      </c>
      <c r="K364" s="31">
        <v>3499</v>
      </c>
      <c r="L364" s="31">
        <v>3369.4</v>
      </c>
      <c r="M364" s="31">
        <v>7.6916500000000001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2670.3</v>
      </c>
      <c r="D365" s="36">
        <v>2668.0333333333333</v>
      </c>
      <c r="E365" s="36">
        <v>2652.2666666666664</v>
      </c>
      <c r="F365" s="36">
        <v>2634.2333333333331</v>
      </c>
      <c r="G365" s="36">
        <v>2618.4666666666662</v>
      </c>
      <c r="H365" s="36">
        <v>2686.0666666666666</v>
      </c>
      <c r="I365" s="36">
        <v>2701.8333333333339</v>
      </c>
      <c r="J365" s="36">
        <v>2719.8666666666668</v>
      </c>
      <c r="K365" s="31">
        <v>2683.8</v>
      </c>
      <c r="L365" s="31">
        <v>2650</v>
      </c>
      <c r="M365" s="31">
        <v>3.6461800000000002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859.55</v>
      </c>
      <c r="D366" s="36">
        <v>872.11666666666667</v>
      </c>
      <c r="E366" s="36">
        <v>844.43333333333339</v>
      </c>
      <c r="F366" s="36">
        <v>829.31666666666672</v>
      </c>
      <c r="G366" s="36">
        <v>801.63333333333344</v>
      </c>
      <c r="H366" s="36">
        <v>887.23333333333335</v>
      </c>
      <c r="I366" s="36">
        <v>914.91666666666652</v>
      </c>
      <c r="J366" s="36">
        <v>930.0333333333333</v>
      </c>
      <c r="K366" s="31">
        <v>899.8</v>
      </c>
      <c r="L366" s="31">
        <v>857</v>
      </c>
      <c r="M366" s="31">
        <v>8.5274800000000006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133.6</v>
      </c>
      <c r="D367" s="36">
        <v>134.26666666666665</v>
      </c>
      <c r="E367" s="36">
        <v>131.98333333333329</v>
      </c>
      <c r="F367" s="36">
        <v>130.36666666666665</v>
      </c>
      <c r="G367" s="36">
        <v>128.08333333333329</v>
      </c>
      <c r="H367" s="36">
        <v>135.8833333333333</v>
      </c>
      <c r="I367" s="36">
        <v>138.16666666666666</v>
      </c>
      <c r="J367" s="36">
        <v>139.7833333333333</v>
      </c>
      <c r="K367" s="31">
        <v>136.55000000000001</v>
      </c>
      <c r="L367" s="31">
        <v>132.65</v>
      </c>
      <c r="M367" s="31">
        <v>30.163450000000001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787.35</v>
      </c>
      <c r="D368" s="36">
        <v>804.61666666666667</v>
      </c>
      <c r="E368" s="36">
        <v>764.83333333333337</v>
      </c>
      <c r="F368" s="36">
        <v>742.31666666666672</v>
      </c>
      <c r="G368" s="36">
        <v>702.53333333333342</v>
      </c>
      <c r="H368" s="36">
        <v>827.13333333333333</v>
      </c>
      <c r="I368" s="36">
        <v>866.91666666666663</v>
      </c>
      <c r="J368" s="36">
        <v>889.43333333333328</v>
      </c>
      <c r="K368" s="31">
        <v>844.4</v>
      </c>
      <c r="L368" s="31">
        <v>782.1</v>
      </c>
      <c r="M368" s="31">
        <v>6.0628099999999998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394.8</v>
      </c>
      <c r="D369" s="36">
        <v>405.73333333333335</v>
      </c>
      <c r="E369" s="36">
        <v>380.06666666666672</v>
      </c>
      <c r="F369" s="36">
        <v>365.33333333333337</v>
      </c>
      <c r="G369" s="36">
        <v>339.66666666666674</v>
      </c>
      <c r="H369" s="36">
        <v>420.4666666666667</v>
      </c>
      <c r="I369" s="36">
        <v>446.13333333333333</v>
      </c>
      <c r="J369" s="36">
        <v>460.86666666666667</v>
      </c>
      <c r="K369" s="31">
        <v>431.4</v>
      </c>
      <c r="L369" s="31">
        <v>391</v>
      </c>
      <c r="M369" s="31">
        <v>6.2428699999999999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1515.8</v>
      </c>
      <c r="D370" s="36">
        <v>1530.2666666666667</v>
      </c>
      <c r="E370" s="36">
        <v>1490.2833333333333</v>
      </c>
      <c r="F370" s="36">
        <v>1464.7666666666667</v>
      </c>
      <c r="G370" s="36">
        <v>1424.7833333333333</v>
      </c>
      <c r="H370" s="36">
        <v>1555.7833333333333</v>
      </c>
      <c r="I370" s="36">
        <v>1595.7666666666664</v>
      </c>
      <c r="J370" s="36">
        <v>1621.2833333333333</v>
      </c>
      <c r="K370" s="31">
        <v>1570.25</v>
      </c>
      <c r="L370" s="31">
        <v>1504.75</v>
      </c>
      <c r="M370" s="31">
        <v>0.34777000000000002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4345.2</v>
      </c>
      <c r="D371" s="36">
        <v>4332.3499999999995</v>
      </c>
      <c r="E371" s="36">
        <v>4298.9999999999991</v>
      </c>
      <c r="F371" s="36">
        <v>4252.7999999999993</v>
      </c>
      <c r="G371" s="36">
        <v>4219.4499999999989</v>
      </c>
      <c r="H371" s="36">
        <v>4378.5499999999993</v>
      </c>
      <c r="I371" s="36">
        <v>4411.8999999999996</v>
      </c>
      <c r="J371" s="36">
        <v>4458.0999999999995</v>
      </c>
      <c r="K371" s="31">
        <v>4365.7</v>
      </c>
      <c r="L371" s="31">
        <v>4286.1499999999996</v>
      </c>
      <c r="M371" s="31">
        <v>7.6149399999999998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958.15</v>
      </c>
      <c r="D372" s="36">
        <v>964.9</v>
      </c>
      <c r="E372" s="36">
        <v>944.8</v>
      </c>
      <c r="F372" s="36">
        <v>931.44999999999993</v>
      </c>
      <c r="G372" s="36">
        <v>911.34999999999991</v>
      </c>
      <c r="H372" s="36">
        <v>978.25</v>
      </c>
      <c r="I372" s="36">
        <v>998.35000000000014</v>
      </c>
      <c r="J372" s="36">
        <v>1011.7</v>
      </c>
      <c r="K372" s="31">
        <v>985</v>
      </c>
      <c r="L372" s="31">
        <v>951.55</v>
      </c>
      <c r="M372" s="31">
        <v>0.96055999999999997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470.55</v>
      </c>
      <c r="D373" s="36">
        <v>473.48333333333335</v>
      </c>
      <c r="E373" s="36">
        <v>464.36666666666667</v>
      </c>
      <c r="F373" s="36">
        <v>458.18333333333334</v>
      </c>
      <c r="G373" s="36">
        <v>449.06666666666666</v>
      </c>
      <c r="H373" s="36">
        <v>479.66666666666669</v>
      </c>
      <c r="I373" s="36">
        <v>488.78333333333336</v>
      </c>
      <c r="J373" s="36">
        <v>494.9666666666667</v>
      </c>
      <c r="K373" s="31">
        <v>482.6</v>
      </c>
      <c r="L373" s="31">
        <v>467.3</v>
      </c>
      <c r="M373" s="31">
        <v>8.7174999999999994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424.15</v>
      </c>
      <c r="D374" s="36">
        <v>424.11666666666662</v>
      </c>
      <c r="E374" s="36">
        <v>412.98333333333323</v>
      </c>
      <c r="F374" s="36">
        <v>401.81666666666661</v>
      </c>
      <c r="G374" s="36">
        <v>390.68333333333322</v>
      </c>
      <c r="H374" s="36">
        <v>435.28333333333325</v>
      </c>
      <c r="I374" s="36">
        <v>446.41666666666657</v>
      </c>
      <c r="J374" s="36">
        <v>457.58333333333326</v>
      </c>
      <c r="K374" s="31">
        <v>435.25</v>
      </c>
      <c r="L374" s="31">
        <v>412.95</v>
      </c>
      <c r="M374" s="31">
        <v>303.49202000000002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270.3</v>
      </c>
      <c r="D375" s="36">
        <v>270.84999999999997</v>
      </c>
      <c r="E375" s="36">
        <v>265.69999999999993</v>
      </c>
      <c r="F375" s="36">
        <v>261.09999999999997</v>
      </c>
      <c r="G375" s="36">
        <v>255.94999999999993</v>
      </c>
      <c r="H375" s="36">
        <v>275.44999999999993</v>
      </c>
      <c r="I375" s="36">
        <v>280.59999999999991</v>
      </c>
      <c r="J375" s="36">
        <v>285.19999999999993</v>
      </c>
      <c r="K375" s="31">
        <v>276</v>
      </c>
      <c r="L375" s="31">
        <v>266.25</v>
      </c>
      <c r="M375" s="31">
        <v>191.40022999999999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483.1</v>
      </c>
      <c r="D376" s="36">
        <v>489.0333333333333</v>
      </c>
      <c r="E376" s="36">
        <v>474.56666666666661</v>
      </c>
      <c r="F376" s="36">
        <v>466.0333333333333</v>
      </c>
      <c r="G376" s="36">
        <v>451.56666666666661</v>
      </c>
      <c r="H376" s="36">
        <v>497.56666666666661</v>
      </c>
      <c r="I376" s="36">
        <v>512.0333333333333</v>
      </c>
      <c r="J376" s="36">
        <v>520.56666666666661</v>
      </c>
      <c r="K376" s="31">
        <v>503.5</v>
      </c>
      <c r="L376" s="31">
        <v>480.5</v>
      </c>
      <c r="M376" s="31">
        <v>9.3541100000000004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1175.05</v>
      </c>
      <c r="D377" s="36">
        <v>1183.5</v>
      </c>
      <c r="E377" s="36">
        <v>1142.7</v>
      </c>
      <c r="F377" s="36">
        <v>1110.3500000000001</v>
      </c>
      <c r="G377" s="36">
        <v>1069.5500000000002</v>
      </c>
      <c r="H377" s="36">
        <v>1215.8499999999999</v>
      </c>
      <c r="I377" s="36">
        <v>1256.6500000000001</v>
      </c>
      <c r="J377" s="36">
        <v>1288.9999999999998</v>
      </c>
      <c r="K377" s="31">
        <v>1224.3</v>
      </c>
      <c r="L377" s="31">
        <v>1151.1500000000001</v>
      </c>
      <c r="M377" s="31">
        <v>3.57708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619.65</v>
      </c>
      <c r="D378" s="36">
        <v>629.55000000000007</v>
      </c>
      <c r="E378" s="36">
        <v>607.10000000000014</v>
      </c>
      <c r="F378" s="36">
        <v>594.55000000000007</v>
      </c>
      <c r="G378" s="36">
        <v>572.10000000000014</v>
      </c>
      <c r="H378" s="36">
        <v>642.10000000000014</v>
      </c>
      <c r="I378" s="36">
        <v>664.55000000000018</v>
      </c>
      <c r="J378" s="36">
        <v>677.10000000000014</v>
      </c>
      <c r="K378" s="31">
        <v>652</v>
      </c>
      <c r="L378" s="31">
        <v>617</v>
      </c>
      <c r="M378" s="31">
        <v>2.1418400000000002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170.15</v>
      </c>
      <c r="D379" s="36">
        <v>174.29999999999998</v>
      </c>
      <c r="E379" s="36">
        <v>165.59999999999997</v>
      </c>
      <c r="F379" s="36">
        <v>161.04999999999998</v>
      </c>
      <c r="G379" s="36">
        <v>152.34999999999997</v>
      </c>
      <c r="H379" s="36">
        <v>178.84999999999997</v>
      </c>
      <c r="I379" s="36">
        <v>187.54999999999995</v>
      </c>
      <c r="J379" s="36">
        <v>192.09999999999997</v>
      </c>
      <c r="K379" s="31">
        <v>183</v>
      </c>
      <c r="L379" s="31">
        <v>169.75</v>
      </c>
      <c r="M379" s="31">
        <v>21.955770000000001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16387.2</v>
      </c>
      <c r="D380" s="36">
        <v>16434.8</v>
      </c>
      <c r="E380" s="36">
        <v>16253.649999999998</v>
      </c>
      <c r="F380" s="36">
        <v>16120.099999999999</v>
      </c>
      <c r="G380" s="36">
        <v>15938.949999999997</v>
      </c>
      <c r="H380" s="36">
        <v>16568.349999999999</v>
      </c>
      <c r="I380" s="36">
        <v>16749.5</v>
      </c>
      <c r="J380" s="36">
        <v>16883.05</v>
      </c>
      <c r="K380" s="31">
        <v>16615.95</v>
      </c>
      <c r="L380" s="31">
        <v>16301.25</v>
      </c>
      <c r="M380" s="31">
        <v>2.9159999999999998E-2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118.25</v>
      </c>
      <c r="D381" s="36">
        <v>120.3</v>
      </c>
      <c r="E381" s="36">
        <v>115.05</v>
      </c>
      <c r="F381" s="36">
        <v>111.85</v>
      </c>
      <c r="G381" s="36">
        <v>106.6</v>
      </c>
      <c r="H381" s="36">
        <v>123.5</v>
      </c>
      <c r="I381" s="36">
        <v>128.75</v>
      </c>
      <c r="J381" s="36">
        <v>131.94999999999999</v>
      </c>
      <c r="K381" s="31">
        <v>125.55</v>
      </c>
      <c r="L381" s="31">
        <v>117.1</v>
      </c>
      <c r="M381" s="31">
        <v>650.62679000000003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1368.7</v>
      </c>
      <c r="D382" s="36">
        <v>1381.95</v>
      </c>
      <c r="E382" s="36">
        <v>1353</v>
      </c>
      <c r="F382" s="36">
        <v>1337.3</v>
      </c>
      <c r="G382" s="36">
        <v>1308.3499999999999</v>
      </c>
      <c r="H382" s="36">
        <v>1397.65</v>
      </c>
      <c r="I382" s="36">
        <v>1426.6000000000004</v>
      </c>
      <c r="J382" s="36">
        <v>1442.3000000000002</v>
      </c>
      <c r="K382" s="31">
        <v>1410.9</v>
      </c>
      <c r="L382" s="31">
        <v>1366.25</v>
      </c>
      <c r="M382" s="31">
        <v>6.4478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479.45</v>
      </c>
      <c r="D383" s="36">
        <v>478.26666666666671</v>
      </c>
      <c r="E383" s="36">
        <v>463.28333333333342</v>
      </c>
      <c r="F383" s="36">
        <v>447.11666666666673</v>
      </c>
      <c r="G383" s="36">
        <v>432.13333333333344</v>
      </c>
      <c r="H383" s="36">
        <v>494.43333333333339</v>
      </c>
      <c r="I383" s="36">
        <v>509.41666666666663</v>
      </c>
      <c r="J383" s="36">
        <v>525.58333333333337</v>
      </c>
      <c r="K383" s="31">
        <v>493.25</v>
      </c>
      <c r="L383" s="31">
        <v>462.1</v>
      </c>
      <c r="M383" s="31">
        <v>6.1185099999999997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1729.2</v>
      </c>
      <c r="D384" s="36">
        <v>1713.0833333333333</v>
      </c>
      <c r="E384" s="36">
        <v>1686.1666666666665</v>
      </c>
      <c r="F384" s="36">
        <v>1643.1333333333332</v>
      </c>
      <c r="G384" s="36">
        <v>1616.2166666666665</v>
      </c>
      <c r="H384" s="36">
        <v>1756.1166666666666</v>
      </c>
      <c r="I384" s="36">
        <v>1783.0333333333331</v>
      </c>
      <c r="J384" s="36">
        <v>1826.0666666666666</v>
      </c>
      <c r="K384" s="31">
        <v>1740</v>
      </c>
      <c r="L384" s="31">
        <v>1670.05</v>
      </c>
      <c r="M384" s="31">
        <v>0.84136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229.6</v>
      </c>
      <c r="D385" s="36">
        <v>238.14999999999998</v>
      </c>
      <c r="E385" s="36">
        <v>217.59999999999997</v>
      </c>
      <c r="F385" s="36">
        <v>205.6</v>
      </c>
      <c r="G385" s="36">
        <v>185.04999999999998</v>
      </c>
      <c r="H385" s="36">
        <v>250.14999999999995</v>
      </c>
      <c r="I385" s="36">
        <v>270.69999999999993</v>
      </c>
      <c r="J385" s="36">
        <v>282.69999999999993</v>
      </c>
      <c r="K385" s="31">
        <v>258.7</v>
      </c>
      <c r="L385" s="31">
        <v>226.15</v>
      </c>
      <c r="M385" s="31">
        <v>322.39386999999999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170.9</v>
      </c>
      <c r="D386" s="36">
        <v>175.31666666666669</v>
      </c>
      <c r="E386" s="36">
        <v>164.18333333333339</v>
      </c>
      <c r="F386" s="36">
        <v>157.4666666666667</v>
      </c>
      <c r="G386" s="36">
        <v>146.3333333333334</v>
      </c>
      <c r="H386" s="36">
        <v>182.03333333333339</v>
      </c>
      <c r="I386" s="36">
        <v>193.16666666666666</v>
      </c>
      <c r="J386" s="36">
        <v>199.88333333333338</v>
      </c>
      <c r="K386" s="31">
        <v>186.45</v>
      </c>
      <c r="L386" s="31">
        <v>168.6</v>
      </c>
      <c r="M386" s="31">
        <v>54.046230000000001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1254.0999999999999</v>
      </c>
      <c r="D387" s="36">
        <v>1241.1166666666666</v>
      </c>
      <c r="E387" s="36">
        <v>1217.9333333333332</v>
      </c>
      <c r="F387" s="36">
        <v>1181.7666666666667</v>
      </c>
      <c r="G387" s="36">
        <v>1158.5833333333333</v>
      </c>
      <c r="H387" s="36">
        <v>1277.2833333333331</v>
      </c>
      <c r="I387" s="36">
        <v>1300.4666666666665</v>
      </c>
      <c r="J387" s="36">
        <v>1336.633333333333</v>
      </c>
      <c r="K387" s="31">
        <v>1264.3</v>
      </c>
      <c r="L387" s="31">
        <v>1204.95</v>
      </c>
      <c r="M387" s="31">
        <v>0.85133000000000003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342.6</v>
      </c>
      <c r="D388" s="36">
        <v>345.45</v>
      </c>
      <c r="E388" s="36">
        <v>338.15</v>
      </c>
      <c r="F388" s="36">
        <v>333.7</v>
      </c>
      <c r="G388" s="36">
        <v>326.39999999999998</v>
      </c>
      <c r="H388" s="36">
        <v>349.9</v>
      </c>
      <c r="I388" s="36">
        <v>357.20000000000005</v>
      </c>
      <c r="J388" s="36">
        <v>361.65</v>
      </c>
      <c r="K388" s="31">
        <v>352.75</v>
      </c>
      <c r="L388" s="31">
        <v>341</v>
      </c>
      <c r="M388" s="31">
        <v>4.8022799999999997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246.95</v>
      </c>
      <c r="D389" s="36">
        <v>248.1</v>
      </c>
      <c r="E389" s="36">
        <v>243.29999999999998</v>
      </c>
      <c r="F389" s="36">
        <v>239.64999999999998</v>
      </c>
      <c r="G389" s="36">
        <v>234.84999999999997</v>
      </c>
      <c r="H389" s="36">
        <v>251.75</v>
      </c>
      <c r="I389" s="36">
        <v>256.55</v>
      </c>
      <c r="J389" s="36">
        <v>260.20000000000005</v>
      </c>
      <c r="K389" s="31">
        <v>252.9</v>
      </c>
      <c r="L389" s="31">
        <v>244.45</v>
      </c>
      <c r="M389" s="31">
        <v>5.34049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148.65</v>
      </c>
      <c r="D390" s="36">
        <v>151.80000000000001</v>
      </c>
      <c r="E390" s="36">
        <v>143.65000000000003</v>
      </c>
      <c r="F390" s="36">
        <v>138.65000000000003</v>
      </c>
      <c r="G390" s="36">
        <v>130.50000000000006</v>
      </c>
      <c r="H390" s="36">
        <v>156.80000000000001</v>
      </c>
      <c r="I390" s="36">
        <v>164.95</v>
      </c>
      <c r="J390" s="36">
        <v>169.95</v>
      </c>
      <c r="K390" s="31">
        <v>159.94999999999999</v>
      </c>
      <c r="L390" s="31">
        <v>146.80000000000001</v>
      </c>
      <c r="M390" s="31">
        <v>71.153909999999996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2993.15</v>
      </c>
      <c r="D391" s="36">
        <v>3070.8833333333332</v>
      </c>
      <c r="E391" s="36">
        <v>2902.2666666666664</v>
      </c>
      <c r="F391" s="36">
        <v>2811.3833333333332</v>
      </c>
      <c r="G391" s="36">
        <v>2642.7666666666664</v>
      </c>
      <c r="H391" s="36">
        <v>3161.7666666666664</v>
      </c>
      <c r="I391" s="36">
        <v>3330.3833333333332</v>
      </c>
      <c r="J391" s="36">
        <v>3421.2666666666664</v>
      </c>
      <c r="K391" s="31">
        <v>3239.5</v>
      </c>
      <c r="L391" s="31">
        <v>2980</v>
      </c>
      <c r="M391" s="31">
        <v>1.2410399999999999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78.349999999999994</v>
      </c>
      <c r="D392" s="36">
        <v>80.75</v>
      </c>
      <c r="E392" s="36">
        <v>73.099999999999994</v>
      </c>
      <c r="F392" s="36">
        <v>67.849999999999994</v>
      </c>
      <c r="G392" s="36">
        <v>60.199999999999989</v>
      </c>
      <c r="H392" s="36">
        <v>86</v>
      </c>
      <c r="I392" s="36">
        <v>93.65</v>
      </c>
      <c r="J392" s="36">
        <v>98.9</v>
      </c>
      <c r="K392" s="31">
        <v>88.4</v>
      </c>
      <c r="L392" s="31">
        <v>75.5</v>
      </c>
      <c r="M392" s="31">
        <v>101.29947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1692.15</v>
      </c>
      <c r="D393" s="36">
        <v>1694.9833333333336</v>
      </c>
      <c r="E393" s="36">
        <v>1667.0666666666671</v>
      </c>
      <c r="F393" s="36">
        <v>1641.9833333333336</v>
      </c>
      <c r="G393" s="36">
        <v>1614.0666666666671</v>
      </c>
      <c r="H393" s="36">
        <v>1720.0666666666671</v>
      </c>
      <c r="I393" s="36">
        <v>1747.9833333333336</v>
      </c>
      <c r="J393" s="36">
        <v>1773.0666666666671</v>
      </c>
      <c r="K393" s="31">
        <v>1722.9</v>
      </c>
      <c r="L393" s="31">
        <v>1669.9</v>
      </c>
      <c r="M393" s="31">
        <v>1.6184000000000001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243.75</v>
      </c>
      <c r="D394" s="36">
        <v>249.23333333333335</v>
      </c>
      <c r="E394" s="36">
        <v>236.51666666666671</v>
      </c>
      <c r="F394" s="36">
        <v>229.28333333333336</v>
      </c>
      <c r="G394" s="36">
        <v>216.56666666666672</v>
      </c>
      <c r="H394" s="36">
        <v>256.4666666666667</v>
      </c>
      <c r="I394" s="36">
        <v>269.18333333333334</v>
      </c>
      <c r="J394" s="36">
        <v>276.41666666666669</v>
      </c>
      <c r="K394" s="31">
        <v>261.95</v>
      </c>
      <c r="L394" s="31">
        <v>242</v>
      </c>
      <c r="M394" s="31">
        <v>56.5505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453.55</v>
      </c>
      <c r="D395" s="36">
        <v>463.8</v>
      </c>
      <c r="E395" s="36">
        <v>438.85</v>
      </c>
      <c r="F395" s="36">
        <v>424.15000000000003</v>
      </c>
      <c r="G395" s="36">
        <v>399.20000000000005</v>
      </c>
      <c r="H395" s="36">
        <v>478.5</v>
      </c>
      <c r="I395" s="36">
        <v>503.44999999999993</v>
      </c>
      <c r="J395" s="36">
        <v>518.15</v>
      </c>
      <c r="K395" s="31">
        <v>488.75</v>
      </c>
      <c r="L395" s="31">
        <v>449.1</v>
      </c>
      <c r="M395" s="31">
        <v>235.80969999999999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182.65</v>
      </c>
      <c r="D396" s="36">
        <v>186.23333333333335</v>
      </c>
      <c r="E396" s="36">
        <v>176.51666666666671</v>
      </c>
      <c r="F396" s="36">
        <v>170.38333333333335</v>
      </c>
      <c r="G396" s="36">
        <v>160.66666666666671</v>
      </c>
      <c r="H396" s="36">
        <v>192.3666666666667</v>
      </c>
      <c r="I396" s="36">
        <v>202.08333333333334</v>
      </c>
      <c r="J396" s="36">
        <v>208.2166666666667</v>
      </c>
      <c r="K396" s="31">
        <v>195.95</v>
      </c>
      <c r="L396" s="31">
        <v>180.1</v>
      </c>
      <c r="M396" s="31">
        <v>17.56278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841.75</v>
      </c>
      <c r="D397" s="36">
        <v>845.80000000000007</v>
      </c>
      <c r="E397" s="36">
        <v>835.05000000000018</v>
      </c>
      <c r="F397" s="36">
        <v>828.35000000000014</v>
      </c>
      <c r="G397" s="36">
        <v>817.60000000000025</v>
      </c>
      <c r="H397" s="36">
        <v>852.50000000000011</v>
      </c>
      <c r="I397" s="36">
        <v>863.24999999999989</v>
      </c>
      <c r="J397" s="36">
        <v>869.95</v>
      </c>
      <c r="K397" s="31">
        <v>856.55</v>
      </c>
      <c r="L397" s="31">
        <v>839.1</v>
      </c>
      <c r="M397" s="31">
        <v>0.44334000000000001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2904.7</v>
      </c>
      <c r="D398" s="36">
        <v>2903.7999999999997</v>
      </c>
      <c r="E398" s="36">
        <v>2885.5999999999995</v>
      </c>
      <c r="F398" s="36">
        <v>2866.4999999999995</v>
      </c>
      <c r="G398" s="36">
        <v>2848.2999999999993</v>
      </c>
      <c r="H398" s="36">
        <v>2922.8999999999996</v>
      </c>
      <c r="I398" s="36">
        <v>2941.0999999999995</v>
      </c>
      <c r="J398" s="36">
        <v>2960.2</v>
      </c>
      <c r="K398" s="31">
        <v>2922</v>
      </c>
      <c r="L398" s="31">
        <v>2884.7</v>
      </c>
      <c r="M398" s="31">
        <v>33.372149999999998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108.15</v>
      </c>
      <c r="D399" s="36">
        <v>110.05</v>
      </c>
      <c r="E399" s="36">
        <v>105.6</v>
      </c>
      <c r="F399" s="36">
        <v>103.05</v>
      </c>
      <c r="G399" s="36">
        <v>98.6</v>
      </c>
      <c r="H399" s="36">
        <v>112.6</v>
      </c>
      <c r="I399" s="36">
        <v>117.05000000000001</v>
      </c>
      <c r="J399" s="36">
        <v>119.6</v>
      </c>
      <c r="K399" s="31">
        <v>114.5</v>
      </c>
      <c r="L399" s="31">
        <v>107.5</v>
      </c>
      <c r="M399" s="31">
        <v>28.72146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699.55</v>
      </c>
      <c r="D400" s="36">
        <v>703.33333333333337</v>
      </c>
      <c r="E400" s="36">
        <v>691.7166666666667</v>
      </c>
      <c r="F400" s="36">
        <v>683.88333333333333</v>
      </c>
      <c r="G400" s="36">
        <v>672.26666666666665</v>
      </c>
      <c r="H400" s="36">
        <v>711.16666666666674</v>
      </c>
      <c r="I400" s="36">
        <v>722.7833333333333</v>
      </c>
      <c r="J400" s="36">
        <v>730.61666666666679</v>
      </c>
      <c r="K400" s="31">
        <v>714.95</v>
      </c>
      <c r="L400" s="31">
        <v>695.5</v>
      </c>
      <c r="M400" s="31">
        <v>2.47112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697.65</v>
      </c>
      <c r="D401" s="36">
        <v>722.55000000000007</v>
      </c>
      <c r="E401" s="36">
        <v>655.10000000000014</v>
      </c>
      <c r="F401" s="36">
        <v>612.55000000000007</v>
      </c>
      <c r="G401" s="36">
        <v>545.10000000000014</v>
      </c>
      <c r="H401" s="36">
        <v>765.10000000000014</v>
      </c>
      <c r="I401" s="36">
        <v>832.55000000000018</v>
      </c>
      <c r="J401" s="36">
        <v>875.10000000000014</v>
      </c>
      <c r="K401" s="31">
        <v>790</v>
      </c>
      <c r="L401" s="31">
        <v>680</v>
      </c>
      <c r="M401" s="31">
        <v>49.127670000000002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731.75</v>
      </c>
      <c r="D402" s="36">
        <v>736.5333333333333</v>
      </c>
      <c r="E402" s="36">
        <v>721.21666666666658</v>
      </c>
      <c r="F402" s="36">
        <v>710.68333333333328</v>
      </c>
      <c r="G402" s="36">
        <v>695.36666666666656</v>
      </c>
      <c r="H402" s="36">
        <v>747.06666666666661</v>
      </c>
      <c r="I402" s="36">
        <v>762.38333333333321</v>
      </c>
      <c r="J402" s="36">
        <v>772.91666666666663</v>
      </c>
      <c r="K402" s="31">
        <v>751.85</v>
      </c>
      <c r="L402" s="31">
        <v>726</v>
      </c>
      <c r="M402" s="31">
        <v>0.55296000000000001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1595.6</v>
      </c>
      <c r="D403" s="36">
        <v>1597.6499999999999</v>
      </c>
      <c r="E403" s="36">
        <v>1582.9499999999998</v>
      </c>
      <c r="F403" s="36">
        <v>1570.3</v>
      </c>
      <c r="G403" s="36">
        <v>1555.6</v>
      </c>
      <c r="H403" s="36">
        <v>1610.2999999999997</v>
      </c>
      <c r="I403" s="36">
        <v>1625</v>
      </c>
      <c r="J403" s="36">
        <v>1637.6499999999996</v>
      </c>
      <c r="K403" s="31">
        <v>1612.35</v>
      </c>
      <c r="L403" s="31">
        <v>1585</v>
      </c>
      <c r="M403" s="31">
        <v>0.88946999999999998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114.4</v>
      </c>
      <c r="D404" s="36">
        <v>115.75</v>
      </c>
      <c r="E404" s="36">
        <v>108.1</v>
      </c>
      <c r="F404" s="36">
        <v>101.8</v>
      </c>
      <c r="G404" s="36">
        <v>94.149999999999991</v>
      </c>
      <c r="H404" s="36">
        <v>122.05</v>
      </c>
      <c r="I404" s="36">
        <v>129.69999999999999</v>
      </c>
      <c r="J404" s="36">
        <v>136</v>
      </c>
      <c r="K404" s="31">
        <v>123.4</v>
      </c>
      <c r="L404" s="31">
        <v>109.45</v>
      </c>
      <c r="M404" s="31">
        <v>200.68675999999999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8705.5499999999993</v>
      </c>
      <c r="D405" s="36">
        <v>8723.8666666666668</v>
      </c>
      <c r="E405" s="36">
        <v>8632.7333333333336</v>
      </c>
      <c r="F405" s="36">
        <v>8559.9166666666661</v>
      </c>
      <c r="G405" s="36">
        <v>8468.7833333333328</v>
      </c>
      <c r="H405" s="36">
        <v>8796.6833333333343</v>
      </c>
      <c r="I405" s="36">
        <v>8887.8166666666693</v>
      </c>
      <c r="J405" s="36">
        <v>8960.633333333335</v>
      </c>
      <c r="K405" s="31">
        <v>8815</v>
      </c>
      <c r="L405" s="31">
        <v>8651.0499999999993</v>
      </c>
      <c r="M405" s="31">
        <v>0.12152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1376.35</v>
      </c>
      <c r="D406" s="36">
        <v>1372.5333333333331</v>
      </c>
      <c r="E406" s="36">
        <v>1356.7666666666662</v>
      </c>
      <c r="F406" s="36">
        <v>1337.1833333333332</v>
      </c>
      <c r="G406" s="36">
        <v>1321.4166666666663</v>
      </c>
      <c r="H406" s="36">
        <v>1392.1166666666661</v>
      </c>
      <c r="I406" s="36">
        <v>1407.883333333333</v>
      </c>
      <c r="J406" s="36">
        <v>1427.466666666666</v>
      </c>
      <c r="K406" s="31">
        <v>1388.3</v>
      </c>
      <c r="L406" s="31">
        <v>1352.95</v>
      </c>
      <c r="M406" s="31">
        <v>0.2883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712.85</v>
      </c>
      <c r="D407" s="36">
        <v>714</v>
      </c>
      <c r="E407" s="36">
        <v>708</v>
      </c>
      <c r="F407" s="36">
        <v>703.15</v>
      </c>
      <c r="G407" s="36">
        <v>697.15</v>
      </c>
      <c r="H407" s="36">
        <v>718.85</v>
      </c>
      <c r="I407" s="36">
        <v>724.85</v>
      </c>
      <c r="J407" s="36">
        <v>729.7</v>
      </c>
      <c r="K407" s="31">
        <v>720</v>
      </c>
      <c r="L407" s="31">
        <v>709.15</v>
      </c>
      <c r="M407" s="31">
        <v>10.96335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1436</v>
      </c>
      <c r="D408" s="36">
        <v>1437.0833333333333</v>
      </c>
      <c r="E408" s="36">
        <v>1422.1666666666665</v>
      </c>
      <c r="F408" s="36">
        <v>1408.3333333333333</v>
      </c>
      <c r="G408" s="36">
        <v>1393.4166666666665</v>
      </c>
      <c r="H408" s="36">
        <v>1450.9166666666665</v>
      </c>
      <c r="I408" s="36">
        <v>1465.833333333333</v>
      </c>
      <c r="J408" s="36">
        <v>1479.6666666666665</v>
      </c>
      <c r="K408" s="31">
        <v>1452</v>
      </c>
      <c r="L408" s="31">
        <v>1423.25</v>
      </c>
      <c r="M408" s="31">
        <v>5.1550700000000003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3005.5</v>
      </c>
      <c r="D409" s="36">
        <v>3014.5666666666671</v>
      </c>
      <c r="E409" s="36">
        <v>2972.2833333333342</v>
      </c>
      <c r="F409" s="36">
        <v>2939.0666666666671</v>
      </c>
      <c r="G409" s="36">
        <v>2896.7833333333342</v>
      </c>
      <c r="H409" s="36">
        <v>3047.7833333333342</v>
      </c>
      <c r="I409" s="36">
        <v>3090.0666666666671</v>
      </c>
      <c r="J409" s="36">
        <v>3123.2833333333342</v>
      </c>
      <c r="K409" s="31">
        <v>3056.85</v>
      </c>
      <c r="L409" s="31">
        <v>2981.35</v>
      </c>
      <c r="M409" s="31">
        <v>0.83967999999999998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367.65</v>
      </c>
      <c r="D410" s="36">
        <v>371.83333333333331</v>
      </c>
      <c r="E410" s="36">
        <v>360.81666666666661</v>
      </c>
      <c r="F410" s="36">
        <v>353.98333333333329</v>
      </c>
      <c r="G410" s="36">
        <v>342.96666666666658</v>
      </c>
      <c r="H410" s="36">
        <v>378.66666666666663</v>
      </c>
      <c r="I410" s="36">
        <v>389.68333333333339</v>
      </c>
      <c r="J410" s="36">
        <v>396.51666666666665</v>
      </c>
      <c r="K410" s="31">
        <v>382.85</v>
      </c>
      <c r="L410" s="31">
        <v>365</v>
      </c>
      <c r="M410" s="31">
        <v>1.69153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734.1</v>
      </c>
      <c r="D411" s="36">
        <v>742.2166666666667</v>
      </c>
      <c r="E411" s="36">
        <v>720.88333333333344</v>
      </c>
      <c r="F411" s="36">
        <v>707.66666666666674</v>
      </c>
      <c r="G411" s="36">
        <v>686.33333333333348</v>
      </c>
      <c r="H411" s="36">
        <v>755.43333333333339</v>
      </c>
      <c r="I411" s="36">
        <v>776.76666666666665</v>
      </c>
      <c r="J411" s="36">
        <v>789.98333333333335</v>
      </c>
      <c r="K411" s="31">
        <v>763.55</v>
      </c>
      <c r="L411" s="31">
        <v>729</v>
      </c>
      <c r="M411" s="31">
        <v>2.0949599999999999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27265.5</v>
      </c>
      <c r="D412" s="36">
        <v>27379.033333333336</v>
      </c>
      <c r="E412" s="36">
        <v>27048.466666666674</v>
      </c>
      <c r="F412" s="36">
        <v>26831.433333333338</v>
      </c>
      <c r="G412" s="36">
        <v>26500.866666666676</v>
      </c>
      <c r="H412" s="36">
        <v>27596.066666666673</v>
      </c>
      <c r="I412" s="36">
        <v>27926.633333333331</v>
      </c>
      <c r="J412" s="36">
        <v>28143.666666666672</v>
      </c>
      <c r="K412" s="31">
        <v>27709.599999999999</v>
      </c>
      <c r="L412" s="31">
        <v>27162</v>
      </c>
      <c r="M412" s="31">
        <v>0.17052999999999999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46.1</v>
      </c>
      <c r="D413" s="36">
        <v>46.983333333333341</v>
      </c>
      <c r="E413" s="36">
        <v>44.76666666666668</v>
      </c>
      <c r="F413" s="36">
        <v>43.433333333333337</v>
      </c>
      <c r="G413" s="36">
        <v>41.216666666666676</v>
      </c>
      <c r="H413" s="36">
        <v>48.316666666666684</v>
      </c>
      <c r="I413" s="36">
        <v>50.533333333333339</v>
      </c>
      <c r="J413" s="36">
        <v>51.866666666666688</v>
      </c>
      <c r="K413" s="31">
        <v>49.2</v>
      </c>
      <c r="L413" s="31">
        <v>45.65</v>
      </c>
      <c r="M413" s="31">
        <v>180.26692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2262.25</v>
      </c>
      <c r="D414" s="36">
        <v>2290.0166666666664</v>
      </c>
      <c r="E414" s="36">
        <v>2227.083333333333</v>
      </c>
      <c r="F414" s="36">
        <v>2191.9166666666665</v>
      </c>
      <c r="G414" s="36">
        <v>2128.9833333333331</v>
      </c>
      <c r="H414" s="36">
        <v>2325.1833333333329</v>
      </c>
      <c r="I414" s="36">
        <v>2388.1166666666663</v>
      </c>
      <c r="J414" s="36">
        <v>2423.2833333333328</v>
      </c>
      <c r="K414" s="31">
        <v>2352.9499999999998</v>
      </c>
      <c r="L414" s="31">
        <v>2254.85</v>
      </c>
      <c r="M414" s="31">
        <v>5.69008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657.7</v>
      </c>
      <c r="D415" s="36">
        <v>670.23333333333346</v>
      </c>
      <c r="E415" s="36">
        <v>637.6166666666669</v>
      </c>
      <c r="F415" s="36">
        <v>617.53333333333342</v>
      </c>
      <c r="G415" s="36">
        <v>584.91666666666686</v>
      </c>
      <c r="H415" s="36">
        <v>690.31666666666695</v>
      </c>
      <c r="I415" s="36">
        <v>722.93333333333351</v>
      </c>
      <c r="J415" s="36">
        <v>743.01666666666699</v>
      </c>
      <c r="K415" s="31">
        <v>702.85</v>
      </c>
      <c r="L415" s="31">
        <v>650.15</v>
      </c>
      <c r="M415" s="31">
        <v>8.5440500000000004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4218.3500000000004</v>
      </c>
      <c r="D416" s="36">
        <v>4260.55</v>
      </c>
      <c r="E416" s="36">
        <v>4161.8</v>
      </c>
      <c r="F416" s="36">
        <v>4105.25</v>
      </c>
      <c r="G416" s="36">
        <v>4006.5</v>
      </c>
      <c r="H416" s="36">
        <v>4317.1000000000004</v>
      </c>
      <c r="I416" s="36">
        <v>4415.8500000000004</v>
      </c>
      <c r="J416" s="36">
        <v>4472.4000000000005</v>
      </c>
      <c r="K416" s="31">
        <v>4359.3</v>
      </c>
      <c r="L416" s="31">
        <v>4204</v>
      </c>
      <c r="M416" s="31">
        <v>3.1074000000000002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112.45</v>
      </c>
      <c r="D417" s="36">
        <v>118.53333333333332</v>
      </c>
      <c r="E417" s="36">
        <v>106.36666666666665</v>
      </c>
      <c r="F417" s="36">
        <v>100.28333333333333</v>
      </c>
      <c r="G417" s="36">
        <v>88.11666666666666</v>
      </c>
      <c r="H417" s="36">
        <v>124.61666666666663</v>
      </c>
      <c r="I417" s="36">
        <v>136.7833333333333</v>
      </c>
      <c r="J417" s="36">
        <v>142.86666666666662</v>
      </c>
      <c r="K417" s="31">
        <v>130.69999999999999</v>
      </c>
      <c r="L417" s="31">
        <v>112.45</v>
      </c>
      <c r="M417" s="31">
        <v>1178.2726399999999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4466.2</v>
      </c>
      <c r="D418" s="36">
        <v>4487.4000000000005</v>
      </c>
      <c r="E418" s="36">
        <v>4399.8000000000011</v>
      </c>
      <c r="F418" s="36">
        <v>4333.4000000000005</v>
      </c>
      <c r="G418" s="36">
        <v>4245.8000000000011</v>
      </c>
      <c r="H418" s="36">
        <v>4553.8000000000011</v>
      </c>
      <c r="I418" s="36">
        <v>4641.4000000000015</v>
      </c>
      <c r="J418" s="36">
        <v>4707.8000000000011</v>
      </c>
      <c r="K418" s="31">
        <v>4575</v>
      </c>
      <c r="L418" s="31">
        <v>4421</v>
      </c>
      <c r="M418" s="31">
        <v>0.33100000000000002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1348.55</v>
      </c>
      <c r="D419" s="36">
        <v>1338.3</v>
      </c>
      <c r="E419" s="36">
        <v>1268.5999999999999</v>
      </c>
      <c r="F419" s="36">
        <v>1188.6499999999999</v>
      </c>
      <c r="G419" s="36">
        <v>1118.9499999999998</v>
      </c>
      <c r="H419" s="36">
        <v>1418.25</v>
      </c>
      <c r="I419" s="36">
        <v>1487.9500000000003</v>
      </c>
      <c r="J419" s="36">
        <v>1567.9</v>
      </c>
      <c r="K419" s="31">
        <v>1408</v>
      </c>
      <c r="L419" s="31">
        <v>1258.3499999999999</v>
      </c>
      <c r="M419" s="31">
        <v>10.952400000000001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6798</v>
      </c>
      <c r="D420" s="36">
        <v>6854.666666666667</v>
      </c>
      <c r="E420" s="36">
        <v>6719.3333333333339</v>
      </c>
      <c r="F420" s="36">
        <v>6640.666666666667</v>
      </c>
      <c r="G420" s="36">
        <v>6505.3333333333339</v>
      </c>
      <c r="H420" s="36">
        <v>6933.3333333333339</v>
      </c>
      <c r="I420" s="36">
        <v>7068.6666666666679</v>
      </c>
      <c r="J420" s="36">
        <v>7147.3333333333339</v>
      </c>
      <c r="K420" s="31">
        <v>6990</v>
      </c>
      <c r="L420" s="31">
        <v>6776</v>
      </c>
      <c r="M420" s="31">
        <v>0.50197000000000003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593.95000000000005</v>
      </c>
      <c r="D421" s="36">
        <v>602.2833333333333</v>
      </c>
      <c r="E421" s="36">
        <v>576.66666666666663</v>
      </c>
      <c r="F421" s="36">
        <v>559.38333333333333</v>
      </c>
      <c r="G421" s="36">
        <v>533.76666666666665</v>
      </c>
      <c r="H421" s="36">
        <v>619.56666666666661</v>
      </c>
      <c r="I421" s="36">
        <v>645.18333333333339</v>
      </c>
      <c r="J421" s="36">
        <v>662.46666666666658</v>
      </c>
      <c r="K421" s="31">
        <v>627.9</v>
      </c>
      <c r="L421" s="31">
        <v>585</v>
      </c>
      <c r="M421" s="31">
        <v>6.1305699999999996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783.8</v>
      </c>
      <c r="D422" s="36">
        <v>789.19999999999993</v>
      </c>
      <c r="E422" s="36">
        <v>769.69999999999982</v>
      </c>
      <c r="F422" s="36">
        <v>755.59999999999991</v>
      </c>
      <c r="G422" s="36">
        <v>736.0999999999998</v>
      </c>
      <c r="H422" s="36">
        <v>803.29999999999984</v>
      </c>
      <c r="I422" s="36">
        <v>822.80000000000007</v>
      </c>
      <c r="J422" s="36">
        <v>836.89999999999986</v>
      </c>
      <c r="K422" s="31">
        <v>808.7</v>
      </c>
      <c r="L422" s="31">
        <v>775.1</v>
      </c>
      <c r="M422" s="31">
        <v>2.4320499999999998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2286.5</v>
      </c>
      <c r="D423" s="36">
        <v>2291.85</v>
      </c>
      <c r="E423" s="36">
        <v>2261.35</v>
      </c>
      <c r="F423" s="36">
        <v>2236.1999999999998</v>
      </c>
      <c r="G423" s="36">
        <v>2205.6999999999998</v>
      </c>
      <c r="H423" s="36">
        <v>2317</v>
      </c>
      <c r="I423" s="36">
        <v>2347.5</v>
      </c>
      <c r="J423" s="36">
        <v>2372.65</v>
      </c>
      <c r="K423" s="31">
        <v>2322.35</v>
      </c>
      <c r="L423" s="31">
        <v>2266.6999999999998</v>
      </c>
      <c r="M423" s="31">
        <v>1.6343000000000001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553</v>
      </c>
      <c r="D424" s="36">
        <v>555.58333333333337</v>
      </c>
      <c r="E424" s="36">
        <v>547.7166666666667</v>
      </c>
      <c r="F424" s="36">
        <v>542.43333333333328</v>
      </c>
      <c r="G424" s="36">
        <v>534.56666666666661</v>
      </c>
      <c r="H424" s="36">
        <v>560.86666666666679</v>
      </c>
      <c r="I424" s="36">
        <v>568.73333333333335</v>
      </c>
      <c r="J424" s="36">
        <v>574.01666666666688</v>
      </c>
      <c r="K424" s="31">
        <v>563.45000000000005</v>
      </c>
      <c r="L424" s="31">
        <v>550.29999999999995</v>
      </c>
      <c r="M424" s="31">
        <v>4.15923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707.9</v>
      </c>
      <c r="D425" s="36">
        <v>712.80000000000007</v>
      </c>
      <c r="E425" s="36">
        <v>699.60000000000014</v>
      </c>
      <c r="F425" s="36">
        <v>691.30000000000007</v>
      </c>
      <c r="G425" s="36">
        <v>678.10000000000014</v>
      </c>
      <c r="H425" s="36">
        <v>721.10000000000014</v>
      </c>
      <c r="I425" s="36">
        <v>734.30000000000018</v>
      </c>
      <c r="J425" s="36">
        <v>742.60000000000014</v>
      </c>
      <c r="K425" s="31">
        <v>726</v>
      </c>
      <c r="L425" s="31">
        <v>704.5</v>
      </c>
      <c r="M425" s="31">
        <v>228.73137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122.75</v>
      </c>
      <c r="D426" s="36">
        <v>126.58333333333333</v>
      </c>
      <c r="E426" s="36">
        <v>117.16666666666666</v>
      </c>
      <c r="F426" s="36">
        <v>111.58333333333333</v>
      </c>
      <c r="G426" s="36">
        <v>102.16666666666666</v>
      </c>
      <c r="H426" s="36">
        <v>132.16666666666666</v>
      </c>
      <c r="I426" s="36">
        <v>141.58333333333331</v>
      </c>
      <c r="J426" s="36">
        <v>147.16666666666666</v>
      </c>
      <c r="K426" s="31">
        <v>136</v>
      </c>
      <c r="L426" s="31">
        <v>121</v>
      </c>
      <c r="M426" s="31">
        <v>544.52795000000003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584.1</v>
      </c>
      <c r="D427" s="36">
        <v>598.2166666666667</v>
      </c>
      <c r="E427" s="36">
        <v>569.98333333333335</v>
      </c>
      <c r="F427" s="36">
        <v>555.86666666666667</v>
      </c>
      <c r="G427" s="36">
        <v>527.63333333333333</v>
      </c>
      <c r="H427" s="36">
        <v>612.33333333333337</v>
      </c>
      <c r="I427" s="36">
        <v>640.56666666666672</v>
      </c>
      <c r="J427" s="36">
        <v>654.68333333333339</v>
      </c>
      <c r="K427" s="31">
        <v>626.45000000000005</v>
      </c>
      <c r="L427" s="31">
        <v>584.1</v>
      </c>
      <c r="M427" s="31">
        <v>12.784979999999999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129.75</v>
      </c>
      <c r="D428" s="36">
        <v>132.15</v>
      </c>
      <c r="E428" s="36">
        <v>126.60000000000002</v>
      </c>
      <c r="F428" s="36">
        <v>123.45000000000002</v>
      </c>
      <c r="G428" s="36">
        <v>117.90000000000003</v>
      </c>
      <c r="H428" s="36">
        <v>135.30000000000001</v>
      </c>
      <c r="I428" s="36">
        <v>140.85000000000002</v>
      </c>
      <c r="J428" s="36">
        <v>144</v>
      </c>
      <c r="K428" s="31">
        <v>137.69999999999999</v>
      </c>
      <c r="L428" s="31">
        <v>129</v>
      </c>
      <c r="M428" s="31">
        <v>17.453890000000001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379.25</v>
      </c>
      <c r="D429" s="36">
        <v>380.95</v>
      </c>
      <c r="E429" s="36">
        <v>376.95</v>
      </c>
      <c r="F429" s="36">
        <v>374.65</v>
      </c>
      <c r="G429" s="36">
        <v>370.65</v>
      </c>
      <c r="H429" s="36">
        <v>383.25</v>
      </c>
      <c r="I429" s="36">
        <v>387.25</v>
      </c>
      <c r="J429" s="36">
        <v>389.55</v>
      </c>
      <c r="K429" s="31">
        <v>384.95</v>
      </c>
      <c r="L429" s="31">
        <v>378.65</v>
      </c>
      <c r="M429" s="31">
        <v>1.7322200000000001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341.2</v>
      </c>
      <c r="D430" s="36">
        <v>347.55</v>
      </c>
      <c r="E430" s="36">
        <v>334.1</v>
      </c>
      <c r="F430" s="36">
        <v>327</v>
      </c>
      <c r="G430" s="36">
        <v>313.55</v>
      </c>
      <c r="H430" s="36">
        <v>354.65000000000003</v>
      </c>
      <c r="I430" s="36">
        <v>368.09999999999997</v>
      </c>
      <c r="J430" s="36">
        <v>375.20000000000005</v>
      </c>
      <c r="K430" s="31">
        <v>361</v>
      </c>
      <c r="L430" s="31">
        <v>340.45</v>
      </c>
      <c r="M430" s="31">
        <v>1.1605300000000001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1534.45</v>
      </c>
      <c r="D431" s="36">
        <v>1536.8833333333332</v>
      </c>
      <c r="E431" s="36">
        <v>1518.6666666666665</v>
      </c>
      <c r="F431" s="36">
        <v>1502.8833333333332</v>
      </c>
      <c r="G431" s="36">
        <v>1484.6666666666665</v>
      </c>
      <c r="H431" s="36">
        <v>1552.6666666666665</v>
      </c>
      <c r="I431" s="36">
        <v>1570.8833333333332</v>
      </c>
      <c r="J431" s="36">
        <v>1586.6666666666665</v>
      </c>
      <c r="K431" s="31">
        <v>1555.1</v>
      </c>
      <c r="L431" s="31">
        <v>1521.1</v>
      </c>
      <c r="M431" s="31">
        <v>40.592880000000001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606.6</v>
      </c>
      <c r="D432" s="36">
        <v>613.35</v>
      </c>
      <c r="E432" s="36">
        <v>597.80000000000007</v>
      </c>
      <c r="F432" s="36">
        <v>589</v>
      </c>
      <c r="G432" s="36">
        <v>573.45000000000005</v>
      </c>
      <c r="H432" s="36">
        <v>622.15000000000009</v>
      </c>
      <c r="I432" s="36">
        <v>637.70000000000005</v>
      </c>
      <c r="J432" s="36">
        <v>646.50000000000011</v>
      </c>
      <c r="K432" s="31">
        <v>628.9</v>
      </c>
      <c r="L432" s="31">
        <v>604.54999999999995</v>
      </c>
      <c r="M432" s="31">
        <v>3.3372099999999998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3692.55</v>
      </c>
      <c r="D433" s="36">
        <v>3736.1833333333329</v>
      </c>
      <c r="E433" s="36">
        <v>3632.3666666666659</v>
      </c>
      <c r="F433" s="36">
        <v>3572.1833333333329</v>
      </c>
      <c r="G433" s="36">
        <v>3468.3666666666659</v>
      </c>
      <c r="H433" s="36">
        <v>3796.3666666666659</v>
      </c>
      <c r="I433" s="36">
        <v>3900.1833333333325</v>
      </c>
      <c r="J433" s="36">
        <v>3960.3666666666659</v>
      </c>
      <c r="K433" s="31">
        <v>3840</v>
      </c>
      <c r="L433" s="31">
        <v>3676</v>
      </c>
      <c r="M433" s="31">
        <v>0.66596999999999995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1086.2</v>
      </c>
      <c r="D434" s="36">
        <v>1099.0833333333333</v>
      </c>
      <c r="E434" s="36">
        <v>1058.6666666666665</v>
      </c>
      <c r="F434" s="36">
        <v>1031.1333333333332</v>
      </c>
      <c r="G434" s="36">
        <v>990.71666666666647</v>
      </c>
      <c r="H434" s="36">
        <v>1126.6166666666666</v>
      </c>
      <c r="I434" s="36">
        <v>1167.0333333333331</v>
      </c>
      <c r="J434" s="36">
        <v>1194.5666666666666</v>
      </c>
      <c r="K434" s="31">
        <v>1139.5</v>
      </c>
      <c r="L434" s="31">
        <v>1071.55</v>
      </c>
      <c r="M434" s="31">
        <v>1.873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458.65</v>
      </c>
      <c r="D435" s="36">
        <v>457.14999999999992</v>
      </c>
      <c r="E435" s="36">
        <v>445.59999999999985</v>
      </c>
      <c r="F435" s="36">
        <v>432.54999999999995</v>
      </c>
      <c r="G435" s="36">
        <v>420.99999999999989</v>
      </c>
      <c r="H435" s="36">
        <v>470.19999999999982</v>
      </c>
      <c r="I435" s="36">
        <v>481.74999999999989</v>
      </c>
      <c r="J435" s="36">
        <v>494.79999999999978</v>
      </c>
      <c r="K435" s="31">
        <v>468.7</v>
      </c>
      <c r="L435" s="31">
        <v>444.1</v>
      </c>
      <c r="M435" s="31">
        <v>5.3124500000000001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390</v>
      </c>
      <c r="D436" s="36">
        <v>395.31666666666666</v>
      </c>
      <c r="E436" s="36">
        <v>377.0333333333333</v>
      </c>
      <c r="F436" s="36">
        <v>364.06666666666666</v>
      </c>
      <c r="G436" s="36">
        <v>345.7833333333333</v>
      </c>
      <c r="H436" s="36">
        <v>408.2833333333333</v>
      </c>
      <c r="I436" s="36">
        <v>426.56666666666672</v>
      </c>
      <c r="J436" s="36">
        <v>439.5333333333333</v>
      </c>
      <c r="K436" s="31">
        <v>413.6</v>
      </c>
      <c r="L436" s="31">
        <v>382.35</v>
      </c>
      <c r="M436" s="31">
        <v>4.2835900000000002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3935.8</v>
      </c>
      <c r="D437" s="36">
        <v>3976.4666666666667</v>
      </c>
      <c r="E437" s="36">
        <v>3869.3333333333335</v>
      </c>
      <c r="F437" s="36">
        <v>3802.8666666666668</v>
      </c>
      <c r="G437" s="36">
        <v>3695.7333333333336</v>
      </c>
      <c r="H437" s="36">
        <v>4042.9333333333334</v>
      </c>
      <c r="I437" s="36">
        <v>4150.0666666666666</v>
      </c>
      <c r="J437" s="36">
        <v>4216.5333333333328</v>
      </c>
      <c r="K437" s="31">
        <v>4083.6</v>
      </c>
      <c r="L437" s="31">
        <v>3910</v>
      </c>
      <c r="M437" s="31">
        <v>0.754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635.54999999999995</v>
      </c>
      <c r="D438" s="36">
        <v>635.66666666666663</v>
      </c>
      <c r="E438" s="36">
        <v>626.93333333333328</v>
      </c>
      <c r="F438" s="36">
        <v>618.31666666666661</v>
      </c>
      <c r="G438" s="36">
        <v>609.58333333333326</v>
      </c>
      <c r="H438" s="36">
        <v>644.2833333333333</v>
      </c>
      <c r="I438" s="36">
        <v>653.01666666666665</v>
      </c>
      <c r="J438" s="36">
        <v>661.63333333333333</v>
      </c>
      <c r="K438" s="31">
        <v>644.4</v>
      </c>
      <c r="L438" s="31">
        <v>627.04999999999995</v>
      </c>
      <c r="M438" s="31">
        <v>4.0981199999999998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45</v>
      </c>
      <c r="D439" s="36">
        <v>46.066666666666663</v>
      </c>
      <c r="E439" s="36">
        <v>43.933333333333323</v>
      </c>
      <c r="F439" s="36">
        <v>42.86666666666666</v>
      </c>
      <c r="G439" s="36">
        <v>40.73333333333332</v>
      </c>
      <c r="H439" s="36">
        <v>47.133333333333326</v>
      </c>
      <c r="I439" s="36">
        <v>49.266666666666666</v>
      </c>
      <c r="J439" s="36">
        <v>50.333333333333329</v>
      </c>
      <c r="K439" s="31">
        <v>48.2</v>
      </c>
      <c r="L439" s="31">
        <v>45</v>
      </c>
      <c r="M439" s="31">
        <v>653.98402999999996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694.7</v>
      </c>
      <c r="D440" s="36">
        <v>697.44999999999993</v>
      </c>
      <c r="E440" s="36">
        <v>674.89999999999986</v>
      </c>
      <c r="F440" s="36">
        <v>655.09999999999991</v>
      </c>
      <c r="G440" s="36">
        <v>632.54999999999984</v>
      </c>
      <c r="H440" s="36">
        <v>717.24999999999989</v>
      </c>
      <c r="I440" s="36">
        <v>739.79999999999984</v>
      </c>
      <c r="J440" s="36">
        <v>759.59999999999991</v>
      </c>
      <c r="K440" s="31">
        <v>720</v>
      </c>
      <c r="L440" s="31">
        <v>677.65</v>
      </c>
      <c r="M440" s="31">
        <v>53.270060000000001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739.85</v>
      </c>
      <c r="D441" s="36">
        <v>744.06666666666672</v>
      </c>
      <c r="E441" s="36">
        <v>732.18333333333339</v>
      </c>
      <c r="F441" s="36">
        <v>724.51666666666665</v>
      </c>
      <c r="G441" s="36">
        <v>712.63333333333333</v>
      </c>
      <c r="H441" s="36">
        <v>751.73333333333346</v>
      </c>
      <c r="I441" s="36">
        <v>763.6166666666669</v>
      </c>
      <c r="J441" s="36">
        <v>771.28333333333353</v>
      </c>
      <c r="K441" s="31">
        <v>755.95</v>
      </c>
      <c r="L441" s="31">
        <v>736.4</v>
      </c>
      <c r="M441" s="31">
        <v>10.39026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487.1</v>
      </c>
      <c r="D442" s="36">
        <v>490.81666666666666</v>
      </c>
      <c r="E442" s="36">
        <v>481.7833333333333</v>
      </c>
      <c r="F442" s="36">
        <v>476.46666666666664</v>
      </c>
      <c r="G442" s="36">
        <v>467.43333333333328</v>
      </c>
      <c r="H442" s="36">
        <v>496.13333333333333</v>
      </c>
      <c r="I442" s="36">
        <v>505.16666666666674</v>
      </c>
      <c r="J442" s="36">
        <v>510.48333333333335</v>
      </c>
      <c r="K442" s="31">
        <v>499.85</v>
      </c>
      <c r="L442" s="31">
        <v>485.5</v>
      </c>
      <c r="M442" s="31">
        <v>0.54752999999999996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953.2</v>
      </c>
      <c r="D443" s="36">
        <v>965.66666666666663</v>
      </c>
      <c r="E443" s="36">
        <v>936.5333333333333</v>
      </c>
      <c r="F443" s="36">
        <v>919.86666666666667</v>
      </c>
      <c r="G443" s="36">
        <v>890.73333333333335</v>
      </c>
      <c r="H443" s="36">
        <v>982.33333333333326</v>
      </c>
      <c r="I443" s="36">
        <v>1011.4666666666667</v>
      </c>
      <c r="J443" s="36">
        <v>1028.1333333333332</v>
      </c>
      <c r="K443" s="31">
        <v>994.8</v>
      </c>
      <c r="L443" s="31">
        <v>949</v>
      </c>
      <c r="M443" s="31">
        <v>3.6179000000000001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946.05</v>
      </c>
      <c r="D444" s="36">
        <v>954.5</v>
      </c>
      <c r="E444" s="36">
        <v>935.6</v>
      </c>
      <c r="F444" s="36">
        <v>925.15</v>
      </c>
      <c r="G444" s="36">
        <v>906.25</v>
      </c>
      <c r="H444" s="36">
        <v>964.95</v>
      </c>
      <c r="I444" s="36">
        <v>983.85000000000014</v>
      </c>
      <c r="J444" s="36">
        <v>994.30000000000007</v>
      </c>
      <c r="K444" s="31">
        <v>973.4</v>
      </c>
      <c r="L444" s="31">
        <v>944.05</v>
      </c>
      <c r="M444" s="31">
        <v>10.54918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1724.9</v>
      </c>
      <c r="D445" s="36">
        <v>1740.1000000000001</v>
      </c>
      <c r="E445" s="36">
        <v>1697.7500000000002</v>
      </c>
      <c r="F445" s="36">
        <v>1670.6000000000001</v>
      </c>
      <c r="G445" s="36">
        <v>1628.2500000000002</v>
      </c>
      <c r="H445" s="36">
        <v>1767.2500000000002</v>
      </c>
      <c r="I445" s="36">
        <v>1809.6000000000001</v>
      </c>
      <c r="J445" s="36">
        <v>1836.7500000000002</v>
      </c>
      <c r="K445" s="31">
        <v>1782.45</v>
      </c>
      <c r="L445" s="31">
        <v>1712.95</v>
      </c>
      <c r="M445" s="31">
        <v>3.6807099999999999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4120.7</v>
      </c>
      <c r="D446" s="36">
        <v>4128.6166666666659</v>
      </c>
      <c r="E446" s="36">
        <v>4097.6333333333314</v>
      </c>
      <c r="F446" s="36">
        <v>4074.5666666666657</v>
      </c>
      <c r="G446" s="36">
        <v>4043.5833333333312</v>
      </c>
      <c r="H446" s="36">
        <v>4151.6833333333316</v>
      </c>
      <c r="I446" s="36">
        <v>4182.666666666667</v>
      </c>
      <c r="J446" s="36">
        <v>4205.7333333333318</v>
      </c>
      <c r="K446" s="31">
        <v>4159.6000000000004</v>
      </c>
      <c r="L446" s="31">
        <v>4105.55</v>
      </c>
      <c r="M446" s="31">
        <v>10.13716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1122.2</v>
      </c>
      <c r="D447" s="36">
        <v>1110.5333333333335</v>
      </c>
      <c r="E447" s="36">
        <v>1086.666666666667</v>
      </c>
      <c r="F447" s="36">
        <v>1051.1333333333334</v>
      </c>
      <c r="G447" s="36">
        <v>1027.2666666666669</v>
      </c>
      <c r="H447" s="36">
        <v>1146.0666666666671</v>
      </c>
      <c r="I447" s="36">
        <v>1169.9333333333334</v>
      </c>
      <c r="J447" s="36">
        <v>1205.4666666666672</v>
      </c>
      <c r="K447" s="31">
        <v>1134.4000000000001</v>
      </c>
      <c r="L447" s="31">
        <v>1075</v>
      </c>
      <c r="M447" s="31">
        <v>8.9895300000000002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7498.6</v>
      </c>
      <c r="D448" s="36">
        <v>7571.2</v>
      </c>
      <c r="E448" s="36">
        <v>7402.4</v>
      </c>
      <c r="F448" s="36">
        <v>7306.2</v>
      </c>
      <c r="G448" s="36">
        <v>7137.4</v>
      </c>
      <c r="H448" s="36">
        <v>7667.4</v>
      </c>
      <c r="I448" s="36">
        <v>7836.2000000000007</v>
      </c>
      <c r="J448" s="36">
        <v>7932.4</v>
      </c>
      <c r="K448" s="31">
        <v>7740</v>
      </c>
      <c r="L448" s="31">
        <v>7475</v>
      </c>
      <c r="M448" s="31">
        <v>0.97038000000000002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5228.05</v>
      </c>
      <c r="D449" s="36">
        <v>5276.3</v>
      </c>
      <c r="E449" s="36">
        <v>5102.75</v>
      </c>
      <c r="F449" s="36">
        <v>4977.45</v>
      </c>
      <c r="G449" s="36">
        <v>4803.8999999999996</v>
      </c>
      <c r="H449" s="36">
        <v>5401.6</v>
      </c>
      <c r="I449" s="36">
        <v>5575.1500000000015</v>
      </c>
      <c r="J449" s="36">
        <v>5700.4500000000007</v>
      </c>
      <c r="K449" s="31">
        <v>5449.85</v>
      </c>
      <c r="L449" s="31">
        <v>5151</v>
      </c>
      <c r="M449" s="31">
        <v>0.73617999999999995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600.35</v>
      </c>
      <c r="D450" s="36">
        <v>602.36666666666667</v>
      </c>
      <c r="E450" s="36">
        <v>591.98333333333335</v>
      </c>
      <c r="F450" s="36">
        <v>583.61666666666667</v>
      </c>
      <c r="G450" s="36">
        <v>573.23333333333335</v>
      </c>
      <c r="H450" s="36">
        <v>610.73333333333335</v>
      </c>
      <c r="I450" s="36">
        <v>621.11666666666679</v>
      </c>
      <c r="J450" s="36">
        <v>629.48333333333335</v>
      </c>
      <c r="K450" s="31">
        <v>612.75</v>
      </c>
      <c r="L450" s="31">
        <v>594</v>
      </c>
      <c r="M450" s="31">
        <v>14.42956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911.6</v>
      </c>
      <c r="D451" s="36">
        <v>914.86666666666667</v>
      </c>
      <c r="E451" s="36">
        <v>904.73333333333335</v>
      </c>
      <c r="F451" s="36">
        <v>897.86666666666667</v>
      </c>
      <c r="G451" s="36">
        <v>887.73333333333335</v>
      </c>
      <c r="H451" s="36">
        <v>921.73333333333335</v>
      </c>
      <c r="I451" s="36">
        <v>931.86666666666679</v>
      </c>
      <c r="J451" s="36">
        <v>938.73333333333335</v>
      </c>
      <c r="K451" s="31">
        <v>925</v>
      </c>
      <c r="L451" s="31">
        <v>908</v>
      </c>
      <c r="M451" s="31">
        <v>72.867779999999996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361.7</v>
      </c>
      <c r="D452" s="36">
        <v>369.01666666666665</v>
      </c>
      <c r="E452" s="36">
        <v>351.88333333333333</v>
      </c>
      <c r="F452" s="36">
        <v>342.06666666666666</v>
      </c>
      <c r="G452" s="36">
        <v>324.93333333333334</v>
      </c>
      <c r="H452" s="36">
        <v>378.83333333333331</v>
      </c>
      <c r="I452" s="36">
        <v>395.96666666666664</v>
      </c>
      <c r="J452" s="36">
        <v>405.7833333333333</v>
      </c>
      <c r="K452" s="31">
        <v>386.15</v>
      </c>
      <c r="L452" s="31">
        <v>359.2</v>
      </c>
      <c r="M452" s="31">
        <v>440.78652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137.4</v>
      </c>
      <c r="D453" s="36">
        <v>139</v>
      </c>
      <c r="E453" s="36">
        <v>135.05000000000001</v>
      </c>
      <c r="F453" s="36">
        <v>132.70000000000002</v>
      </c>
      <c r="G453" s="36">
        <v>128.75000000000003</v>
      </c>
      <c r="H453" s="36">
        <v>141.35</v>
      </c>
      <c r="I453" s="36">
        <v>145.29999999999998</v>
      </c>
      <c r="J453" s="36">
        <v>147.64999999999998</v>
      </c>
      <c r="K453" s="31">
        <v>142.94999999999999</v>
      </c>
      <c r="L453" s="31">
        <v>136.65</v>
      </c>
      <c r="M453" s="31">
        <v>364.77544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89.3</v>
      </c>
      <c r="D454" s="36">
        <v>92.283333333333346</v>
      </c>
      <c r="E454" s="36">
        <v>85.116666666666688</v>
      </c>
      <c r="F454" s="36">
        <v>80.933333333333337</v>
      </c>
      <c r="G454" s="36">
        <v>73.76666666666668</v>
      </c>
      <c r="H454" s="36">
        <v>96.466666666666697</v>
      </c>
      <c r="I454" s="36">
        <v>103.63333333333335</v>
      </c>
      <c r="J454" s="36">
        <v>107.81666666666671</v>
      </c>
      <c r="K454" s="31">
        <v>99.45</v>
      </c>
      <c r="L454" s="31">
        <v>88.1</v>
      </c>
      <c r="M454" s="31">
        <v>166.90661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1276.75</v>
      </c>
      <c r="D455" s="36">
        <v>1287.75</v>
      </c>
      <c r="E455" s="36">
        <v>1239.2</v>
      </c>
      <c r="F455" s="36">
        <v>1201.6500000000001</v>
      </c>
      <c r="G455" s="36">
        <v>1153.1000000000001</v>
      </c>
      <c r="H455" s="36">
        <v>1325.3</v>
      </c>
      <c r="I455" s="36">
        <v>1373.8500000000001</v>
      </c>
      <c r="J455" s="36">
        <v>1411.3999999999999</v>
      </c>
      <c r="K455" s="31">
        <v>1336.3</v>
      </c>
      <c r="L455" s="31">
        <v>1250.2</v>
      </c>
      <c r="M455" s="31">
        <v>0.49142000000000002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407.8</v>
      </c>
      <c r="D456" s="36">
        <v>412.83333333333331</v>
      </c>
      <c r="E456" s="36">
        <v>397.06666666666661</v>
      </c>
      <c r="F456" s="36">
        <v>386.33333333333331</v>
      </c>
      <c r="G456" s="36">
        <v>370.56666666666661</v>
      </c>
      <c r="H456" s="36">
        <v>423.56666666666661</v>
      </c>
      <c r="I456" s="36">
        <v>439.33333333333337</v>
      </c>
      <c r="J456" s="36">
        <v>450.06666666666661</v>
      </c>
      <c r="K456" s="31">
        <v>428.6</v>
      </c>
      <c r="L456" s="31">
        <v>402.1</v>
      </c>
      <c r="M456" s="31">
        <v>2.0008300000000001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3048.3</v>
      </c>
      <c r="D457" s="36">
        <v>3016.2833333333333</v>
      </c>
      <c r="E457" s="36">
        <v>2947.5666666666666</v>
      </c>
      <c r="F457" s="36">
        <v>2846.8333333333335</v>
      </c>
      <c r="G457" s="36">
        <v>2778.1166666666668</v>
      </c>
      <c r="H457" s="36">
        <v>3117.0166666666664</v>
      </c>
      <c r="I457" s="36">
        <v>3185.7333333333327</v>
      </c>
      <c r="J457" s="36">
        <v>3286.4666666666662</v>
      </c>
      <c r="K457" s="31">
        <v>3085</v>
      </c>
      <c r="L457" s="31">
        <v>2915.55</v>
      </c>
      <c r="M457" s="31">
        <v>0.24385999999999999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1318.8</v>
      </c>
      <c r="D458" s="36">
        <v>1320.3</v>
      </c>
      <c r="E458" s="36">
        <v>1309.5999999999999</v>
      </c>
      <c r="F458" s="36">
        <v>1300.3999999999999</v>
      </c>
      <c r="G458" s="36">
        <v>1289.6999999999998</v>
      </c>
      <c r="H458" s="36">
        <v>1329.5</v>
      </c>
      <c r="I458" s="36">
        <v>1340.2000000000003</v>
      </c>
      <c r="J458" s="36">
        <v>1349.4</v>
      </c>
      <c r="K458" s="31">
        <v>1331</v>
      </c>
      <c r="L458" s="31">
        <v>1311.1</v>
      </c>
      <c r="M458" s="31">
        <v>11.496829999999999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689.2</v>
      </c>
      <c r="D459" s="36">
        <v>702.2166666666667</v>
      </c>
      <c r="E459" s="36">
        <v>671.98333333333335</v>
      </c>
      <c r="F459" s="36">
        <v>654.76666666666665</v>
      </c>
      <c r="G459" s="36">
        <v>624.5333333333333</v>
      </c>
      <c r="H459" s="36">
        <v>719.43333333333339</v>
      </c>
      <c r="I459" s="36">
        <v>749.66666666666674</v>
      </c>
      <c r="J459" s="36">
        <v>766.88333333333344</v>
      </c>
      <c r="K459" s="31">
        <v>732.45</v>
      </c>
      <c r="L459" s="31">
        <v>685</v>
      </c>
      <c r="M459" s="31">
        <v>5.12249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246.75</v>
      </c>
      <c r="D460" s="36">
        <v>259.56666666666666</v>
      </c>
      <c r="E460" s="36">
        <v>228.18333333333334</v>
      </c>
      <c r="F460" s="36">
        <v>209.61666666666667</v>
      </c>
      <c r="G460" s="36">
        <v>178.23333333333335</v>
      </c>
      <c r="H460" s="36">
        <v>278.13333333333333</v>
      </c>
      <c r="I460" s="36">
        <v>309.51666666666665</v>
      </c>
      <c r="J460" s="36">
        <v>328.08333333333331</v>
      </c>
      <c r="K460" s="31">
        <v>290.95</v>
      </c>
      <c r="L460" s="31">
        <v>241</v>
      </c>
      <c r="M460" s="31">
        <v>56.560980000000001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882.05</v>
      </c>
      <c r="D461" s="36">
        <v>890.25</v>
      </c>
      <c r="E461" s="36">
        <v>868.95</v>
      </c>
      <c r="F461" s="36">
        <v>855.85</v>
      </c>
      <c r="G461" s="36">
        <v>834.55000000000007</v>
      </c>
      <c r="H461" s="36">
        <v>903.35</v>
      </c>
      <c r="I461" s="36">
        <v>924.65</v>
      </c>
      <c r="J461" s="36">
        <v>937.75</v>
      </c>
      <c r="K461" s="31">
        <v>911.55</v>
      </c>
      <c r="L461" s="31">
        <v>877.15</v>
      </c>
      <c r="M461" s="31">
        <v>11.7075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3311.55</v>
      </c>
      <c r="D462" s="36">
        <v>3331.0333333333333</v>
      </c>
      <c r="E462" s="36">
        <v>3256.5666666666666</v>
      </c>
      <c r="F462" s="36">
        <v>3201.5833333333335</v>
      </c>
      <c r="G462" s="36">
        <v>3127.1166666666668</v>
      </c>
      <c r="H462" s="36">
        <v>3386.0166666666664</v>
      </c>
      <c r="I462" s="36">
        <v>3460.4833333333327</v>
      </c>
      <c r="J462" s="36">
        <v>3515.4666666666662</v>
      </c>
      <c r="K462" s="31">
        <v>3405.5</v>
      </c>
      <c r="L462" s="31">
        <v>3276.05</v>
      </c>
      <c r="M462" s="31">
        <v>0.72597999999999996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2820.05</v>
      </c>
      <c r="D463" s="36">
        <v>2866.6833333333329</v>
      </c>
      <c r="E463" s="36">
        <v>2764.3666666666659</v>
      </c>
      <c r="F463" s="36">
        <v>2708.6833333333329</v>
      </c>
      <c r="G463" s="36">
        <v>2606.3666666666659</v>
      </c>
      <c r="H463" s="36">
        <v>2922.3666666666659</v>
      </c>
      <c r="I463" s="36">
        <v>3024.6833333333325</v>
      </c>
      <c r="J463" s="36">
        <v>3080.3666666666659</v>
      </c>
      <c r="K463" s="31">
        <v>2969</v>
      </c>
      <c r="L463" s="31">
        <v>2811</v>
      </c>
      <c r="M463" s="31">
        <v>0.82025000000000003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3585.25</v>
      </c>
      <c r="D464" s="36">
        <v>3591.3000000000006</v>
      </c>
      <c r="E464" s="36">
        <v>3564.0000000000014</v>
      </c>
      <c r="F464" s="36">
        <v>3542.7500000000009</v>
      </c>
      <c r="G464" s="36">
        <v>3515.4500000000016</v>
      </c>
      <c r="H464" s="36">
        <v>3612.5500000000011</v>
      </c>
      <c r="I464" s="36">
        <v>3639.8500000000004</v>
      </c>
      <c r="J464" s="36">
        <v>3661.1000000000008</v>
      </c>
      <c r="K464" s="31">
        <v>3618.6</v>
      </c>
      <c r="L464" s="31">
        <v>3570.05</v>
      </c>
      <c r="M464" s="31">
        <v>4.8728300000000004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2619.65</v>
      </c>
      <c r="D465" s="36">
        <v>2626.6833333333338</v>
      </c>
      <c r="E465" s="36">
        <v>2597.5666666666675</v>
      </c>
      <c r="F465" s="36">
        <v>2575.4833333333336</v>
      </c>
      <c r="G465" s="36">
        <v>2546.3666666666672</v>
      </c>
      <c r="H465" s="36">
        <v>2648.7666666666678</v>
      </c>
      <c r="I465" s="36">
        <v>2677.8833333333337</v>
      </c>
      <c r="J465" s="36">
        <v>2699.9666666666681</v>
      </c>
      <c r="K465" s="31">
        <v>2655.8</v>
      </c>
      <c r="L465" s="31">
        <v>2604.6</v>
      </c>
      <c r="M465" s="31">
        <v>0.96223999999999998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1130.5</v>
      </c>
      <c r="D466" s="36">
        <v>1147.6000000000001</v>
      </c>
      <c r="E466" s="36">
        <v>1100.5500000000002</v>
      </c>
      <c r="F466" s="36">
        <v>1070.6000000000001</v>
      </c>
      <c r="G466" s="36">
        <v>1023.5500000000002</v>
      </c>
      <c r="H466" s="36">
        <v>1177.5500000000002</v>
      </c>
      <c r="I466" s="36">
        <v>1224.5999999999999</v>
      </c>
      <c r="J466" s="36">
        <v>1254.5500000000002</v>
      </c>
      <c r="K466" s="31">
        <v>1194.6500000000001</v>
      </c>
      <c r="L466" s="31">
        <v>1117.6500000000001</v>
      </c>
      <c r="M466" s="31">
        <v>3.64493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873.75</v>
      </c>
      <c r="D467" s="36">
        <v>885.08333333333337</v>
      </c>
      <c r="E467" s="36">
        <v>857.7166666666667</v>
      </c>
      <c r="F467" s="36">
        <v>841.68333333333328</v>
      </c>
      <c r="G467" s="36">
        <v>814.31666666666661</v>
      </c>
      <c r="H467" s="36">
        <v>901.11666666666679</v>
      </c>
      <c r="I467" s="36">
        <v>928.48333333333335</v>
      </c>
      <c r="J467" s="36">
        <v>944.51666666666688</v>
      </c>
      <c r="K467" s="31">
        <v>912.45</v>
      </c>
      <c r="L467" s="31">
        <v>869.05</v>
      </c>
      <c r="M467" s="31">
        <v>0.65981000000000001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3802.05</v>
      </c>
      <c r="D468" s="36">
        <v>3778.9333333333338</v>
      </c>
      <c r="E468" s="36">
        <v>3723.2166666666676</v>
      </c>
      <c r="F468" s="36">
        <v>3644.3833333333337</v>
      </c>
      <c r="G468" s="36">
        <v>3588.6666666666674</v>
      </c>
      <c r="H468" s="36">
        <v>3857.7666666666678</v>
      </c>
      <c r="I468" s="36">
        <v>3913.483333333334</v>
      </c>
      <c r="J468" s="36">
        <v>3992.316666666668</v>
      </c>
      <c r="K468" s="31">
        <v>3834.65</v>
      </c>
      <c r="L468" s="31">
        <v>3700.1</v>
      </c>
      <c r="M468" s="31">
        <v>10.87518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42.65</v>
      </c>
      <c r="D469" s="36">
        <v>43.266666666666673</v>
      </c>
      <c r="E469" s="36">
        <v>41.583333333333343</v>
      </c>
      <c r="F469" s="36">
        <v>40.516666666666673</v>
      </c>
      <c r="G469" s="36">
        <v>38.833333333333343</v>
      </c>
      <c r="H469" s="36">
        <v>44.333333333333343</v>
      </c>
      <c r="I469" s="36">
        <v>46.016666666666666</v>
      </c>
      <c r="J469" s="36">
        <v>47.083333333333343</v>
      </c>
      <c r="K469" s="31">
        <v>44.95</v>
      </c>
      <c r="L469" s="31">
        <v>42.2</v>
      </c>
      <c r="M469" s="31">
        <v>219.47731999999999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333.6</v>
      </c>
      <c r="D470" s="36">
        <v>338.50000000000006</v>
      </c>
      <c r="E470" s="36">
        <v>325.7000000000001</v>
      </c>
      <c r="F470" s="36">
        <v>317.80000000000007</v>
      </c>
      <c r="G470" s="36">
        <v>305.00000000000011</v>
      </c>
      <c r="H470" s="36">
        <v>346.40000000000009</v>
      </c>
      <c r="I470" s="36">
        <v>359.20000000000005</v>
      </c>
      <c r="J470" s="36">
        <v>367.10000000000008</v>
      </c>
      <c r="K470" s="31">
        <v>351.3</v>
      </c>
      <c r="L470" s="31">
        <v>330.6</v>
      </c>
      <c r="M470" s="31">
        <v>4.3955500000000001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428.35</v>
      </c>
      <c r="D471" s="36">
        <v>441.2833333333333</v>
      </c>
      <c r="E471" s="36">
        <v>410.46666666666658</v>
      </c>
      <c r="F471" s="36">
        <v>392.58333333333326</v>
      </c>
      <c r="G471" s="36">
        <v>361.76666666666654</v>
      </c>
      <c r="H471" s="36">
        <v>459.16666666666663</v>
      </c>
      <c r="I471" s="36">
        <v>489.98333333333335</v>
      </c>
      <c r="J471" s="36">
        <v>507.86666666666667</v>
      </c>
      <c r="K471" s="31">
        <v>472.1</v>
      </c>
      <c r="L471" s="31">
        <v>423.4</v>
      </c>
      <c r="M471" s="31">
        <v>9.5853999999999999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769.7</v>
      </c>
      <c r="D472" s="36">
        <v>769.23333333333323</v>
      </c>
      <c r="E472" s="36">
        <v>759.21666666666647</v>
      </c>
      <c r="F472" s="36">
        <v>748.73333333333323</v>
      </c>
      <c r="G472" s="36">
        <v>738.71666666666647</v>
      </c>
      <c r="H472" s="36">
        <v>779.71666666666647</v>
      </c>
      <c r="I472" s="36">
        <v>789.73333333333312</v>
      </c>
      <c r="J472" s="36">
        <v>800.21666666666647</v>
      </c>
      <c r="K472" s="31">
        <v>779.25</v>
      </c>
      <c r="L472" s="31">
        <v>758.75</v>
      </c>
      <c r="M472" s="31">
        <v>0.69238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3497.15</v>
      </c>
      <c r="D473" s="36">
        <v>3497.1333333333332</v>
      </c>
      <c r="E473" s="36">
        <v>3430.2666666666664</v>
      </c>
      <c r="F473" s="36">
        <v>3363.3833333333332</v>
      </c>
      <c r="G473" s="36">
        <v>3296.5166666666664</v>
      </c>
      <c r="H473" s="36">
        <v>3564.0166666666664</v>
      </c>
      <c r="I473" s="36">
        <v>3630.8833333333332</v>
      </c>
      <c r="J473" s="36">
        <v>3697.7666666666664</v>
      </c>
      <c r="K473" s="31">
        <v>3564</v>
      </c>
      <c r="L473" s="31">
        <v>3430.25</v>
      </c>
      <c r="M473" s="31">
        <v>1.3766700000000001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58.05</v>
      </c>
      <c r="D474" s="36">
        <v>59.15</v>
      </c>
      <c r="E474" s="36">
        <v>56.449999999999996</v>
      </c>
      <c r="F474" s="36">
        <v>54.849999999999994</v>
      </c>
      <c r="G474" s="36">
        <v>52.149999999999991</v>
      </c>
      <c r="H474" s="36">
        <v>60.75</v>
      </c>
      <c r="I474" s="36">
        <v>63.45</v>
      </c>
      <c r="J474" s="36">
        <v>65.050000000000011</v>
      </c>
      <c r="K474" s="31">
        <v>61.85</v>
      </c>
      <c r="L474" s="31">
        <v>57.55</v>
      </c>
      <c r="M474" s="31">
        <v>36.584710000000001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2035.75</v>
      </c>
      <c r="D475" s="36">
        <v>2035.25</v>
      </c>
      <c r="E475" s="36">
        <v>2016.0500000000002</v>
      </c>
      <c r="F475" s="36">
        <v>1996.3500000000001</v>
      </c>
      <c r="G475" s="36">
        <v>1977.1500000000003</v>
      </c>
      <c r="H475" s="36">
        <v>2054.9499999999998</v>
      </c>
      <c r="I475" s="36">
        <v>2074.1499999999996</v>
      </c>
      <c r="J475" s="36">
        <v>2093.85</v>
      </c>
      <c r="K475" s="31">
        <v>2054.4499999999998</v>
      </c>
      <c r="L475" s="31">
        <v>2015.55</v>
      </c>
      <c r="M475" s="31">
        <v>3.0948099999999998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55.1</v>
      </c>
      <c r="D476" s="36">
        <v>56.833333333333336</v>
      </c>
      <c r="E476" s="36">
        <v>52.766666666666673</v>
      </c>
      <c r="F476" s="36">
        <v>50.433333333333337</v>
      </c>
      <c r="G476" s="36">
        <v>46.366666666666674</v>
      </c>
      <c r="H476" s="36">
        <v>59.166666666666671</v>
      </c>
      <c r="I476" s="36">
        <v>63.233333333333334</v>
      </c>
      <c r="J476" s="36">
        <v>65.566666666666663</v>
      </c>
      <c r="K476" s="31">
        <v>60.9</v>
      </c>
      <c r="L476" s="31">
        <v>54.5</v>
      </c>
      <c r="M476" s="31">
        <v>384.35300000000001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427.75</v>
      </c>
      <c r="D477" s="36">
        <v>435.4666666666667</v>
      </c>
      <c r="E477" s="36">
        <v>416.93333333333339</v>
      </c>
      <c r="F477" s="36">
        <v>406.11666666666667</v>
      </c>
      <c r="G477" s="36">
        <v>387.58333333333337</v>
      </c>
      <c r="H477" s="36">
        <v>446.28333333333342</v>
      </c>
      <c r="I477" s="36">
        <v>464.81666666666672</v>
      </c>
      <c r="J477" s="36">
        <v>475.63333333333344</v>
      </c>
      <c r="K477" s="31">
        <v>454</v>
      </c>
      <c r="L477" s="31">
        <v>424.65</v>
      </c>
      <c r="M477" s="31">
        <v>2.2727400000000002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9963.85</v>
      </c>
      <c r="D478" s="36">
        <v>9962.7333333333354</v>
      </c>
      <c r="E478" s="36">
        <v>9908.0166666666701</v>
      </c>
      <c r="F478" s="36">
        <v>9852.1833333333343</v>
      </c>
      <c r="G478" s="36">
        <v>9797.466666666669</v>
      </c>
      <c r="H478" s="36">
        <v>10018.566666666671</v>
      </c>
      <c r="I478" s="36">
        <v>10073.283333333335</v>
      </c>
      <c r="J478" s="36">
        <v>10129.116666666672</v>
      </c>
      <c r="K478" s="31">
        <v>10017.450000000001</v>
      </c>
      <c r="L478" s="31">
        <v>9906.9</v>
      </c>
      <c r="M478" s="31">
        <v>1.9168700000000001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139.75</v>
      </c>
      <c r="D479" s="36">
        <v>142.66666666666666</v>
      </c>
      <c r="E479" s="36">
        <v>135.2833333333333</v>
      </c>
      <c r="F479" s="36">
        <v>130.81666666666663</v>
      </c>
      <c r="G479" s="36">
        <v>123.43333333333328</v>
      </c>
      <c r="H479" s="36">
        <v>147.13333333333333</v>
      </c>
      <c r="I479" s="36">
        <v>154.51666666666671</v>
      </c>
      <c r="J479" s="36">
        <v>158.98333333333335</v>
      </c>
      <c r="K479" s="31">
        <v>150.05000000000001</v>
      </c>
      <c r="L479" s="31">
        <v>138.19999999999999</v>
      </c>
      <c r="M479" s="31">
        <v>223.42661000000001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1726.9</v>
      </c>
      <c r="D480" s="36">
        <v>1736.4166666666667</v>
      </c>
      <c r="E480" s="36">
        <v>1700.5333333333335</v>
      </c>
      <c r="F480" s="36">
        <v>1674.1666666666667</v>
      </c>
      <c r="G480" s="36">
        <v>1638.2833333333335</v>
      </c>
      <c r="H480" s="36">
        <v>1762.7833333333335</v>
      </c>
      <c r="I480" s="36">
        <v>1798.6666666666667</v>
      </c>
      <c r="J480" s="36">
        <v>1825.0333333333335</v>
      </c>
      <c r="K480" s="31">
        <v>1772.3</v>
      </c>
      <c r="L480" s="31">
        <v>1710.05</v>
      </c>
      <c r="M480" s="31">
        <v>3.0174599999999998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1095.45</v>
      </c>
      <c r="D481" s="36">
        <v>1101.6833333333334</v>
      </c>
      <c r="E481" s="36">
        <v>1083.7666666666669</v>
      </c>
      <c r="F481" s="36">
        <v>1072.0833333333335</v>
      </c>
      <c r="G481" s="36">
        <v>1054.166666666667</v>
      </c>
      <c r="H481" s="36">
        <v>1113.3666666666668</v>
      </c>
      <c r="I481" s="36">
        <v>1131.2833333333333</v>
      </c>
      <c r="J481" s="31">
        <v>1142.9666666666667</v>
      </c>
      <c r="K481" s="31">
        <v>1119.5999999999999</v>
      </c>
      <c r="L481" s="31">
        <v>1090</v>
      </c>
      <c r="M481" s="53">
        <v>8.0000499999999999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629.9</v>
      </c>
      <c r="D482" s="36">
        <v>633.9666666666667</v>
      </c>
      <c r="E482" s="36">
        <v>622.28333333333342</v>
      </c>
      <c r="F482" s="36">
        <v>614.66666666666674</v>
      </c>
      <c r="G482" s="36">
        <v>602.98333333333346</v>
      </c>
      <c r="H482" s="36">
        <v>641.58333333333337</v>
      </c>
      <c r="I482" s="36">
        <v>653.26666666666677</v>
      </c>
      <c r="J482" s="31">
        <v>660.88333333333333</v>
      </c>
      <c r="K482" s="31">
        <v>645.65</v>
      </c>
      <c r="L482" s="31">
        <v>626.35</v>
      </c>
      <c r="M482" s="53">
        <v>8.4415600000000008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458.4</v>
      </c>
      <c r="D483" s="36">
        <v>459.75</v>
      </c>
      <c r="E483" s="36">
        <v>453.7</v>
      </c>
      <c r="F483" s="36">
        <v>449</v>
      </c>
      <c r="G483" s="36">
        <v>442.95</v>
      </c>
      <c r="H483" s="36">
        <v>464.45</v>
      </c>
      <c r="I483" s="36">
        <v>470.49999999999994</v>
      </c>
      <c r="J483" s="36">
        <v>475.2</v>
      </c>
      <c r="K483" s="31">
        <v>465.8</v>
      </c>
      <c r="L483" s="31">
        <v>455.05</v>
      </c>
      <c r="M483" s="31">
        <v>44.046709999999997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897.8</v>
      </c>
      <c r="D484" s="36">
        <v>906.5</v>
      </c>
      <c r="E484" s="36">
        <v>884.55</v>
      </c>
      <c r="F484" s="36">
        <v>871.3</v>
      </c>
      <c r="G484" s="36">
        <v>849.34999999999991</v>
      </c>
      <c r="H484" s="36">
        <v>919.75</v>
      </c>
      <c r="I484" s="36">
        <v>941.7</v>
      </c>
      <c r="J484" s="31">
        <v>954.95</v>
      </c>
      <c r="K484" s="31">
        <v>928.45</v>
      </c>
      <c r="L484" s="31">
        <v>893.25</v>
      </c>
      <c r="M484" s="53">
        <v>0.88309000000000004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529.25</v>
      </c>
      <c r="D485" s="36">
        <v>532.5333333333333</v>
      </c>
      <c r="E485" s="36">
        <v>522.76666666666665</v>
      </c>
      <c r="F485" s="36">
        <v>516.2833333333333</v>
      </c>
      <c r="G485" s="36">
        <v>506.51666666666665</v>
      </c>
      <c r="H485" s="36">
        <v>539.01666666666665</v>
      </c>
      <c r="I485" s="36">
        <v>548.7833333333333</v>
      </c>
      <c r="J485" s="36">
        <v>555.26666666666665</v>
      </c>
      <c r="K485" s="31">
        <v>542.29999999999995</v>
      </c>
      <c r="L485" s="31">
        <v>526.04999999999995</v>
      </c>
      <c r="M485" s="31">
        <v>6.4459900000000001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437.6</v>
      </c>
      <c r="D486" s="36">
        <v>446.2</v>
      </c>
      <c r="E486" s="36">
        <v>424.45</v>
      </c>
      <c r="F486" s="36">
        <v>411.3</v>
      </c>
      <c r="G486" s="36">
        <v>389.55</v>
      </c>
      <c r="H486" s="36">
        <v>459.34999999999997</v>
      </c>
      <c r="I486" s="36">
        <v>481.09999999999997</v>
      </c>
      <c r="J486" s="36">
        <v>494.24999999999994</v>
      </c>
      <c r="K486" s="31">
        <v>467.95</v>
      </c>
      <c r="L486" s="31">
        <v>433.05</v>
      </c>
      <c r="M486" s="31">
        <v>5.6253700000000002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423.1</v>
      </c>
      <c r="D487" s="36">
        <v>427.86666666666662</v>
      </c>
      <c r="E487" s="36">
        <v>407.23333333333323</v>
      </c>
      <c r="F487" s="36">
        <v>391.36666666666662</v>
      </c>
      <c r="G487" s="36">
        <v>370.73333333333323</v>
      </c>
      <c r="H487" s="36">
        <v>443.73333333333323</v>
      </c>
      <c r="I487" s="36">
        <v>464.36666666666656</v>
      </c>
      <c r="J487" s="36">
        <v>480.23333333333323</v>
      </c>
      <c r="K487" s="31">
        <v>448.5</v>
      </c>
      <c r="L487" s="31">
        <v>412</v>
      </c>
      <c r="M487" s="31">
        <v>4.3662200000000002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508.2</v>
      </c>
      <c r="D488" s="36">
        <v>516.05000000000007</v>
      </c>
      <c r="E488" s="36">
        <v>495.15000000000009</v>
      </c>
      <c r="F488" s="36">
        <v>482.1</v>
      </c>
      <c r="G488" s="36">
        <v>461.20000000000005</v>
      </c>
      <c r="H488" s="36">
        <v>529.10000000000014</v>
      </c>
      <c r="I488" s="36">
        <v>550</v>
      </c>
      <c r="J488" s="36">
        <v>563.05000000000018</v>
      </c>
      <c r="K488" s="31">
        <v>536.95000000000005</v>
      </c>
      <c r="L488" s="31">
        <v>503</v>
      </c>
      <c r="M488" s="31">
        <v>3.47838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1389.35</v>
      </c>
      <c r="D489" s="36">
        <v>1383.7</v>
      </c>
      <c r="E489" s="36">
        <v>1372.7</v>
      </c>
      <c r="F489" s="36">
        <v>1356.05</v>
      </c>
      <c r="G489" s="36">
        <v>1345.05</v>
      </c>
      <c r="H489" s="36">
        <v>1400.3500000000001</v>
      </c>
      <c r="I489" s="36">
        <v>1411.3500000000001</v>
      </c>
      <c r="J489" s="36">
        <v>1428.0000000000002</v>
      </c>
      <c r="K489" s="31">
        <v>1394.7</v>
      </c>
      <c r="L489" s="31">
        <v>1367.05</v>
      </c>
      <c r="M489" s="31">
        <v>12.893330000000001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956.35</v>
      </c>
      <c r="D490" s="36">
        <v>962.35</v>
      </c>
      <c r="E490" s="36">
        <v>943.35</v>
      </c>
      <c r="F490" s="36">
        <v>930.35</v>
      </c>
      <c r="G490" s="36">
        <v>911.35</v>
      </c>
      <c r="H490" s="36">
        <v>975.35</v>
      </c>
      <c r="I490" s="36">
        <v>994.35</v>
      </c>
      <c r="J490" s="36">
        <v>1007.35</v>
      </c>
      <c r="K490" s="31">
        <v>981.35</v>
      </c>
      <c r="L490" s="31">
        <v>949.35</v>
      </c>
      <c r="M490" s="31">
        <v>1.60016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268.14999999999998</v>
      </c>
      <c r="D491" s="36">
        <v>271.41666666666669</v>
      </c>
      <c r="E491" s="36">
        <v>261.78333333333336</v>
      </c>
      <c r="F491" s="36">
        <v>255.41666666666669</v>
      </c>
      <c r="G491" s="36">
        <v>245.78333333333336</v>
      </c>
      <c r="H491" s="36">
        <v>277.78333333333336</v>
      </c>
      <c r="I491" s="36">
        <v>287.41666666666669</v>
      </c>
      <c r="J491" s="36">
        <v>293.78333333333336</v>
      </c>
      <c r="K491" s="31">
        <v>281.05</v>
      </c>
      <c r="L491" s="31">
        <v>265.05</v>
      </c>
      <c r="M491" s="31">
        <v>61.918779999999998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307</v>
      </c>
      <c r="D492" s="36">
        <v>309.13333333333333</v>
      </c>
      <c r="E492" s="36">
        <v>302.86666666666667</v>
      </c>
      <c r="F492" s="36">
        <v>298.73333333333335</v>
      </c>
      <c r="G492" s="36">
        <v>292.4666666666667</v>
      </c>
      <c r="H492" s="36">
        <v>313.26666666666665</v>
      </c>
      <c r="I492" s="36">
        <v>319.5333333333333</v>
      </c>
      <c r="J492" s="36">
        <v>323.66666666666663</v>
      </c>
      <c r="K492" s="31">
        <v>315.39999999999998</v>
      </c>
      <c r="L492" s="31">
        <v>305</v>
      </c>
      <c r="M492" s="31">
        <v>2.7481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644.4</v>
      </c>
      <c r="D493" s="36">
        <v>642.61666666666667</v>
      </c>
      <c r="E493" s="36">
        <v>637.5333333333333</v>
      </c>
      <c r="F493" s="36">
        <v>630.66666666666663</v>
      </c>
      <c r="G493" s="36">
        <v>625.58333333333326</v>
      </c>
      <c r="H493" s="36">
        <v>649.48333333333335</v>
      </c>
      <c r="I493" s="36">
        <v>654.56666666666661</v>
      </c>
      <c r="J493" s="36">
        <v>661.43333333333339</v>
      </c>
      <c r="K493" s="31">
        <v>647.70000000000005</v>
      </c>
      <c r="L493" s="31">
        <v>635.75</v>
      </c>
      <c r="M493" s="31">
        <v>0.94259000000000004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1613.4</v>
      </c>
      <c r="D494" s="36">
        <v>1621.6333333333332</v>
      </c>
      <c r="E494" s="36">
        <v>1589.3666666666663</v>
      </c>
      <c r="F494" s="36">
        <v>1565.333333333333</v>
      </c>
      <c r="G494" s="36">
        <v>1533.0666666666662</v>
      </c>
      <c r="H494" s="36">
        <v>1645.6666666666665</v>
      </c>
      <c r="I494" s="36">
        <v>1677.9333333333334</v>
      </c>
      <c r="J494" s="36">
        <v>1701.9666666666667</v>
      </c>
      <c r="K494" s="31">
        <v>1653.9</v>
      </c>
      <c r="L494" s="31">
        <v>1597.6</v>
      </c>
      <c r="M494" s="31">
        <v>0.61048000000000002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2075.65</v>
      </c>
      <c r="D495" s="36">
        <v>2101.8833333333332</v>
      </c>
      <c r="E495" s="36">
        <v>2028.7666666666664</v>
      </c>
      <c r="F495" s="36">
        <v>1981.8833333333332</v>
      </c>
      <c r="G495" s="36">
        <v>1908.7666666666664</v>
      </c>
      <c r="H495" s="36">
        <v>2148.7666666666664</v>
      </c>
      <c r="I495" s="36">
        <v>2221.8833333333332</v>
      </c>
      <c r="J495" s="36">
        <v>2268.7666666666664</v>
      </c>
      <c r="K495" s="31">
        <v>2175</v>
      </c>
      <c r="L495" s="31">
        <v>2055</v>
      </c>
      <c r="M495" s="31">
        <v>0.57667000000000002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14.45</v>
      </c>
      <c r="D496" s="36">
        <v>14.816666666666668</v>
      </c>
      <c r="E496" s="36">
        <v>13.933333333333337</v>
      </c>
      <c r="F496" s="36">
        <v>13.41666666666667</v>
      </c>
      <c r="G496" s="36">
        <v>12.533333333333339</v>
      </c>
      <c r="H496" s="36">
        <v>15.333333333333336</v>
      </c>
      <c r="I496" s="36">
        <v>16.216666666666665</v>
      </c>
      <c r="J496" s="36">
        <v>16.733333333333334</v>
      </c>
      <c r="K496" s="31">
        <v>15.7</v>
      </c>
      <c r="L496" s="31">
        <v>14.3</v>
      </c>
      <c r="M496" s="31">
        <v>4071.6519800000001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1075.3499999999999</v>
      </c>
      <c r="D497" s="36">
        <v>1070.9833333333333</v>
      </c>
      <c r="E497" s="36">
        <v>1056.9666666666667</v>
      </c>
      <c r="F497" s="36">
        <v>1038.5833333333333</v>
      </c>
      <c r="G497" s="36">
        <v>1024.5666666666666</v>
      </c>
      <c r="H497" s="36">
        <v>1089.3666666666668</v>
      </c>
      <c r="I497" s="36">
        <v>1103.3833333333337</v>
      </c>
      <c r="J497" s="36">
        <v>1121.7666666666669</v>
      </c>
      <c r="K497" s="31">
        <v>1085</v>
      </c>
      <c r="L497" s="31">
        <v>1052.5999999999999</v>
      </c>
      <c r="M497" s="31">
        <v>23.094190000000001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542.04999999999995</v>
      </c>
      <c r="D498" s="36">
        <v>550.31666666666661</v>
      </c>
      <c r="E498" s="36">
        <v>529.73333333333323</v>
      </c>
      <c r="F498" s="36">
        <v>517.41666666666663</v>
      </c>
      <c r="G498" s="36">
        <v>496.83333333333326</v>
      </c>
      <c r="H498" s="36">
        <v>562.63333333333321</v>
      </c>
      <c r="I498" s="36">
        <v>583.2166666666667</v>
      </c>
      <c r="J498" s="36">
        <v>595.53333333333319</v>
      </c>
      <c r="K498" s="31">
        <v>570.9</v>
      </c>
      <c r="L498" s="31">
        <v>538</v>
      </c>
      <c r="M498" s="31">
        <v>5.5303199999999997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776.95</v>
      </c>
      <c r="D499" s="36">
        <v>774.01666666666677</v>
      </c>
      <c r="E499" s="36">
        <v>758.98333333333358</v>
      </c>
      <c r="F499" s="36">
        <v>741.01666666666677</v>
      </c>
      <c r="G499" s="36">
        <v>725.98333333333358</v>
      </c>
      <c r="H499" s="36">
        <v>791.98333333333358</v>
      </c>
      <c r="I499" s="36">
        <v>807.01666666666665</v>
      </c>
      <c r="J499" s="36">
        <v>824.98333333333358</v>
      </c>
      <c r="K499" s="31">
        <v>789.05</v>
      </c>
      <c r="L499" s="31">
        <v>756.05</v>
      </c>
      <c r="M499" s="31">
        <v>1.22279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1350.25</v>
      </c>
      <c r="D500" s="36">
        <v>1350.4833333333333</v>
      </c>
      <c r="E500" s="36">
        <v>1342.4166666666667</v>
      </c>
      <c r="F500" s="36">
        <v>1334.5833333333335</v>
      </c>
      <c r="G500" s="36">
        <v>1326.5166666666669</v>
      </c>
      <c r="H500" s="36">
        <v>1358.3166666666666</v>
      </c>
      <c r="I500" s="36">
        <v>1366.3833333333332</v>
      </c>
      <c r="J500" s="36">
        <v>1374.2166666666665</v>
      </c>
      <c r="K500" s="31">
        <v>1358.55</v>
      </c>
      <c r="L500" s="31">
        <v>1342.65</v>
      </c>
      <c r="M500" s="31">
        <v>0.50466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501.45</v>
      </c>
      <c r="D501" s="36">
        <v>501.08333333333331</v>
      </c>
      <c r="E501" s="36">
        <v>491.36666666666662</v>
      </c>
      <c r="F501" s="36">
        <v>481.2833333333333</v>
      </c>
      <c r="G501" s="36">
        <v>471.56666666666661</v>
      </c>
      <c r="H501" s="36">
        <v>511.16666666666663</v>
      </c>
      <c r="I501" s="36">
        <v>520.88333333333333</v>
      </c>
      <c r="J501" s="36">
        <v>530.9666666666667</v>
      </c>
      <c r="K501" s="31">
        <v>510.8</v>
      </c>
      <c r="L501" s="31">
        <v>491</v>
      </c>
      <c r="M501" s="31">
        <v>244.36750000000001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28.3</v>
      </c>
      <c r="D502" s="36">
        <v>29.55</v>
      </c>
      <c r="E502" s="36">
        <v>26.75</v>
      </c>
      <c r="F502" s="36">
        <v>25.2</v>
      </c>
      <c r="G502" s="36">
        <v>22.4</v>
      </c>
      <c r="H502" s="36">
        <v>31.1</v>
      </c>
      <c r="I502" s="36">
        <v>33.900000000000006</v>
      </c>
      <c r="J502" s="36">
        <v>35.450000000000003</v>
      </c>
      <c r="K502" s="31">
        <v>32.35</v>
      </c>
      <c r="L502" s="31">
        <v>28</v>
      </c>
      <c r="M502" s="31">
        <v>5719.6919900000003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187.9</v>
      </c>
      <c r="D503" s="36">
        <v>194.38333333333335</v>
      </c>
      <c r="E503" s="36">
        <v>179.06666666666672</v>
      </c>
      <c r="F503" s="36">
        <v>170.23333333333338</v>
      </c>
      <c r="G503" s="36">
        <v>154.91666666666674</v>
      </c>
      <c r="H503" s="36">
        <v>203.2166666666667</v>
      </c>
      <c r="I503" s="36">
        <v>218.53333333333336</v>
      </c>
      <c r="J503" s="31">
        <v>227.36666666666667</v>
      </c>
      <c r="K503" s="31">
        <v>209.7</v>
      </c>
      <c r="L503" s="31">
        <v>185.55</v>
      </c>
      <c r="M503" s="53">
        <v>306.73450000000003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539.5</v>
      </c>
      <c r="D504" s="36">
        <v>549.66666666666663</v>
      </c>
      <c r="E504" s="36">
        <v>524.83333333333326</v>
      </c>
      <c r="F504" s="36">
        <v>510.16666666666663</v>
      </c>
      <c r="G504" s="36">
        <v>485.33333333333326</v>
      </c>
      <c r="H504" s="36">
        <v>564.33333333333326</v>
      </c>
      <c r="I504" s="36">
        <v>589.16666666666652</v>
      </c>
      <c r="J504" s="31">
        <v>603.83333333333326</v>
      </c>
      <c r="K504" s="31">
        <v>574.5</v>
      </c>
      <c r="L504" s="31">
        <v>535</v>
      </c>
      <c r="M504" s="53">
        <v>10.955170000000001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15037.45</v>
      </c>
      <c r="D505" s="36">
        <v>14901.383333333333</v>
      </c>
      <c r="E505" s="36">
        <v>14603.816666666666</v>
      </c>
      <c r="F505" s="36">
        <v>14170.183333333332</v>
      </c>
      <c r="G505" s="36">
        <v>13872.616666666665</v>
      </c>
      <c r="H505" s="36">
        <v>15335.016666666666</v>
      </c>
      <c r="I505" s="36">
        <v>15632.583333333336</v>
      </c>
      <c r="J505" s="36">
        <v>16066.216666666667</v>
      </c>
      <c r="K505" s="31">
        <v>15198.95</v>
      </c>
      <c r="L505" s="31">
        <v>14467.75</v>
      </c>
      <c r="M505" s="31">
        <v>6.6949999999999996E-2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153.80000000000001</v>
      </c>
      <c r="D506" s="36">
        <v>154.03333333333333</v>
      </c>
      <c r="E506" s="36">
        <v>149.26666666666665</v>
      </c>
      <c r="F506" s="36">
        <v>144.73333333333332</v>
      </c>
      <c r="G506" s="36">
        <v>139.96666666666664</v>
      </c>
      <c r="H506" s="36">
        <v>158.56666666666666</v>
      </c>
      <c r="I506" s="36">
        <v>163.33333333333337</v>
      </c>
      <c r="J506" s="36">
        <v>167.86666666666667</v>
      </c>
      <c r="K506" s="31">
        <v>158.80000000000001</v>
      </c>
      <c r="L506" s="31">
        <v>149.5</v>
      </c>
      <c r="M506" s="31">
        <v>1558.4810199999999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856.65</v>
      </c>
      <c r="D507" s="36">
        <v>841.01666666666677</v>
      </c>
      <c r="E507" s="36">
        <v>818.68333333333351</v>
      </c>
      <c r="F507" s="36">
        <v>780.7166666666667</v>
      </c>
      <c r="G507" s="36">
        <v>758.38333333333344</v>
      </c>
      <c r="H507" s="36">
        <v>878.98333333333358</v>
      </c>
      <c r="I507" s="36">
        <v>901.31666666666683</v>
      </c>
      <c r="J507" s="31">
        <v>939.28333333333364</v>
      </c>
      <c r="K507" s="31">
        <v>863.35</v>
      </c>
      <c r="L507" s="31">
        <v>803.05</v>
      </c>
      <c r="M507" s="53">
        <v>69.512100000000004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1582</v>
      </c>
      <c r="D508" s="36">
        <v>1584.1833333333334</v>
      </c>
      <c r="E508" s="36">
        <v>1567.8666666666668</v>
      </c>
      <c r="F508" s="36">
        <v>1553.7333333333333</v>
      </c>
      <c r="G508" s="36">
        <v>1537.4166666666667</v>
      </c>
      <c r="H508" s="36">
        <v>1598.3166666666668</v>
      </c>
      <c r="I508" s="36">
        <v>1614.6333333333334</v>
      </c>
      <c r="J508" s="36">
        <v>1628.7666666666669</v>
      </c>
      <c r="K508" s="31">
        <v>1600.5</v>
      </c>
      <c r="L508" s="31">
        <v>1570.05</v>
      </c>
      <c r="M508" s="31">
        <v>0.32242999999999999</v>
      </c>
      <c r="N508" s="1"/>
      <c r="O508" s="1"/>
    </row>
    <row r="509" spans="1:15" ht="12.75" customHeight="1">
      <c r="A509" s="234">
        <v>499</v>
      </c>
      <c r="B509" s="235" t="s">
        <v>560</v>
      </c>
      <c r="C509" s="235">
        <v>1681.1</v>
      </c>
      <c r="D509" s="236">
        <v>1683.55</v>
      </c>
      <c r="E509" s="236">
        <v>1660.9499999999998</v>
      </c>
      <c r="F509" s="236">
        <v>1640.8</v>
      </c>
      <c r="G509" s="236">
        <v>1618.1999999999998</v>
      </c>
      <c r="H509" s="236">
        <v>1703.6999999999998</v>
      </c>
      <c r="I509" s="236">
        <v>1726.2999999999997</v>
      </c>
      <c r="J509" s="236">
        <v>1746.4499999999998</v>
      </c>
      <c r="K509" s="237">
        <v>1706.15</v>
      </c>
      <c r="L509" s="237">
        <v>1663.4</v>
      </c>
      <c r="M509" s="237">
        <v>1.43919</v>
      </c>
      <c r="N509" s="1"/>
      <c r="O509" s="1"/>
    </row>
    <row r="510" spans="1:15" ht="12.75" customHeight="1">
      <c r="A510" s="250">
        <v>500</v>
      </c>
      <c r="B510" s="252" t="s">
        <v>560</v>
      </c>
      <c r="C510" s="252">
        <v>1551.4</v>
      </c>
      <c r="D510" s="253">
        <v>1542.3666666666668</v>
      </c>
      <c r="E510" s="253">
        <v>1519.0833333333335</v>
      </c>
      <c r="F510" s="253">
        <v>1486.7666666666667</v>
      </c>
      <c r="G510" s="253">
        <v>1463.4833333333333</v>
      </c>
      <c r="H510" s="253">
        <v>1574.6833333333336</v>
      </c>
      <c r="I510" s="253">
        <v>1597.9666666666669</v>
      </c>
      <c r="J510" s="253">
        <v>1630.2833333333338</v>
      </c>
      <c r="K510" s="250">
        <v>1565.65</v>
      </c>
      <c r="L510" s="250">
        <v>1510.05</v>
      </c>
      <c r="M510" s="250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35"/>
      <c r="B5" s="336"/>
      <c r="C5" s="335"/>
      <c r="D5" s="336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37" t="s">
        <v>564</v>
      </c>
      <c r="C7" s="337"/>
      <c r="D7" s="7">
        <f>Main!B10</f>
        <v>45335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45334</v>
      </c>
      <c r="B10" s="32">
        <v>531525</v>
      </c>
      <c r="C10" s="31" t="s">
        <v>1026</v>
      </c>
      <c r="D10" s="31" t="s">
        <v>1071</v>
      </c>
      <c r="E10" s="31" t="s">
        <v>573</v>
      </c>
      <c r="F10" s="86">
        <v>31720</v>
      </c>
      <c r="G10" s="32">
        <v>75.040000000000006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45334</v>
      </c>
      <c r="B11" s="32">
        <v>543230</v>
      </c>
      <c r="C11" s="31" t="s">
        <v>1072</v>
      </c>
      <c r="D11" s="31" t="s">
        <v>1073</v>
      </c>
      <c r="E11" s="31" t="s">
        <v>574</v>
      </c>
      <c r="F11" s="86">
        <v>54624</v>
      </c>
      <c r="G11" s="32">
        <v>1083.68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45334</v>
      </c>
      <c r="B12" s="32">
        <v>537069</v>
      </c>
      <c r="C12" s="31" t="s">
        <v>1074</v>
      </c>
      <c r="D12" s="31" t="s">
        <v>1075</v>
      </c>
      <c r="E12" s="31" t="s">
        <v>573</v>
      </c>
      <c r="F12" s="86">
        <v>158067</v>
      </c>
      <c r="G12" s="32">
        <v>43.8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45334</v>
      </c>
      <c r="B13" s="32">
        <v>541702</v>
      </c>
      <c r="C13" s="31" t="s">
        <v>1027</v>
      </c>
      <c r="D13" s="31" t="s">
        <v>1076</v>
      </c>
      <c r="E13" s="31" t="s">
        <v>574</v>
      </c>
      <c r="F13" s="86">
        <v>646116</v>
      </c>
      <c r="G13" s="32">
        <v>8.16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45334</v>
      </c>
      <c r="B14" s="32">
        <v>544052</v>
      </c>
      <c r="C14" s="31" t="s">
        <v>1028</v>
      </c>
      <c r="D14" s="31" t="s">
        <v>1030</v>
      </c>
      <c r="E14" s="31" t="s">
        <v>574</v>
      </c>
      <c r="F14" s="86">
        <v>4000</v>
      </c>
      <c r="G14" s="32">
        <v>66.75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45334</v>
      </c>
      <c r="B15" s="32">
        <v>544052</v>
      </c>
      <c r="C15" s="31" t="s">
        <v>1028</v>
      </c>
      <c r="D15" s="31" t="s">
        <v>1030</v>
      </c>
      <c r="E15" s="31" t="s">
        <v>573</v>
      </c>
      <c r="F15" s="86">
        <v>76000</v>
      </c>
      <c r="G15" s="32">
        <v>66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45334</v>
      </c>
      <c r="B16" s="32">
        <v>544052</v>
      </c>
      <c r="C16" s="31" t="s">
        <v>1028</v>
      </c>
      <c r="D16" s="31" t="s">
        <v>1029</v>
      </c>
      <c r="E16" s="31" t="s">
        <v>574</v>
      </c>
      <c r="F16" s="86">
        <v>82000</v>
      </c>
      <c r="G16" s="32">
        <v>66.06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45334</v>
      </c>
      <c r="B17" s="32">
        <v>531862</v>
      </c>
      <c r="C17" s="31" t="s">
        <v>1077</v>
      </c>
      <c r="D17" s="31" t="s">
        <v>1078</v>
      </c>
      <c r="E17" s="31" t="s">
        <v>573</v>
      </c>
      <c r="F17" s="86">
        <v>300000</v>
      </c>
      <c r="G17" s="32">
        <v>85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45334</v>
      </c>
      <c r="B18" s="32">
        <v>543439</v>
      </c>
      <c r="C18" s="31" t="s">
        <v>1079</v>
      </c>
      <c r="D18" s="31" t="s">
        <v>1080</v>
      </c>
      <c r="E18" s="31" t="s">
        <v>574</v>
      </c>
      <c r="F18" s="86">
        <v>88000</v>
      </c>
      <c r="G18" s="32">
        <v>23.03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45334</v>
      </c>
      <c r="B19" s="32">
        <v>544101</v>
      </c>
      <c r="C19" s="31" t="s">
        <v>1000</v>
      </c>
      <c r="D19" s="31" t="s">
        <v>1081</v>
      </c>
      <c r="E19" s="31" t="s">
        <v>573</v>
      </c>
      <c r="F19" s="86">
        <v>10400</v>
      </c>
      <c r="G19" s="32">
        <v>152.15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45334</v>
      </c>
      <c r="B20" s="32">
        <v>532123</v>
      </c>
      <c r="C20" s="31" t="s">
        <v>1082</v>
      </c>
      <c r="D20" s="31" t="s">
        <v>1036</v>
      </c>
      <c r="E20" s="31" t="s">
        <v>574</v>
      </c>
      <c r="F20" s="86">
        <v>384779</v>
      </c>
      <c r="G20" s="32">
        <v>12.95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45334</v>
      </c>
      <c r="B21" s="32">
        <v>532123</v>
      </c>
      <c r="C21" s="31" t="s">
        <v>1082</v>
      </c>
      <c r="D21" s="31" t="s">
        <v>1036</v>
      </c>
      <c r="E21" s="31" t="s">
        <v>573</v>
      </c>
      <c r="F21" s="86">
        <v>700000</v>
      </c>
      <c r="G21" s="32">
        <v>12.95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45334</v>
      </c>
      <c r="B22" s="32">
        <v>534732</v>
      </c>
      <c r="C22" s="31" t="s">
        <v>1083</v>
      </c>
      <c r="D22" s="31" t="s">
        <v>1084</v>
      </c>
      <c r="E22" s="31" t="s">
        <v>574</v>
      </c>
      <c r="F22" s="86">
        <v>500000</v>
      </c>
      <c r="G22" s="32">
        <v>40.5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45334</v>
      </c>
      <c r="B23" s="32">
        <v>539598</v>
      </c>
      <c r="C23" s="31" t="s">
        <v>1031</v>
      </c>
      <c r="D23" s="31" t="s">
        <v>1085</v>
      </c>
      <c r="E23" s="31" t="s">
        <v>574</v>
      </c>
      <c r="F23" s="86">
        <v>75000</v>
      </c>
      <c r="G23" s="32">
        <v>140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45334</v>
      </c>
      <c r="B24" s="32">
        <v>539598</v>
      </c>
      <c r="C24" s="31" t="s">
        <v>1031</v>
      </c>
      <c r="D24" s="31" t="s">
        <v>1032</v>
      </c>
      <c r="E24" s="31" t="s">
        <v>573</v>
      </c>
      <c r="F24" s="86">
        <v>75000</v>
      </c>
      <c r="G24" s="32">
        <v>140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45334</v>
      </c>
      <c r="B25" s="32">
        <v>540829</v>
      </c>
      <c r="C25" s="31" t="s">
        <v>974</v>
      </c>
      <c r="D25" s="31" t="s">
        <v>1086</v>
      </c>
      <c r="E25" s="31" t="s">
        <v>574</v>
      </c>
      <c r="F25" s="86">
        <v>14001</v>
      </c>
      <c r="G25" s="32">
        <v>10.28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45334</v>
      </c>
      <c r="B26" s="32">
        <v>534920</v>
      </c>
      <c r="C26" s="31" t="s">
        <v>1087</v>
      </c>
      <c r="D26" s="31" t="s">
        <v>1088</v>
      </c>
      <c r="E26" s="31" t="s">
        <v>573</v>
      </c>
      <c r="F26" s="86">
        <v>54072</v>
      </c>
      <c r="G26" s="32">
        <v>1.85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45334</v>
      </c>
      <c r="B27" s="32">
        <v>534920</v>
      </c>
      <c r="C27" s="31" t="s">
        <v>1087</v>
      </c>
      <c r="D27" s="31" t="s">
        <v>1089</v>
      </c>
      <c r="E27" s="31" t="s">
        <v>574</v>
      </c>
      <c r="F27" s="86">
        <v>81400</v>
      </c>
      <c r="G27" s="32">
        <v>1.85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45334</v>
      </c>
      <c r="B28" s="32">
        <v>512379</v>
      </c>
      <c r="C28" s="31" t="s">
        <v>975</v>
      </c>
      <c r="D28" s="31" t="s">
        <v>1090</v>
      </c>
      <c r="E28" s="31" t="s">
        <v>574</v>
      </c>
      <c r="F28" s="86">
        <v>3334115</v>
      </c>
      <c r="G28" s="32">
        <v>22.51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45334</v>
      </c>
      <c r="B29" s="32">
        <v>512379</v>
      </c>
      <c r="C29" s="31" t="s">
        <v>975</v>
      </c>
      <c r="D29" s="31" t="s">
        <v>1090</v>
      </c>
      <c r="E29" s="31" t="s">
        <v>573</v>
      </c>
      <c r="F29" s="86">
        <v>2972820</v>
      </c>
      <c r="G29" s="32">
        <v>22.6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45334</v>
      </c>
      <c r="B30" s="32">
        <v>530825</v>
      </c>
      <c r="C30" s="31" t="s">
        <v>1091</v>
      </c>
      <c r="D30" s="31" t="s">
        <v>1092</v>
      </c>
      <c r="E30" s="31" t="s">
        <v>573</v>
      </c>
      <c r="F30" s="86">
        <v>36000</v>
      </c>
      <c r="G30" s="32">
        <v>103.65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45334</v>
      </c>
      <c r="B31" s="32">
        <v>539884</v>
      </c>
      <c r="C31" s="31" t="s">
        <v>1001</v>
      </c>
      <c r="D31" s="31" t="s">
        <v>1093</v>
      </c>
      <c r="E31" s="31" t="s">
        <v>574</v>
      </c>
      <c r="F31" s="86">
        <v>324000</v>
      </c>
      <c r="G31" s="32">
        <v>6.38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45334</v>
      </c>
      <c r="B32" s="32">
        <v>543444</v>
      </c>
      <c r="C32" s="31" t="s">
        <v>1033</v>
      </c>
      <c r="D32" s="31" t="s">
        <v>918</v>
      </c>
      <c r="E32" s="31" t="s">
        <v>574</v>
      </c>
      <c r="F32" s="86">
        <v>21000</v>
      </c>
      <c r="G32" s="32">
        <v>41.76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45334</v>
      </c>
      <c r="B33" s="32">
        <v>543444</v>
      </c>
      <c r="C33" s="31" t="s">
        <v>1033</v>
      </c>
      <c r="D33" s="31" t="s">
        <v>918</v>
      </c>
      <c r="E33" s="31" t="s">
        <v>573</v>
      </c>
      <c r="F33" s="86">
        <v>27000</v>
      </c>
      <c r="G33" s="32">
        <v>40.21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45334</v>
      </c>
      <c r="B34" s="32">
        <v>543444</v>
      </c>
      <c r="C34" s="31" t="s">
        <v>1033</v>
      </c>
      <c r="D34" s="31" t="s">
        <v>1094</v>
      </c>
      <c r="E34" s="31" t="s">
        <v>573</v>
      </c>
      <c r="F34" s="86">
        <v>30000</v>
      </c>
      <c r="G34" s="32">
        <v>41.57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45334</v>
      </c>
      <c r="B35" s="32">
        <v>543444</v>
      </c>
      <c r="C35" s="31" t="s">
        <v>1033</v>
      </c>
      <c r="D35" s="31" t="s">
        <v>1034</v>
      </c>
      <c r="E35" s="31" t="s">
        <v>573</v>
      </c>
      <c r="F35" s="86">
        <v>9000</v>
      </c>
      <c r="G35" s="32">
        <v>40.520000000000003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45334</v>
      </c>
      <c r="B36" s="32">
        <v>543444</v>
      </c>
      <c r="C36" s="31" t="s">
        <v>1033</v>
      </c>
      <c r="D36" s="31" t="s">
        <v>1034</v>
      </c>
      <c r="E36" s="31" t="s">
        <v>574</v>
      </c>
      <c r="F36" s="86">
        <v>21000</v>
      </c>
      <c r="G36" s="32">
        <v>40.72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45334</v>
      </c>
      <c r="B37" s="32">
        <v>540190</v>
      </c>
      <c r="C37" s="31" t="s">
        <v>1095</v>
      </c>
      <c r="D37" s="31" t="s">
        <v>1096</v>
      </c>
      <c r="E37" s="31" t="s">
        <v>574</v>
      </c>
      <c r="F37" s="86">
        <v>1282767</v>
      </c>
      <c r="G37" s="32">
        <v>5.59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45334</v>
      </c>
      <c r="B38" s="32">
        <v>540190</v>
      </c>
      <c r="C38" s="31" t="s">
        <v>1095</v>
      </c>
      <c r="D38" s="31" t="s">
        <v>1097</v>
      </c>
      <c r="E38" s="31" t="s">
        <v>573</v>
      </c>
      <c r="F38" s="86">
        <v>850000</v>
      </c>
      <c r="G38" s="32">
        <v>5.59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45334</v>
      </c>
      <c r="B39" s="32">
        <v>544108</v>
      </c>
      <c r="C39" s="31" t="s">
        <v>976</v>
      </c>
      <c r="D39" s="31" t="s">
        <v>977</v>
      </c>
      <c r="E39" s="31" t="s">
        <v>573</v>
      </c>
      <c r="F39" s="86">
        <v>6000</v>
      </c>
      <c r="G39" s="32">
        <v>118.21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45334</v>
      </c>
      <c r="B40" s="32">
        <v>544108</v>
      </c>
      <c r="C40" s="31" t="s">
        <v>976</v>
      </c>
      <c r="D40" s="31" t="s">
        <v>977</v>
      </c>
      <c r="E40" s="31" t="s">
        <v>574</v>
      </c>
      <c r="F40" s="86">
        <v>19200</v>
      </c>
      <c r="G40" s="32">
        <v>117.85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45334</v>
      </c>
      <c r="B41" s="32">
        <v>544108</v>
      </c>
      <c r="C41" s="31" t="s">
        <v>976</v>
      </c>
      <c r="D41" s="31" t="s">
        <v>1098</v>
      </c>
      <c r="E41" s="31" t="s">
        <v>573</v>
      </c>
      <c r="F41" s="86">
        <v>60000</v>
      </c>
      <c r="G41" s="32">
        <v>117.15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45334</v>
      </c>
      <c r="B42" s="32">
        <v>544108</v>
      </c>
      <c r="C42" s="31" t="s">
        <v>976</v>
      </c>
      <c r="D42" s="31" t="s">
        <v>1099</v>
      </c>
      <c r="E42" s="31" t="s">
        <v>574</v>
      </c>
      <c r="F42" s="86">
        <v>15600</v>
      </c>
      <c r="G42" s="32">
        <v>117.15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45334</v>
      </c>
      <c r="B43" s="32">
        <v>544108</v>
      </c>
      <c r="C43" s="31" t="s">
        <v>976</v>
      </c>
      <c r="D43" s="31" t="s">
        <v>875</v>
      </c>
      <c r="E43" s="31" t="s">
        <v>574</v>
      </c>
      <c r="F43" s="86">
        <v>50400</v>
      </c>
      <c r="G43" s="32">
        <v>117.15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45334</v>
      </c>
      <c r="B44" s="32">
        <v>539222</v>
      </c>
      <c r="C44" s="31" t="s">
        <v>1100</v>
      </c>
      <c r="D44" s="31" t="s">
        <v>1101</v>
      </c>
      <c r="E44" s="31" t="s">
        <v>573</v>
      </c>
      <c r="F44" s="86">
        <v>1500000</v>
      </c>
      <c r="G44" s="32">
        <v>13.28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45334</v>
      </c>
      <c r="B45" s="32">
        <v>544105</v>
      </c>
      <c r="C45" s="31" t="s">
        <v>1102</v>
      </c>
      <c r="D45" s="31" t="s">
        <v>1103</v>
      </c>
      <c r="E45" s="31" t="s">
        <v>573</v>
      </c>
      <c r="F45" s="86">
        <v>81000</v>
      </c>
      <c r="G45" s="32">
        <v>53.64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45334</v>
      </c>
      <c r="B46" s="32">
        <v>539224</v>
      </c>
      <c r="C46" s="31" t="s">
        <v>1104</v>
      </c>
      <c r="D46" s="31" t="s">
        <v>1105</v>
      </c>
      <c r="E46" s="31" t="s">
        <v>574</v>
      </c>
      <c r="F46" s="86">
        <v>50000</v>
      </c>
      <c r="G46" s="32">
        <v>107.1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45334</v>
      </c>
      <c r="B47" s="32">
        <v>539224</v>
      </c>
      <c r="C47" s="31" t="s">
        <v>1104</v>
      </c>
      <c r="D47" s="31" t="s">
        <v>875</v>
      </c>
      <c r="E47" s="31" t="s">
        <v>573</v>
      </c>
      <c r="F47" s="86">
        <v>20000</v>
      </c>
      <c r="G47" s="32">
        <v>107.1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45334</v>
      </c>
      <c r="B48" s="32">
        <v>504731</v>
      </c>
      <c r="C48" s="31" t="s">
        <v>1106</v>
      </c>
      <c r="D48" s="31" t="s">
        <v>875</v>
      </c>
      <c r="E48" s="31" t="s">
        <v>573</v>
      </c>
      <c r="F48" s="86">
        <v>13950</v>
      </c>
      <c r="G48" s="32">
        <v>105.32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45334</v>
      </c>
      <c r="B49" s="32">
        <v>504731</v>
      </c>
      <c r="C49" s="31" t="s">
        <v>1106</v>
      </c>
      <c r="D49" s="31" t="s">
        <v>977</v>
      </c>
      <c r="E49" s="31" t="s">
        <v>574</v>
      </c>
      <c r="F49" s="86">
        <v>12977</v>
      </c>
      <c r="G49" s="32">
        <v>105.32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45334</v>
      </c>
      <c r="B50" s="32">
        <v>540850</v>
      </c>
      <c r="C50" s="31" t="s">
        <v>1107</v>
      </c>
      <c r="D50" s="31" t="s">
        <v>910</v>
      </c>
      <c r="E50" s="31" t="s">
        <v>574</v>
      </c>
      <c r="F50" s="86">
        <v>54000</v>
      </c>
      <c r="G50" s="32">
        <v>83.14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45334</v>
      </c>
      <c r="B51" s="32">
        <v>540850</v>
      </c>
      <c r="C51" s="31" t="s">
        <v>1107</v>
      </c>
      <c r="D51" s="31" t="s">
        <v>1108</v>
      </c>
      <c r="E51" s="31" t="s">
        <v>574</v>
      </c>
      <c r="F51" s="86">
        <v>76000</v>
      </c>
      <c r="G51" s="32">
        <v>81.819999999999993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45334</v>
      </c>
      <c r="B52" s="32">
        <v>540850</v>
      </c>
      <c r="C52" s="31" t="s">
        <v>1107</v>
      </c>
      <c r="D52" s="31" t="s">
        <v>910</v>
      </c>
      <c r="E52" s="31" t="s">
        <v>573</v>
      </c>
      <c r="F52" s="86">
        <v>54000</v>
      </c>
      <c r="G52" s="32">
        <v>81.7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45334</v>
      </c>
      <c r="B53" s="32">
        <v>544023</v>
      </c>
      <c r="C53" s="31" t="s">
        <v>1109</v>
      </c>
      <c r="D53" s="31" t="s">
        <v>1110</v>
      </c>
      <c r="E53" s="31" t="s">
        <v>574</v>
      </c>
      <c r="F53" s="86">
        <v>54000</v>
      </c>
      <c r="G53" s="32">
        <v>494.88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45334</v>
      </c>
      <c r="B54" s="32">
        <v>531784</v>
      </c>
      <c r="C54" s="31" t="s">
        <v>917</v>
      </c>
      <c r="D54" s="31" t="s">
        <v>1111</v>
      </c>
      <c r="E54" s="31" t="s">
        <v>574</v>
      </c>
      <c r="F54" s="86">
        <v>4852000</v>
      </c>
      <c r="G54" s="32">
        <v>1.99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45334</v>
      </c>
      <c r="B55" s="32">
        <v>531784</v>
      </c>
      <c r="C55" s="31" t="s">
        <v>917</v>
      </c>
      <c r="D55" s="31" t="s">
        <v>1112</v>
      </c>
      <c r="E55" s="31" t="s">
        <v>574</v>
      </c>
      <c r="F55" s="86">
        <v>200840</v>
      </c>
      <c r="G55" s="32">
        <v>2.13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45334</v>
      </c>
      <c r="B56" s="32">
        <v>531784</v>
      </c>
      <c r="C56" s="31" t="s">
        <v>917</v>
      </c>
      <c r="D56" s="31" t="s">
        <v>1112</v>
      </c>
      <c r="E56" s="31" t="s">
        <v>573</v>
      </c>
      <c r="F56" s="86">
        <v>973272</v>
      </c>
      <c r="G56" s="32">
        <v>2.09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45334</v>
      </c>
      <c r="B57" s="32">
        <v>531784</v>
      </c>
      <c r="C57" s="31" t="s">
        <v>917</v>
      </c>
      <c r="D57" s="31" t="s">
        <v>1037</v>
      </c>
      <c r="E57" s="31" t="s">
        <v>573</v>
      </c>
      <c r="F57" s="86">
        <v>2907731</v>
      </c>
      <c r="G57" s="32">
        <v>1.99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45334</v>
      </c>
      <c r="B58" s="32">
        <v>531784</v>
      </c>
      <c r="C58" s="31" t="s">
        <v>917</v>
      </c>
      <c r="D58" s="31" t="s">
        <v>1037</v>
      </c>
      <c r="E58" s="31" t="s">
        <v>574</v>
      </c>
      <c r="F58" s="86">
        <v>988580</v>
      </c>
      <c r="G58" s="32">
        <v>2.0499999999999998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45334</v>
      </c>
      <c r="B59" s="32">
        <v>531784</v>
      </c>
      <c r="C59" s="31" t="s">
        <v>917</v>
      </c>
      <c r="D59" s="31" t="s">
        <v>971</v>
      </c>
      <c r="E59" s="31" t="s">
        <v>574</v>
      </c>
      <c r="F59" s="86">
        <v>1244405</v>
      </c>
      <c r="G59" s="32">
        <v>2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45334</v>
      </c>
      <c r="B60" s="32">
        <v>531784</v>
      </c>
      <c r="C60" s="31" t="s">
        <v>917</v>
      </c>
      <c r="D60" s="31" t="s">
        <v>875</v>
      </c>
      <c r="E60" s="31" t="s">
        <v>574</v>
      </c>
      <c r="F60" s="86">
        <v>2500000</v>
      </c>
      <c r="G60" s="32">
        <v>1.99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45334</v>
      </c>
      <c r="B61" s="32">
        <v>531784</v>
      </c>
      <c r="C61" s="31" t="s">
        <v>917</v>
      </c>
      <c r="D61" s="31" t="s">
        <v>1002</v>
      </c>
      <c r="E61" s="31" t="s">
        <v>573</v>
      </c>
      <c r="F61" s="86">
        <v>4392500</v>
      </c>
      <c r="G61" s="32">
        <v>1.99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45334</v>
      </c>
      <c r="B62" s="32">
        <v>531784</v>
      </c>
      <c r="C62" s="31" t="s">
        <v>917</v>
      </c>
      <c r="D62" s="31" t="s">
        <v>1035</v>
      </c>
      <c r="E62" s="31" t="s">
        <v>574</v>
      </c>
      <c r="F62" s="86">
        <v>1015584</v>
      </c>
      <c r="G62" s="32">
        <v>2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45334</v>
      </c>
      <c r="B63" s="32">
        <v>507912</v>
      </c>
      <c r="C63" s="31" t="s">
        <v>1113</v>
      </c>
      <c r="D63" s="31" t="s">
        <v>1114</v>
      </c>
      <c r="E63" s="31" t="s">
        <v>574</v>
      </c>
      <c r="F63" s="86">
        <v>71669</v>
      </c>
      <c r="G63" s="32">
        <v>251.35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45334</v>
      </c>
      <c r="B64" s="32">
        <v>507912</v>
      </c>
      <c r="C64" s="31" t="s">
        <v>1113</v>
      </c>
      <c r="D64" s="31" t="s">
        <v>1115</v>
      </c>
      <c r="E64" s="31" t="s">
        <v>573</v>
      </c>
      <c r="F64" s="86">
        <v>150000</v>
      </c>
      <c r="G64" s="32">
        <v>251.35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45334</v>
      </c>
      <c r="B65" s="32">
        <v>544106</v>
      </c>
      <c r="C65" s="31" t="s">
        <v>1038</v>
      </c>
      <c r="D65" s="31" t="s">
        <v>1116</v>
      </c>
      <c r="E65" s="31" t="s">
        <v>573</v>
      </c>
      <c r="F65" s="86">
        <v>34800</v>
      </c>
      <c r="G65" s="32">
        <v>114.82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45334</v>
      </c>
      <c r="B66" s="32">
        <v>539767</v>
      </c>
      <c r="C66" s="31" t="s">
        <v>1117</v>
      </c>
      <c r="D66" s="31" t="s">
        <v>1118</v>
      </c>
      <c r="E66" s="31" t="s">
        <v>573</v>
      </c>
      <c r="F66" s="86">
        <v>21887</v>
      </c>
      <c r="G66" s="32">
        <v>14.86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45334</v>
      </c>
      <c r="B67" s="32">
        <v>543207</v>
      </c>
      <c r="C67" s="31" t="s">
        <v>1119</v>
      </c>
      <c r="D67" s="31" t="s">
        <v>1120</v>
      </c>
      <c r="E67" s="31" t="s">
        <v>574</v>
      </c>
      <c r="F67" s="86">
        <v>58601</v>
      </c>
      <c r="G67" s="32">
        <v>11.24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45334</v>
      </c>
      <c r="B68" s="32">
        <v>530557</v>
      </c>
      <c r="C68" s="31" t="s">
        <v>941</v>
      </c>
      <c r="D68" s="31" t="s">
        <v>942</v>
      </c>
      <c r="E68" s="31" t="s">
        <v>573</v>
      </c>
      <c r="F68" s="86">
        <v>11918590</v>
      </c>
      <c r="G68" s="32">
        <v>0.73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45334</v>
      </c>
      <c r="B69" s="32">
        <v>530557</v>
      </c>
      <c r="C69" s="31" t="s">
        <v>941</v>
      </c>
      <c r="D69" s="31" t="s">
        <v>942</v>
      </c>
      <c r="E69" s="31" t="s">
        <v>574</v>
      </c>
      <c r="F69" s="86">
        <v>11894773</v>
      </c>
      <c r="G69" s="32">
        <v>0.73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45334</v>
      </c>
      <c r="B70" s="32">
        <v>532340</v>
      </c>
      <c r="C70" s="31" t="s">
        <v>1121</v>
      </c>
      <c r="D70" s="31" t="s">
        <v>1122</v>
      </c>
      <c r="E70" s="31" t="s">
        <v>574</v>
      </c>
      <c r="F70" s="86">
        <v>85007</v>
      </c>
      <c r="G70" s="32">
        <v>4.53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45334</v>
      </c>
      <c r="B71" s="32">
        <v>532340</v>
      </c>
      <c r="C71" s="31" t="s">
        <v>1121</v>
      </c>
      <c r="D71" s="31" t="s">
        <v>1123</v>
      </c>
      <c r="E71" s="31" t="s">
        <v>574</v>
      </c>
      <c r="F71" s="86">
        <v>99903</v>
      </c>
      <c r="G71" s="32">
        <v>4.53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45334</v>
      </c>
      <c r="B72" s="32">
        <v>532340</v>
      </c>
      <c r="C72" s="31" t="s">
        <v>1121</v>
      </c>
      <c r="D72" s="31" t="s">
        <v>1124</v>
      </c>
      <c r="E72" s="31" t="s">
        <v>574</v>
      </c>
      <c r="F72" s="86">
        <v>99000</v>
      </c>
      <c r="G72" s="32">
        <v>4.53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45334</v>
      </c>
      <c r="B73" s="32">
        <v>532340</v>
      </c>
      <c r="C73" s="31" t="s">
        <v>1121</v>
      </c>
      <c r="D73" s="31" t="s">
        <v>1125</v>
      </c>
      <c r="E73" s="31" t="s">
        <v>573</v>
      </c>
      <c r="F73" s="86">
        <v>440627</v>
      </c>
      <c r="G73" s="32">
        <v>4.53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45334</v>
      </c>
      <c r="B74" s="32">
        <v>540386</v>
      </c>
      <c r="C74" s="31" t="s">
        <v>1126</v>
      </c>
      <c r="D74" s="31" t="s">
        <v>1127</v>
      </c>
      <c r="E74" s="31" t="s">
        <v>574</v>
      </c>
      <c r="F74" s="86">
        <v>1685879</v>
      </c>
      <c r="G74" s="32">
        <v>0.69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45334</v>
      </c>
      <c r="B75" s="32">
        <v>540386</v>
      </c>
      <c r="C75" s="31" t="s">
        <v>1126</v>
      </c>
      <c r="D75" s="31" t="s">
        <v>1128</v>
      </c>
      <c r="E75" s="31" t="s">
        <v>573</v>
      </c>
      <c r="F75" s="86">
        <v>654466</v>
      </c>
      <c r="G75" s="32">
        <v>0.67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45334</v>
      </c>
      <c r="B76" s="32">
        <v>543814</v>
      </c>
      <c r="C76" s="31" t="s">
        <v>1039</v>
      </c>
      <c r="D76" s="31" t="s">
        <v>1129</v>
      </c>
      <c r="E76" s="31" t="s">
        <v>573</v>
      </c>
      <c r="F76" s="86">
        <v>142000</v>
      </c>
      <c r="G76" s="32">
        <v>65.33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45334</v>
      </c>
      <c r="B77" s="32">
        <v>543814</v>
      </c>
      <c r="C77" s="31" t="s">
        <v>1039</v>
      </c>
      <c r="D77" s="31" t="s">
        <v>1130</v>
      </c>
      <c r="E77" s="31" t="s">
        <v>574</v>
      </c>
      <c r="F77" s="86">
        <v>96000</v>
      </c>
      <c r="G77" s="32">
        <v>65.48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45334</v>
      </c>
      <c r="B78" s="32">
        <v>543814</v>
      </c>
      <c r="C78" s="31" t="s">
        <v>1039</v>
      </c>
      <c r="D78" s="31" t="s">
        <v>1131</v>
      </c>
      <c r="E78" s="31" t="s">
        <v>574</v>
      </c>
      <c r="F78" s="86">
        <v>50000</v>
      </c>
      <c r="G78" s="32">
        <v>65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45334</v>
      </c>
      <c r="B79" s="32">
        <v>543814</v>
      </c>
      <c r="C79" s="31" t="s">
        <v>1039</v>
      </c>
      <c r="D79" s="31" t="s">
        <v>1132</v>
      </c>
      <c r="E79" s="31" t="s">
        <v>574</v>
      </c>
      <c r="F79" s="86">
        <v>66000</v>
      </c>
      <c r="G79" s="32">
        <v>66.56</v>
      </c>
      <c r="H79" s="32" t="s">
        <v>333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45334</v>
      </c>
      <c r="B80" s="32">
        <v>543814</v>
      </c>
      <c r="C80" s="31" t="s">
        <v>1039</v>
      </c>
      <c r="D80" s="31" t="s">
        <v>1133</v>
      </c>
      <c r="E80" s="31" t="s">
        <v>573</v>
      </c>
      <c r="F80" s="86">
        <v>22000</v>
      </c>
      <c r="G80" s="32">
        <v>72.540000000000006</v>
      </c>
      <c r="H80" s="32" t="s">
        <v>333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45334</v>
      </c>
      <c r="B81" s="32">
        <v>543814</v>
      </c>
      <c r="C81" s="31" t="s">
        <v>1039</v>
      </c>
      <c r="D81" s="31" t="s">
        <v>1134</v>
      </c>
      <c r="E81" s="31" t="s">
        <v>573</v>
      </c>
      <c r="F81" s="86">
        <v>36000</v>
      </c>
      <c r="G81" s="32">
        <v>73.099999999999994</v>
      </c>
      <c r="H81" s="32" t="s">
        <v>333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45334</v>
      </c>
      <c r="B82" s="32">
        <v>543814</v>
      </c>
      <c r="C82" s="31" t="s">
        <v>1039</v>
      </c>
      <c r="D82" s="31" t="s">
        <v>1135</v>
      </c>
      <c r="E82" s="31" t="s">
        <v>574</v>
      </c>
      <c r="F82" s="86">
        <v>40000</v>
      </c>
      <c r="G82" s="32">
        <v>67.27</v>
      </c>
      <c r="H82" s="32" t="s">
        <v>333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45334</v>
      </c>
      <c r="B83" s="32">
        <v>543814</v>
      </c>
      <c r="C83" s="31" t="s">
        <v>1039</v>
      </c>
      <c r="D83" s="31" t="s">
        <v>1136</v>
      </c>
      <c r="E83" s="31" t="s">
        <v>573</v>
      </c>
      <c r="F83" s="86">
        <v>30000</v>
      </c>
      <c r="G83" s="32">
        <v>65</v>
      </c>
      <c r="H83" s="32" t="s">
        <v>333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45334</v>
      </c>
      <c r="B84" s="32">
        <v>543814</v>
      </c>
      <c r="C84" s="31" t="s">
        <v>1039</v>
      </c>
      <c r="D84" s="31" t="s">
        <v>1137</v>
      </c>
      <c r="E84" s="31" t="s">
        <v>573</v>
      </c>
      <c r="F84" s="86">
        <v>60000</v>
      </c>
      <c r="G84" s="32">
        <v>66.260000000000005</v>
      </c>
      <c r="H84" s="32" t="s">
        <v>333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45334</v>
      </c>
      <c r="B85" s="32">
        <v>543814</v>
      </c>
      <c r="C85" s="31" t="s">
        <v>1039</v>
      </c>
      <c r="D85" s="31" t="s">
        <v>1138</v>
      </c>
      <c r="E85" s="31" t="s">
        <v>574</v>
      </c>
      <c r="F85" s="86">
        <v>24000</v>
      </c>
      <c r="G85" s="32">
        <v>65</v>
      </c>
      <c r="H85" s="32" t="s">
        <v>333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45334</v>
      </c>
      <c r="B86" s="32">
        <v>543814</v>
      </c>
      <c r="C86" s="31" t="s">
        <v>1039</v>
      </c>
      <c r="D86" s="31" t="s">
        <v>1139</v>
      </c>
      <c r="E86" s="31" t="s">
        <v>574</v>
      </c>
      <c r="F86" s="86">
        <v>24000</v>
      </c>
      <c r="G86" s="32">
        <v>70.33</v>
      </c>
      <c r="H86" s="32" t="s">
        <v>333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45334</v>
      </c>
      <c r="B87" s="32">
        <v>543814</v>
      </c>
      <c r="C87" s="31" t="s">
        <v>1039</v>
      </c>
      <c r="D87" s="31" t="s">
        <v>1139</v>
      </c>
      <c r="E87" s="31" t="s">
        <v>573</v>
      </c>
      <c r="F87" s="86">
        <v>24000</v>
      </c>
      <c r="G87" s="32">
        <v>69.77</v>
      </c>
      <c r="H87" s="32" t="s">
        <v>333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45334</v>
      </c>
      <c r="B88" s="32">
        <v>543814</v>
      </c>
      <c r="C88" s="31" t="s">
        <v>1039</v>
      </c>
      <c r="D88" s="31" t="s">
        <v>1140</v>
      </c>
      <c r="E88" s="31" t="s">
        <v>573</v>
      </c>
      <c r="F88" s="86">
        <v>32000</v>
      </c>
      <c r="G88" s="32">
        <v>65</v>
      </c>
      <c r="H88" s="32" t="s">
        <v>333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45334</v>
      </c>
      <c r="B89" s="32">
        <v>543814</v>
      </c>
      <c r="C89" s="31" t="s">
        <v>1039</v>
      </c>
      <c r="D89" s="31" t="s">
        <v>1141</v>
      </c>
      <c r="E89" s="31" t="s">
        <v>574</v>
      </c>
      <c r="F89" s="86">
        <v>28000</v>
      </c>
      <c r="G89" s="32">
        <v>72.89</v>
      </c>
      <c r="H89" s="32" t="s">
        <v>333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45334</v>
      </c>
      <c r="B90" s="32">
        <v>543814</v>
      </c>
      <c r="C90" s="31" t="s">
        <v>1039</v>
      </c>
      <c r="D90" s="31" t="s">
        <v>1141</v>
      </c>
      <c r="E90" s="31" t="s">
        <v>573</v>
      </c>
      <c r="F90" s="86">
        <v>16000</v>
      </c>
      <c r="G90" s="32">
        <v>73.23</v>
      </c>
      <c r="H90" s="32" t="s">
        <v>333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45334</v>
      </c>
      <c r="B91" s="32">
        <v>543814</v>
      </c>
      <c r="C91" s="31" t="s">
        <v>1039</v>
      </c>
      <c r="D91" s="31" t="s">
        <v>1142</v>
      </c>
      <c r="E91" s="31" t="s">
        <v>574</v>
      </c>
      <c r="F91" s="86">
        <v>118000</v>
      </c>
      <c r="G91" s="32">
        <v>65.290000000000006</v>
      </c>
      <c r="H91" s="32" t="s">
        <v>333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45334</v>
      </c>
      <c r="B92" s="32">
        <v>530331</v>
      </c>
      <c r="C92" s="31" t="s">
        <v>1143</v>
      </c>
      <c r="D92" s="31" t="s">
        <v>1144</v>
      </c>
      <c r="E92" s="31" t="s">
        <v>573</v>
      </c>
      <c r="F92" s="86">
        <v>17444</v>
      </c>
      <c r="G92" s="32">
        <v>383.09</v>
      </c>
      <c r="H92" s="32" t="s">
        <v>333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45334</v>
      </c>
      <c r="B93" s="32">
        <v>530331</v>
      </c>
      <c r="C93" s="31" t="s">
        <v>1143</v>
      </c>
      <c r="D93" s="31" t="s">
        <v>1144</v>
      </c>
      <c r="E93" s="31" t="s">
        <v>574</v>
      </c>
      <c r="F93" s="86">
        <v>200</v>
      </c>
      <c r="G93" s="32">
        <v>425</v>
      </c>
      <c r="H93" s="32" t="s">
        <v>333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45334</v>
      </c>
      <c r="B94" s="32">
        <v>519299</v>
      </c>
      <c r="C94" s="31" t="s">
        <v>1145</v>
      </c>
      <c r="D94" s="31" t="s">
        <v>1146</v>
      </c>
      <c r="E94" s="31" t="s">
        <v>574</v>
      </c>
      <c r="F94" s="86">
        <v>125000</v>
      </c>
      <c r="G94" s="32">
        <v>200</v>
      </c>
      <c r="H94" s="32" t="s">
        <v>333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45334</v>
      </c>
      <c r="B95" s="32">
        <v>519299</v>
      </c>
      <c r="C95" s="31" t="s">
        <v>1145</v>
      </c>
      <c r="D95" s="31" t="s">
        <v>1147</v>
      </c>
      <c r="E95" s="31" t="s">
        <v>574</v>
      </c>
      <c r="F95" s="86">
        <v>125000</v>
      </c>
      <c r="G95" s="32">
        <v>200.01</v>
      </c>
      <c r="H95" s="32" t="s">
        <v>333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45334</v>
      </c>
      <c r="B96" s="32">
        <v>519299</v>
      </c>
      <c r="C96" s="31" t="s">
        <v>1145</v>
      </c>
      <c r="D96" s="31" t="s">
        <v>1148</v>
      </c>
      <c r="E96" s="31" t="s">
        <v>573</v>
      </c>
      <c r="F96" s="86">
        <v>254000</v>
      </c>
      <c r="G96" s="32">
        <v>200</v>
      </c>
      <c r="H96" s="32" t="s">
        <v>333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45334</v>
      </c>
      <c r="B97" s="32">
        <v>539669</v>
      </c>
      <c r="C97" s="31" t="s">
        <v>1149</v>
      </c>
      <c r="D97" s="31" t="s">
        <v>1150</v>
      </c>
      <c r="E97" s="31" t="s">
        <v>573</v>
      </c>
      <c r="F97" s="86">
        <v>1100000</v>
      </c>
      <c r="G97" s="32">
        <v>0.86</v>
      </c>
      <c r="H97" s="32" t="s">
        <v>333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45334</v>
      </c>
      <c r="B98" s="32">
        <v>538975</v>
      </c>
      <c r="C98" s="31" t="s">
        <v>1151</v>
      </c>
      <c r="D98" s="31" t="s">
        <v>1152</v>
      </c>
      <c r="E98" s="31" t="s">
        <v>574</v>
      </c>
      <c r="F98" s="86">
        <v>6900000</v>
      </c>
      <c r="G98" s="32">
        <v>0.47</v>
      </c>
      <c r="H98" s="32" t="s">
        <v>333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45334</v>
      </c>
      <c r="B99" s="32">
        <v>531370</v>
      </c>
      <c r="C99" s="31" t="s">
        <v>1040</v>
      </c>
      <c r="D99" s="31" t="s">
        <v>1041</v>
      </c>
      <c r="E99" s="31" t="s">
        <v>573</v>
      </c>
      <c r="F99" s="86">
        <v>37660</v>
      </c>
      <c r="G99" s="32">
        <v>29.21</v>
      </c>
      <c r="H99" s="32" t="s">
        <v>333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45334</v>
      </c>
      <c r="B100" s="32">
        <v>506003</v>
      </c>
      <c r="C100" s="31" t="s">
        <v>1153</v>
      </c>
      <c r="D100" s="31" t="s">
        <v>875</v>
      </c>
      <c r="E100" s="31" t="s">
        <v>574</v>
      </c>
      <c r="F100" s="86">
        <v>42203</v>
      </c>
      <c r="G100" s="32">
        <v>44.37</v>
      </c>
      <c r="H100" s="32" t="s">
        <v>333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45334</v>
      </c>
      <c r="B101" s="32">
        <v>506003</v>
      </c>
      <c r="C101" s="31" t="s">
        <v>1153</v>
      </c>
      <c r="D101" s="31" t="s">
        <v>875</v>
      </c>
      <c r="E101" s="31" t="s">
        <v>573</v>
      </c>
      <c r="F101" s="86">
        <v>25000</v>
      </c>
      <c r="G101" s="32">
        <v>44.37</v>
      </c>
      <c r="H101" s="32" t="s">
        <v>333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45334</v>
      </c>
      <c r="B102" s="32">
        <v>506003</v>
      </c>
      <c r="C102" s="31" t="s">
        <v>1153</v>
      </c>
      <c r="D102" s="31" t="s">
        <v>1154</v>
      </c>
      <c r="E102" s="31" t="s">
        <v>573</v>
      </c>
      <c r="F102" s="86">
        <v>50000</v>
      </c>
      <c r="G102" s="32">
        <v>44.37</v>
      </c>
      <c r="H102" s="32" t="s">
        <v>333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45334</v>
      </c>
      <c r="B103" s="32">
        <v>530419</v>
      </c>
      <c r="C103" s="31" t="s">
        <v>1155</v>
      </c>
      <c r="D103" s="31" t="s">
        <v>1156</v>
      </c>
      <c r="E103" s="31" t="s">
        <v>573</v>
      </c>
      <c r="F103" s="86">
        <v>53221</v>
      </c>
      <c r="G103" s="32">
        <v>58.13</v>
      </c>
      <c r="H103" s="32" t="s">
        <v>333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45334</v>
      </c>
      <c r="B104" s="32">
        <v>532975</v>
      </c>
      <c r="C104" s="31" t="s">
        <v>1157</v>
      </c>
      <c r="D104" s="31" t="s">
        <v>1118</v>
      </c>
      <c r="E104" s="31" t="s">
        <v>573</v>
      </c>
      <c r="F104" s="86">
        <v>150000</v>
      </c>
      <c r="G104" s="32">
        <v>7.98</v>
      </c>
      <c r="H104" s="32" t="s">
        <v>333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45334</v>
      </c>
      <c r="B105" s="32">
        <v>521188</v>
      </c>
      <c r="C105" s="31" t="s">
        <v>1158</v>
      </c>
      <c r="D105" s="31" t="s">
        <v>1159</v>
      </c>
      <c r="E105" s="31" t="s">
        <v>574</v>
      </c>
      <c r="F105" s="86">
        <v>50001</v>
      </c>
      <c r="G105" s="32">
        <v>20.239999999999998</v>
      </c>
      <c r="H105" s="32" t="s">
        <v>333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45334</v>
      </c>
      <c r="B106" s="32">
        <v>521188</v>
      </c>
      <c r="C106" s="31" t="s">
        <v>1158</v>
      </c>
      <c r="D106" s="31" t="s">
        <v>1160</v>
      </c>
      <c r="E106" s="31" t="s">
        <v>574</v>
      </c>
      <c r="F106" s="86">
        <v>50001</v>
      </c>
      <c r="G106" s="32">
        <v>20.239999999999998</v>
      </c>
      <c r="H106" s="32" t="s">
        <v>333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45334</v>
      </c>
      <c r="B107" s="32">
        <v>521188</v>
      </c>
      <c r="C107" s="31" t="s">
        <v>1158</v>
      </c>
      <c r="D107" s="31" t="s">
        <v>1161</v>
      </c>
      <c r="E107" s="31" t="s">
        <v>574</v>
      </c>
      <c r="F107" s="86">
        <v>50001</v>
      </c>
      <c r="G107" s="32">
        <v>19.11</v>
      </c>
      <c r="H107" s="32" t="s">
        <v>333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45334</v>
      </c>
      <c r="B108" s="32">
        <v>521188</v>
      </c>
      <c r="C108" s="31" t="s">
        <v>1158</v>
      </c>
      <c r="D108" s="31" t="s">
        <v>1159</v>
      </c>
      <c r="E108" s="31" t="s">
        <v>573</v>
      </c>
      <c r="F108" s="86">
        <v>50001</v>
      </c>
      <c r="G108" s="32">
        <v>19.11</v>
      </c>
      <c r="H108" s="32" t="s">
        <v>333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45334</v>
      </c>
      <c r="B109" s="32">
        <v>521188</v>
      </c>
      <c r="C109" s="31" t="s">
        <v>1158</v>
      </c>
      <c r="D109" s="31" t="s">
        <v>1160</v>
      </c>
      <c r="E109" s="31" t="s">
        <v>573</v>
      </c>
      <c r="F109" s="86">
        <v>50001</v>
      </c>
      <c r="G109" s="32">
        <v>20.239999999999998</v>
      </c>
      <c r="H109" s="32" t="s">
        <v>333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45334</v>
      </c>
      <c r="B110" s="32">
        <v>521188</v>
      </c>
      <c r="C110" s="31" t="s">
        <v>1158</v>
      </c>
      <c r="D110" s="31" t="s">
        <v>1161</v>
      </c>
      <c r="E110" s="31" t="s">
        <v>573</v>
      </c>
      <c r="F110" s="86">
        <v>50001</v>
      </c>
      <c r="G110" s="32">
        <v>20.239999999999998</v>
      </c>
      <c r="H110" s="32" t="s">
        <v>333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45334</v>
      </c>
      <c r="B111" s="32">
        <v>543623</v>
      </c>
      <c r="C111" s="31" t="s">
        <v>1162</v>
      </c>
      <c r="D111" s="31" t="s">
        <v>1163</v>
      </c>
      <c r="E111" s="31" t="s">
        <v>574</v>
      </c>
      <c r="F111" s="86">
        <v>18000</v>
      </c>
      <c r="G111" s="32">
        <v>40.85</v>
      </c>
      <c r="H111" s="32" t="s">
        <v>333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45334</v>
      </c>
      <c r="B112" s="32">
        <v>543623</v>
      </c>
      <c r="C112" s="31" t="s">
        <v>1162</v>
      </c>
      <c r="D112" s="31" t="s">
        <v>1164</v>
      </c>
      <c r="E112" s="31" t="s">
        <v>573</v>
      </c>
      <c r="F112" s="86">
        <v>18000</v>
      </c>
      <c r="G112" s="32">
        <v>41.33</v>
      </c>
      <c r="H112" s="32" t="s">
        <v>333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45334</v>
      </c>
      <c r="B113" s="32">
        <v>544002</v>
      </c>
      <c r="C113" s="31" t="s">
        <v>1165</v>
      </c>
      <c r="D113" s="31" t="s">
        <v>1166</v>
      </c>
      <c r="E113" s="31" t="s">
        <v>573</v>
      </c>
      <c r="F113" s="86">
        <v>24000</v>
      </c>
      <c r="G113" s="32">
        <v>31.76</v>
      </c>
      <c r="H113" s="32" t="s">
        <v>333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45334</v>
      </c>
      <c r="B114" s="32">
        <v>543436</v>
      </c>
      <c r="C114" s="31" t="s">
        <v>1167</v>
      </c>
      <c r="D114" s="31" t="s">
        <v>1168</v>
      </c>
      <c r="E114" s="31" t="s">
        <v>573</v>
      </c>
      <c r="F114" s="86">
        <v>26400</v>
      </c>
      <c r="G114" s="32">
        <v>122.96</v>
      </c>
      <c r="H114" s="32" t="s">
        <v>333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45334</v>
      </c>
      <c r="B115" s="32">
        <v>543436</v>
      </c>
      <c r="C115" s="31" t="s">
        <v>1167</v>
      </c>
      <c r="D115" s="31" t="s">
        <v>1169</v>
      </c>
      <c r="E115" s="31" t="s">
        <v>574</v>
      </c>
      <c r="F115" s="86">
        <v>26400</v>
      </c>
      <c r="G115" s="32">
        <v>122.96</v>
      </c>
      <c r="H115" s="32" t="s">
        <v>333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45334</v>
      </c>
      <c r="B116" s="32">
        <v>514378</v>
      </c>
      <c r="C116" s="31" t="s">
        <v>956</v>
      </c>
      <c r="D116" s="31" t="s">
        <v>1170</v>
      </c>
      <c r="E116" s="31" t="s">
        <v>573</v>
      </c>
      <c r="F116" s="86">
        <v>27258</v>
      </c>
      <c r="G116" s="32">
        <v>31.31</v>
      </c>
      <c r="H116" s="32" t="s">
        <v>333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45334</v>
      </c>
      <c r="B117" s="32" t="s">
        <v>978</v>
      </c>
      <c r="C117" s="31" t="s">
        <v>979</v>
      </c>
      <c r="D117" s="31" t="s">
        <v>875</v>
      </c>
      <c r="E117" s="31" t="s">
        <v>573</v>
      </c>
      <c r="F117" s="86">
        <v>1200000</v>
      </c>
      <c r="G117" s="32">
        <v>1.42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45334</v>
      </c>
      <c r="B118" s="32" t="s">
        <v>978</v>
      </c>
      <c r="C118" s="31" t="s">
        <v>979</v>
      </c>
      <c r="D118" s="31" t="s">
        <v>1171</v>
      </c>
      <c r="E118" s="31" t="s">
        <v>573</v>
      </c>
      <c r="F118" s="86">
        <v>280000</v>
      </c>
      <c r="G118" s="32">
        <v>1.56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45334</v>
      </c>
      <c r="B119" s="32" t="s">
        <v>1172</v>
      </c>
      <c r="C119" s="31" t="s">
        <v>1173</v>
      </c>
      <c r="D119" s="31" t="s">
        <v>1174</v>
      </c>
      <c r="E119" s="31" t="s">
        <v>573</v>
      </c>
      <c r="F119" s="86">
        <v>112000</v>
      </c>
      <c r="G119" s="32">
        <v>247.52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45334</v>
      </c>
      <c r="B120" s="32" t="s">
        <v>1003</v>
      </c>
      <c r="C120" s="31" t="s">
        <v>1004</v>
      </c>
      <c r="D120" s="31" t="s">
        <v>1175</v>
      </c>
      <c r="E120" s="31" t="s">
        <v>573</v>
      </c>
      <c r="F120" s="86">
        <v>400000</v>
      </c>
      <c r="G120" s="32">
        <v>15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45334</v>
      </c>
      <c r="B121" s="32" t="s">
        <v>1003</v>
      </c>
      <c r="C121" s="31" t="s">
        <v>1004</v>
      </c>
      <c r="D121" s="31" t="s">
        <v>1176</v>
      </c>
      <c r="E121" s="31" t="s">
        <v>573</v>
      </c>
      <c r="F121" s="86">
        <v>547856</v>
      </c>
      <c r="G121" s="32">
        <v>14.97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45334</v>
      </c>
      <c r="B122" s="32" t="s">
        <v>1177</v>
      </c>
      <c r="C122" s="31" t="s">
        <v>1178</v>
      </c>
      <c r="D122" s="31" t="s">
        <v>889</v>
      </c>
      <c r="E122" s="31" t="s">
        <v>573</v>
      </c>
      <c r="F122" s="86">
        <v>196000</v>
      </c>
      <c r="G122" s="32">
        <v>141.6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45334</v>
      </c>
      <c r="B123" s="32" t="s">
        <v>1179</v>
      </c>
      <c r="C123" s="31" t="s">
        <v>1180</v>
      </c>
      <c r="D123" s="31" t="s">
        <v>903</v>
      </c>
      <c r="E123" s="31" t="s">
        <v>573</v>
      </c>
      <c r="F123" s="86">
        <v>990</v>
      </c>
      <c r="G123" s="32">
        <v>37.25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45334</v>
      </c>
      <c r="B124" s="32" t="s">
        <v>1179</v>
      </c>
      <c r="C124" s="31" t="s">
        <v>1180</v>
      </c>
      <c r="D124" s="31" t="s">
        <v>1114</v>
      </c>
      <c r="E124" s="31" t="s">
        <v>573</v>
      </c>
      <c r="F124" s="86">
        <v>454425</v>
      </c>
      <c r="G124" s="32">
        <v>37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45334</v>
      </c>
      <c r="B125" s="32" t="s">
        <v>1181</v>
      </c>
      <c r="C125" s="31" t="s">
        <v>1182</v>
      </c>
      <c r="D125" s="31" t="s">
        <v>1183</v>
      </c>
      <c r="E125" s="31" t="s">
        <v>573</v>
      </c>
      <c r="F125" s="86">
        <v>652836</v>
      </c>
      <c r="G125" s="32">
        <v>342.89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45334</v>
      </c>
      <c r="B126" s="32" t="s">
        <v>1184</v>
      </c>
      <c r="C126" s="31" t="s">
        <v>1185</v>
      </c>
      <c r="D126" s="31" t="s">
        <v>1186</v>
      </c>
      <c r="E126" s="31" t="s">
        <v>573</v>
      </c>
      <c r="F126" s="86">
        <v>119164</v>
      </c>
      <c r="G126" s="32">
        <v>83.23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45334</v>
      </c>
      <c r="B127" s="32" t="s">
        <v>1187</v>
      </c>
      <c r="C127" s="31" t="s">
        <v>1188</v>
      </c>
      <c r="D127" s="31" t="s">
        <v>901</v>
      </c>
      <c r="E127" s="31" t="s">
        <v>573</v>
      </c>
      <c r="F127" s="86">
        <v>5253</v>
      </c>
      <c r="G127" s="32">
        <v>9.43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45334</v>
      </c>
      <c r="B128" s="32" t="s">
        <v>1005</v>
      </c>
      <c r="C128" s="31" t="s">
        <v>1006</v>
      </c>
      <c r="D128" s="31" t="s">
        <v>877</v>
      </c>
      <c r="E128" s="31" t="s">
        <v>573</v>
      </c>
      <c r="F128" s="86">
        <v>10560846</v>
      </c>
      <c r="G128" s="32">
        <v>20.82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45334</v>
      </c>
      <c r="B129" s="32" t="s">
        <v>1189</v>
      </c>
      <c r="C129" s="31" t="s">
        <v>1190</v>
      </c>
      <c r="D129" s="31" t="s">
        <v>1191</v>
      </c>
      <c r="E129" s="31" t="s">
        <v>573</v>
      </c>
      <c r="F129" s="86">
        <v>114000</v>
      </c>
      <c r="G129" s="32">
        <v>19.53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45334</v>
      </c>
      <c r="B130" s="32" t="s">
        <v>374</v>
      </c>
      <c r="C130" s="31" t="s">
        <v>1192</v>
      </c>
      <c r="D130" s="31" t="s">
        <v>877</v>
      </c>
      <c r="E130" s="31" t="s">
        <v>573</v>
      </c>
      <c r="F130" s="86">
        <v>9380341</v>
      </c>
      <c r="G130" s="32">
        <v>50.76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45334</v>
      </c>
      <c r="B131" s="32" t="s">
        <v>958</v>
      </c>
      <c r="C131" s="31" t="s">
        <v>959</v>
      </c>
      <c r="D131" s="31" t="s">
        <v>1193</v>
      </c>
      <c r="E131" s="31" t="s">
        <v>573</v>
      </c>
      <c r="F131" s="86">
        <v>200000</v>
      </c>
      <c r="G131" s="32">
        <v>18.649999999999999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45334</v>
      </c>
      <c r="B132" s="32" t="s">
        <v>419</v>
      </c>
      <c r="C132" s="31" t="s">
        <v>957</v>
      </c>
      <c r="D132" s="31" t="s">
        <v>877</v>
      </c>
      <c r="E132" s="31" t="s">
        <v>573</v>
      </c>
      <c r="F132" s="86">
        <v>6313150</v>
      </c>
      <c r="G132" s="32">
        <v>119.42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45334</v>
      </c>
      <c r="B133" s="32" t="s">
        <v>1194</v>
      </c>
      <c r="C133" s="31" t="s">
        <v>1195</v>
      </c>
      <c r="D133" s="31" t="s">
        <v>889</v>
      </c>
      <c r="E133" s="31" t="s">
        <v>573</v>
      </c>
      <c r="F133" s="86">
        <v>142000</v>
      </c>
      <c r="G133" s="32">
        <v>55.95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45334</v>
      </c>
      <c r="B134" s="32" t="s">
        <v>431</v>
      </c>
      <c r="C134" s="31" t="s">
        <v>1196</v>
      </c>
      <c r="D134" s="31" t="s">
        <v>575</v>
      </c>
      <c r="E134" s="31" t="s">
        <v>573</v>
      </c>
      <c r="F134" s="86">
        <v>916337</v>
      </c>
      <c r="G134" s="32">
        <v>473.41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45334</v>
      </c>
      <c r="B135" s="32" t="s">
        <v>1043</v>
      </c>
      <c r="C135" s="31" t="s">
        <v>1044</v>
      </c>
      <c r="D135" s="31" t="s">
        <v>903</v>
      </c>
      <c r="E135" s="31" t="s">
        <v>573</v>
      </c>
      <c r="F135" s="86">
        <v>647401</v>
      </c>
      <c r="G135" s="32">
        <v>233.22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45334</v>
      </c>
      <c r="B136" s="32" t="s">
        <v>1043</v>
      </c>
      <c r="C136" s="31" t="s">
        <v>1044</v>
      </c>
      <c r="D136" s="31" t="s">
        <v>1197</v>
      </c>
      <c r="E136" s="31" t="s">
        <v>573</v>
      </c>
      <c r="F136" s="86">
        <v>412060</v>
      </c>
      <c r="G136" s="32">
        <v>233.08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45334</v>
      </c>
      <c r="B137" s="32" t="s">
        <v>1198</v>
      </c>
      <c r="C137" s="31" t="s">
        <v>1199</v>
      </c>
      <c r="D137" s="31" t="s">
        <v>1099</v>
      </c>
      <c r="E137" s="31" t="s">
        <v>573</v>
      </c>
      <c r="F137" s="86">
        <v>1500000</v>
      </c>
      <c r="G137" s="32">
        <v>2.0499999999999998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45334</v>
      </c>
      <c r="B138" s="32" t="s">
        <v>1045</v>
      </c>
      <c r="C138" s="31" t="s">
        <v>1046</v>
      </c>
      <c r="D138" s="31" t="s">
        <v>575</v>
      </c>
      <c r="E138" s="31" t="s">
        <v>573</v>
      </c>
      <c r="F138" s="86">
        <v>911696</v>
      </c>
      <c r="G138" s="32">
        <v>218.84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45334</v>
      </c>
      <c r="B139" s="32" t="s">
        <v>1200</v>
      </c>
      <c r="C139" s="31" t="s">
        <v>1201</v>
      </c>
      <c r="D139" s="31" t="s">
        <v>1202</v>
      </c>
      <c r="E139" s="31" t="s">
        <v>573</v>
      </c>
      <c r="F139" s="86">
        <v>150000</v>
      </c>
      <c r="G139" s="32">
        <v>8.4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45334</v>
      </c>
      <c r="B140" s="32" t="s">
        <v>924</v>
      </c>
      <c r="C140" s="31" t="s">
        <v>925</v>
      </c>
      <c r="D140" s="31" t="s">
        <v>1203</v>
      </c>
      <c r="E140" s="31" t="s">
        <v>573</v>
      </c>
      <c r="F140" s="86">
        <v>3491946</v>
      </c>
      <c r="G140" s="32">
        <v>2.98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45334</v>
      </c>
      <c r="B141" s="32" t="s">
        <v>924</v>
      </c>
      <c r="C141" s="31" t="s">
        <v>925</v>
      </c>
      <c r="D141" s="31" t="s">
        <v>889</v>
      </c>
      <c r="E141" s="31" t="s">
        <v>573</v>
      </c>
      <c r="F141" s="86">
        <v>25000</v>
      </c>
      <c r="G141" s="32">
        <v>3.05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45334</v>
      </c>
      <c r="B142" s="32" t="s">
        <v>924</v>
      </c>
      <c r="C142" s="31" t="s">
        <v>925</v>
      </c>
      <c r="D142" s="31" t="s">
        <v>1204</v>
      </c>
      <c r="E142" s="31" t="s">
        <v>573</v>
      </c>
      <c r="F142" s="86">
        <v>1285707</v>
      </c>
      <c r="G142" s="32">
        <v>2.92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45334</v>
      </c>
      <c r="B143" s="32" t="s">
        <v>924</v>
      </c>
      <c r="C143" s="31" t="s">
        <v>925</v>
      </c>
      <c r="D143" s="31" t="s">
        <v>926</v>
      </c>
      <c r="E143" s="31" t="s">
        <v>573</v>
      </c>
      <c r="F143" s="86">
        <v>4189019</v>
      </c>
      <c r="G143" s="32">
        <v>3.03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45334</v>
      </c>
      <c r="B144" s="32" t="s">
        <v>924</v>
      </c>
      <c r="C144" s="31" t="s">
        <v>925</v>
      </c>
      <c r="D144" s="31" t="s">
        <v>1205</v>
      </c>
      <c r="E144" s="31" t="s">
        <v>573</v>
      </c>
      <c r="F144" s="86">
        <v>2862575</v>
      </c>
      <c r="G144" s="32">
        <v>3.03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45334</v>
      </c>
      <c r="B145" s="32" t="s">
        <v>924</v>
      </c>
      <c r="C145" s="31" t="s">
        <v>925</v>
      </c>
      <c r="D145" s="31" t="s">
        <v>1049</v>
      </c>
      <c r="E145" s="31" t="s">
        <v>573</v>
      </c>
      <c r="F145" s="86">
        <v>3355165</v>
      </c>
      <c r="G145" s="32">
        <v>3.05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45334</v>
      </c>
      <c r="B146" s="32" t="s">
        <v>924</v>
      </c>
      <c r="C146" s="31" t="s">
        <v>925</v>
      </c>
      <c r="D146" s="31" t="s">
        <v>1206</v>
      </c>
      <c r="E146" s="31" t="s">
        <v>573</v>
      </c>
      <c r="F146" s="86">
        <v>2000000</v>
      </c>
      <c r="G146" s="32">
        <v>3.06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45334</v>
      </c>
      <c r="B147" s="32" t="s">
        <v>899</v>
      </c>
      <c r="C147" s="31" t="s">
        <v>900</v>
      </c>
      <c r="D147" s="31" t="s">
        <v>877</v>
      </c>
      <c r="E147" s="31" t="s">
        <v>573</v>
      </c>
      <c r="F147" s="86">
        <v>1411345</v>
      </c>
      <c r="G147" s="32">
        <v>45.95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45334</v>
      </c>
      <c r="B148" s="32" t="s">
        <v>1207</v>
      </c>
      <c r="C148" s="31" t="s">
        <v>1208</v>
      </c>
      <c r="D148" s="31" t="s">
        <v>875</v>
      </c>
      <c r="E148" s="31" t="s">
        <v>573</v>
      </c>
      <c r="F148" s="86">
        <v>130323</v>
      </c>
      <c r="G148" s="32">
        <v>10.16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45334</v>
      </c>
      <c r="B149" s="32" t="s">
        <v>1209</v>
      </c>
      <c r="C149" s="31" t="s">
        <v>1210</v>
      </c>
      <c r="D149" s="31" t="s">
        <v>1211</v>
      </c>
      <c r="E149" s="31" t="s">
        <v>573</v>
      </c>
      <c r="F149" s="86">
        <v>59269</v>
      </c>
      <c r="G149" s="32">
        <v>125.27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45334</v>
      </c>
      <c r="B150" s="32" t="s">
        <v>982</v>
      </c>
      <c r="C150" s="31" t="s">
        <v>983</v>
      </c>
      <c r="D150" s="31" t="s">
        <v>897</v>
      </c>
      <c r="E150" s="31" t="s">
        <v>573</v>
      </c>
      <c r="F150" s="86">
        <v>627943</v>
      </c>
      <c r="G150" s="32">
        <v>280.76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45334</v>
      </c>
      <c r="B151" s="32" t="s">
        <v>982</v>
      </c>
      <c r="C151" s="31" t="s">
        <v>983</v>
      </c>
      <c r="D151" s="31" t="s">
        <v>575</v>
      </c>
      <c r="E151" s="31" t="s">
        <v>573</v>
      </c>
      <c r="F151" s="86">
        <v>847368</v>
      </c>
      <c r="G151" s="32">
        <v>280.16000000000003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45334</v>
      </c>
      <c r="B152" s="32" t="s">
        <v>1212</v>
      </c>
      <c r="C152" s="31" t="s">
        <v>1213</v>
      </c>
      <c r="D152" s="31" t="s">
        <v>1214</v>
      </c>
      <c r="E152" s="31" t="s">
        <v>573</v>
      </c>
      <c r="F152" s="86">
        <v>80000</v>
      </c>
      <c r="G152" s="32">
        <v>130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45334</v>
      </c>
      <c r="B153" s="32" t="s">
        <v>1215</v>
      </c>
      <c r="C153" s="31" t="s">
        <v>1216</v>
      </c>
      <c r="D153" s="31" t="s">
        <v>1217</v>
      </c>
      <c r="E153" s="31" t="s">
        <v>573</v>
      </c>
      <c r="F153" s="86">
        <v>1518413</v>
      </c>
      <c r="G153" s="32">
        <v>196.8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45334</v>
      </c>
      <c r="B154" s="32" t="s">
        <v>1215</v>
      </c>
      <c r="C154" s="31" t="s">
        <v>1216</v>
      </c>
      <c r="D154" s="31" t="s">
        <v>1218</v>
      </c>
      <c r="E154" s="31" t="s">
        <v>573</v>
      </c>
      <c r="F154" s="86">
        <v>2090992</v>
      </c>
      <c r="G154" s="32">
        <v>186.15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45334</v>
      </c>
      <c r="B155" s="32" t="s">
        <v>1215</v>
      </c>
      <c r="C155" s="31" t="s">
        <v>1216</v>
      </c>
      <c r="D155" s="31" t="s">
        <v>1219</v>
      </c>
      <c r="E155" s="31" t="s">
        <v>573</v>
      </c>
      <c r="F155" s="86">
        <v>1125349</v>
      </c>
      <c r="G155" s="32">
        <v>186.15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45334</v>
      </c>
      <c r="B156" s="32" t="s">
        <v>1215</v>
      </c>
      <c r="C156" s="31" t="s">
        <v>1216</v>
      </c>
      <c r="D156" s="31" t="s">
        <v>1220</v>
      </c>
      <c r="E156" s="31" t="s">
        <v>573</v>
      </c>
      <c r="F156" s="86">
        <v>9320000</v>
      </c>
      <c r="G156" s="32">
        <v>196.33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45334</v>
      </c>
      <c r="B157" s="32" t="s">
        <v>1215</v>
      </c>
      <c r="C157" s="31" t="s">
        <v>1216</v>
      </c>
      <c r="D157" s="31" t="s">
        <v>1042</v>
      </c>
      <c r="E157" s="31" t="s">
        <v>573</v>
      </c>
      <c r="F157" s="86">
        <v>1449451</v>
      </c>
      <c r="G157" s="32">
        <v>188.02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45334</v>
      </c>
      <c r="B158" s="32" t="s">
        <v>1221</v>
      </c>
      <c r="C158" s="31" t="s">
        <v>1222</v>
      </c>
      <c r="D158" s="31" t="s">
        <v>877</v>
      </c>
      <c r="E158" s="31" t="s">
        <v>573</v>
      </c>
      <c r="F158" s="86">
        <v>3936008</v>
      </c>
      <c r="G158" s="32">
        <v>68.709999999999994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45334</v>
      </c>
      <c r="B159" s="32" t="s">
        <v>1050</v>
      </c>
      <c r="C159" s="31" t="s">
        <v>1051</v>
      </c>
      <c r="D159" s="31" t="s">
        <v>1223</v>
      </c>
      <c r="E159" s="31" t="s">
        <v>573</v>
      </c>
      <c r="F159" s="86">
        <v>1582333</v>
      </c>
      <c r="G159" s="32">
        <v>26.44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45334</v>
      </c>
      <c r="B160" s="32" t="s">
        <v>1224</v>
      </c>
      <c r="C160" s="31" t="s">
        <v>1225</v>
      </c>
      <c r="D160" s="31" t="s">
        <v>1226</v>
      </c>
      <c r="E160" s="31" t="s">
        <v>573</v>
      </c>
      <c r="F160" s="86">
        <v>79865</v>
      </c>
      <c r="G160" s="32">
        <v>30.1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45334</v>
      </c>
      <c r="B161" s="32" t="s">
        <v>1227</v>
      </c>
      <c r="C161" s="31" t="s">
        <v>1228</v>
      </c>
      <c r="D161" s="31" t="s">
        <v>1229</v>
      </c>
      <c r="E161" s="31" t="s">
        <v>573</v>
      </c>
      <c r="F161" s="86">
        <v>9250459</v>
      </c>
      <c r="G161" s="32">
        <v>40.32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45334</v>
      </c>
      <c r="B162" s="32" t="s">
        <v>1052</v>
      </c>
      <c r="C162" s="31" t="s">
        <v>1053</v>
      </c>
      <c r="D162" s="31" t="s">
        <v>575</v>
      </c>
      <c r="E162" s="31" t="s">
        <v>573</v>
      </c>
      <c r="F162" s="86">
        <v>492358</v>
      </c>
      <c r="G162" s="32">
        <v>154.37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45334</v>
      </c>
      <c r="B163" s="32" t="s">
        <v>1054</v>
      </c>
      <c r="C163" s="31" t="s">
        <v>1055</v>
      </c>
      <c r="D163" s="31" t="s">
        <v>1056</v>
      </c>
      <c r="E163" s="31" t="s">
        <v>573</v>
      </c>
      <c r="F163" s="86">
        <v>81000</v>
      </c>
      <c r="G163" s="32">
        <v>284.88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45334</v>
      </c>
      <c r="B164" s="32" t="s">
        <v>919</v>
      </c>
      <c r="C164" s="31" t="s">
        <v>920</v>
      </c>
      <c r="D164" s="31" t="s">
        <v>877</v>
      </c>
      <c r="E164" s="31" t="s">
        <v>573</v>
      </c>
      <c r="F164" s="86">
        <v>4270319</v>
      </c>
      <c r="G164" s="32">
        <v>38.549999999999997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45334</v>
      </c>
      <c r="B165" s="32" t="s">
        <v>984</v>
      </c>
      <c r="C165" s="31" t="s">
        <v>985</v>
      </c>
      <c r="D165" s="31" t="s">
        <v>1057</v>
      </c>
      <c r="E165" s="31" t="s">
        <v>573</v>
      </c>
      <c r="F165" s="86">
        <v>300000</v>
      </c>
      <c r="G165" s="32">
        <v>6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45334</v>
      </c>
      <c r="B166" s="32" t="s">
        <v>984</v>
      </c>
      <c r="C166" s="31" t="s">
        <v>985</v>
      </c>
      <c r="D166" s="31" t="s">
        <v>875</v>
      </c>
      <c r="E166" s="31" t="s">
        <v>573</v>
      </c>
      <c r="F166" s="86">
        <v>500000</v>
      </c>
      <c r="G166" s="32">
        <v>6.05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45334</v>
      </c>
      <c r="B167" s="32" t="s">
        <v>1230</v>
      </c>
      <c r="C167" s="31" t="s">
        <v>1231</v>
      </c>
      <c r="D167" s="31" t="s">
        <v>1211</v>
      </c>
      <c r="E167" s="31" t="s">
        <v>573</v>
      </c>
      <c r="F167" s="86">
        <v>87666</v>
      </c>
      <c r="G167" s="32">
        <v>462.75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45334</v>
      </c>
      <c r="B168" s="32" t="s">
        <v>1230</v>
      </c>
      <c r="C168" s="31" t="s">
        <v>1231</v>
      </c>
      <c r="D168" s="31" t="s">
        <v>889</v>
      </c>
      <c r="E168" s="31" t="s">
        <v>573</v>
      </c>
      <c r="F168" s="86">
        <v>3693</v>
      </c>
      <c r="G168" s="32">
        <v>466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45334</v>
      </c>
      <c r="B169" s="32" t="s">
        <v>1230</v>
      </c>
      <c r="C169" s="31" t="s">
        <v>1231</v>
      </c>
      <c r="D169" s="31" t="s">
        <v>1226</v>
      </c>
      <c r="E169" s="31" t="s">
        <v>573</v>
      </c>
      <c r="F169" s="86">
        <v>50534</v>
      </c>
      <c r="G169" s="32">
        <v>471.8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45334</v>
      </c>
      <c r="B170" s="32" t="s">
        <v>943</v>
      </c>
      <c r="C170" s="31" t="s">
        <v>944</v>
      </c>
      <c r="D170" s="31" t="s">
        <v>927</v>
      </c>
      <c r="E170" s="31" t="s">
        <v>573</v>
      </c>
      <c r="F170" s="86">
        <v>8009262</v>
      </c>
      <c r="G170" s="32">
        <v>4.6900000000000004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45334</v>
      </c>
      <c r="B171" s="32" t="s">
        <v>978</v>
      </c>
      <c r="C171" s="31" t="s">
        <v>979</v>
      </c>
      <c r="D171" s="31" t="s">
        <v>1232</v>
      </c>
      <c r="E171" s="31" t="s">
        <v>574</v>
      </c>
      <c r="F171" s="86">
        <v>300000</v>
      </c>
      <c r="G171" s="32">
        <v>1.93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45334</v>
      </c>
      <c r="B172" s="32" t="s">
        <v>978</v>
      </c>
      <c r="C172" s="31" t="s">
        <v>979</v>
      </c>
      <c r="D172" s="31" t="s">
        <v>1007</v>
      </c>
      <c r="E172" s="31" t="s">
        <v>574</v>
      </c>
      <c r="F172" s="86">
        <v>2160563</v>
      </c>
      <c r="G172" s="32">
        <v>1.45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45334</v>
      </c>
      <c r="B173" s="32" t="s">
        <v>1172</v>
      </c>
      <c r="C173" s="31" t="s">
        <v>1173</v>
      </c>
      <c r="D173" s="31" t="s">
        <v>1174</v>
      </c>
      <c r="E173" s="31" t="s">
        <v>574</v>
      </c>
      <c r="F173" s="86">
        <v>124000</v>
      </c>
      <c r="G173" s="32">
        <v>251.89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45334</v>
      </c>
      <c r="B174" s="32" t="s">
        <v>1003</v>
      </c>
      <c r="C174" s="31" t="s">
        <v>1004</v>
      </c>
      <c r="D174" s="31" t="s">
        <v>1176</v>
      </c>
      <c r="E174" s="31" t="s">
        <v>574</v>
      </c>
      <c r="F174" s="86">
        <v>243809</v>
      </c>
      <c r="G174" s="32">
        <v>15.02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45334</v>
      </c>
      <c r="B175" s="32" t="s">
        <v>1003</v>
      </c>
      <c r="C175" s="31" t="s">
        <v>1004</v>
      </c>
      <c r="D175" s="31" t="s">
        <v>1233</v>
      </c>
      <c r="E175" s="31" t="s">
        <v>574</v>
      </c>
      <c r="F175" s="86">
        <v>1026133</v>
      </c>
      <c r="G175" s="32">
        <v>15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45334</v>
      </c>
      <c r="B176" s="32" t="s">
        <v>1179</v>
      </c>
      <c r="C176" s="31" t="s">
        <v>1180</v>
      </c>
      <c r="D176" s="31" t="s">
        <v>903</v>
      </c>
      <c r="E176" s="31" t="s">
        <v>574</v>
      </c>
      <c r="F176" s="86">
        <v>450990</v>
      </c>
      <c r="G176" s="32">
        <v>37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45334</v>
      </c>
      <c r="B177" s="32" t="s">
        <v>1181</v>
      </c>
      <c r="C177" s="31" t="s">
        <v>1182</v>
      </c>
      <c r="D177" s="31" t="s">
        <v>1183</v>
      </c>
      <c r="E177" s="31" t="s">
        <v>574</v>
      </c>
      <c r="F177" s="86">
        <v>493530</v>
      </c>
      <c r="G177" s="32">
        <v>343.25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45334</v>
      </c>
      <c r="B178" s="32" t="s">
        <v>1187</v>
      </c>
      <c r="C178" s="31" t="s">
        <v>1188</v>
      </c>
      <c r="D178" s="31" t="s">
        <v>901</v>
      </c>
      <c r="E178" s="31" t="s">
        <v>574</v>
      </c>
      <c r="F178" s="86">
        <v>566233</v>
      </c>
      <c r="G178" s="32">
        <v>9.39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45334</v>
      </c>
      <c r="B179" s="32" t="s">
        <v>1005</v>
      </c>
      <c r="C179" s="31" t="s">
        <v>1006</v>
      </c>
      <c r="D179" s="31" t="s">
        <v>877</v>
      </c>
      <c r="E179" s="31" t="s">
        <v>574</v>
      </c>
      <c r="F179" s="86">
        <v>10225171</v>
      </c>
      <c r="G179" s="32">
        <v>20.99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45334</v>
      </c>
      <c r="B180" s="32" t="s">
        <v>1189</v>
      </c>
      <c r="C180" s="31" t="s">
        <v>1190</v>
      </c>
      <c r="D180" s="31" t="s">
        <v>1234</v>
      </c>
      <c r="E180" s="31" t="s">
        <v>574</v>
      </c>
      <c r="F180" s="86">
        <v>72000</v>
      </c>
      <c r="G180" s="32">
        <v>19.850000000000001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45334</v>
      </c>
      <c r="B181" s="32" t="s">
        <v>374</v>
      </c>
      <c r="C181" s="31" t="s">
        <v>1192</v>
      </c>
      <c r="D181" s="31" t="s">
        <v>877</v>
      </c>
      <c r="E181" s="31" t="s">
        <v>574</v>
      </c>
      <c r="F181" s="86">
        <v>9037362</v>
      </c>
      <c r="G181" s="32">
        <v>51.24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45334</v>
      </c>
      <c r="B182" s="32" t="s">
        <v>958</v>
      </c>
      <c r="C182" s="31" t="s">
        <v>959</v>
      </c>
      <c r="D182" s="31" t="s">
        <v>1235</v>
      </c>
      <c r="E182" s="31" t="s">
        <v>574</v>
      </c>
      <c r="F182" s="86">
        <v>220000</v>
      </c>
      <c r="G182" s="32">
        <v>18.2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45334</v>
      </c>
      <c r="B183" s="32" t="s">
        <v>958</v>
      </c>
      <c r="C183" s="31" t="s">
        <v>959</v>
      </c>
      <c r="D183" s="31" t="s">
        <v>1236</v>
      </c>
      <c r="E183" s="31" t="s">
        <v>574</v>
      </c>
      <c r="F183" s="86">
        <v>200000</v>
      </c>
      <c r="G183" s="32">
        <v>18.649999999999999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45334</v>
      </c>
      <c r="B184" s="32" t="s">
        <v>1237</v>
      </c>
      <c r="C184" s="31" t="s">
        <v>1238</v>
      </c>
      <c r="D184" s="31" t="s">
        <v>1239</v>
      </c>
      <c r="E184" s="31" t="s">
        <v>574</v>
      </c>
      <c r="F184" s="86">
        <v>600000</v>
      </c>
      <c r="G184" s="32">
        <v>552.92999999999995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45334</v>
      </c>
      <c r="B185" s="32" t="s">
        <v>419</v>
      </c>
      <c r="C185" s="31" t="s">
        <v>957</v>
      </c>
      <c r="D185" s="31" t="s">
        <v>877</v>
      </c>
      <c r="E185" s="31" t="s">
        <v>574</v>
      </c>
      <c r="F185" s="86">
        <v>6303041</v>
      </c>
      <c r="G185" s="32">
        <v>119.54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5" customHeight="1">
      <c r="A186" s="85">
        <v>45334</v>
      </c>
      <c r="B186" s="32" t="s">
        <v>980</v>
      </c>
      <c r="C186" s="31" t="s">
        <v>981</v>
      </c>
      <c r="D186" s="31" t="s">
        <v>1240</v>
      </c>
      <c r="E186" s="31" t="s">
        <v>574</v>
      </c>
      <c r="F186" s="86">
        <v>2784000</v>
      </c>
      <c r="G186" s="32">
        <v>5.87</v>
      </c>
      <c r="H186" s="32" t="s">
        <v>860</v>
      </c>
    </row>
    <row r="187" spans="1:28" ht="15" customHeight="1">
      <c r="A187" s="85">
        <v>45334</v>
      </c>
      <c r="B187" s="32" t="s">
        <v>1194</v>
      </c>
      <c r="C187" s="31" t="s">
        <v>1195</v>
      </c>
      <c r="D187" s="31" t="s">
        <v>1241</v>
      </c>
      <c r="E187" s="31" t="s">
        <v>574</v>
      </c>
      <c r="F187" s="86">
        <v>150000</v>
      </c>
      <c r="G187" s="32">
        <v>56.17</v>
      </c>
      <c r="H187" s="32" t="s">
        <v>860</v>
      </c>
    </row>
    <row r="188" spans="1:28" ht="15" customHeight="1">
      <c r="A188" s="85">
        <v>45334</v>
      </c>
      <c r="B188" s="32" t="s">
        <v>431</v>
      </c>
      <c r="C188" s="31" t="s">
        <v>1196</v>
      </c>
      <c r="D188" s="31" t="s">
        <v>575</v>
      </c>
      <c r="E188" s="31" t="s">
        <v>574</v>
      </c>
      <c r="F188" s="86">
        <v>916337</v>
      </c>
      <c r="G188" s="32">
        <v>474.18</v>
      </c>
      <c r="H188" s="32" t="s">
        <v>860</v>
      </c>
    </row>
    <row r="189" spans="1:28" ht="15" customHeight="1">
      <c r="A189" s="85">
        <v>45334</v>
      </c>
      <c r="B189" s="32" t="s">
        <v>1043</v>
      </c>
      <c r="C189" s="31" t="s">
        <v>1044</v>
      </c>
      <c r="D189" s="31" t="s">
        <v>903</v>
      </c>
      <c r="E189" s="31" t="s">
        <v>574</v>
      </c>
      <c r="F189" s="86">
        <v>272401</v>
      </c>
      <c r="G189" s="32">
        <v>233.17</v>
      </c>
      <c r="H189" s="32" t="s">
        <v>860</v>
      </c>
    </row>
    <row r="190" spans="1:28" ht="15" customHeight="1">
      <c r="A190" s="85">
        <v>45334</v>
      </c>
      <c r="B190" s="32" t="s">
        <v>1043</v>
      </c>
      <c r="C190" s="31" t="s">
        <v>1044</v>
      </c>
      <c r="D190" s="31" t="s">
        <v>1197</v>
      </c>
      <c r="E190" s="31" t="s">
        <v>574</v>
      </c>
      <c r="F190" s="86">
        <v>410733</v>
      </c>
      <c r="G190" s="32">
        <v>233.17</v>
      </c>
      <c r="H190" s="32" t="s">
        <v>860</v>
      </c>
    </row>
    <row r="191" spans="1:28" ht="15" customHeight="1">
      <c r="A191" s="85">
        <v>45334</v>
      </c>
      <c r="B191" s="32" t="s">
        <v>1198</v>
      </c>
      <c r="C191" s="31" t="s">
        <v>1199</v>
      </c>
      <c r="D191" s="31" t="s">
        <v>1099</v>
      </c>
      <c r="E191" s="31" t="s">
        <v>574</v>
      </c>
      <c r="F191" s="86">
        <v>5632633</v>
      </c>
      <c r="G191" s="32">
        <v>2.1</v>
      </c>
      <c r="H191" s="32" t="s">
        <v>860</v>
      </c>
    </row>
    <row r="192" spans="1:28" ht="15" customHeight="1">
      <c r="A192" s="85">
        <v>45334</v>
      </c>
      <c r="B192" s="32" t="s">
        <v>1045</v>
      </c>
      <c r="C192" s="31" t="s">
        <v>1046</v>
      </c>
      <c r="D192" s="31" t="s">
        <v>575</v>
      </c>
      <c r="E192" s="31" t="s">
        <v>574</v>
      </c>
      <c r="F192" s="86">
        <v>911696</v>
      </c>
      <c r="G192" s="32">
        <v>218.87</v>
      </c>
      <c r="H192" s="32" t="s">
        <v>860</v>
      </c>
    </row>
    <row r="193" spans="1:8" ht="15" customHeight="1">
      <c r="A193" s="85">
        <v>45334</v>
      </c>
      <c r="B193" s="32" t="s">
        <v>1242</v>
      </c>
      <c r="C193" s="31" t="s">
        <v>1243</v>
      </c>
      <c r="D193" s="31" t="s">
        <v>1244</v>
      </c>
      <c r="E193" s="31" t="s">
        <v>574</v>
      </c>
      <c r="F193" s="86">
        <v>1255234</v>
      </c>
      <c r="G193" s="32">
        <v>40.85</v>
      </c>
      <c r="H193" s="32" t="s">
        <v>860</v>
      </c>
    </row>
    <row r="194" spans="1:8" ht="15" customHeight="1">
      <c r="A194" s="85">
        <v>45334</v>
      </c>
      <c r="B194" s="32" t="s">
        <v>1047</v>
      </c>
      <c r="C194" s="31" t="s">
        <v>1048</v>
      </c>
      <c r="D194" s="31" t="s">
        <v>1245</v>
      </c>
      <c r="E194" s="31" t="s">
        <v>574</v>
      </c>
      <c r="F194" s="86">
        <v>764473</v>
      </c>
      <c r="G194" s="32">
        <v>19.77</v>
      </c>
      <c r="H194" s="32" t="s">
        <v>860</v>
      </c>
    </row>
    <row r="195" spans="1:8" ht="15" customHeight="1">
      <c r="A195" s="85">
        <v>45334</v>
      </c>
      <c r="B195" s="32" t="s">
        <v>1200</v>
      </c>
      <c r="C195" s="31" t="s">
        <v>1201</v>
      </c>
      <c r="D195" s="31" t="s">
        <v>1246</v>
      </c>
      <c r="E195" s="31" t="s">
        <v>574</v>
      </c>
      <c r="F195" s="86">
        <v>200000</v>
      </c>
      <c r="G195" s="32">
        <v>8.4</v>
      </c>
      <c r="H195" s="32" t="s">
        <v>860</v>
      </c>
    </row>
    <row r="196" spans="1:8" ht="15" customHeight="1">
      <c r="A196" s="85">
        <v>45334</v>
      </c>
      <c r="B196" s="32" t="s">
        <v>1200</v>
      </c>
      <c r="C196" s="31" t="s">
        <v>1201</v>
      </c>
      <c r="D196" s="31" t="s">
        <v>916</v>
      </c>
      <c r="E196" s="31" t="s">
        <v>574</v>
      </c>
      <c r="F196" s="86">
        <v>431734</v>
      </c>
      <c r="G196" s="32">
        <v>8.4</v>
      </c>
      <c r="H196" s="32" t="s">
        <v>860</v>
      </c>
    </row>
    <row r="197" spans="1:8" ht="15" customHeight="1">
      <c r="A197" s="85">
        <v>45334</v>
      </c>
      <c r="B197" s="32" t="s">
        <v>924</v>
      </c>
      <c r="C197" s="31" t="s">
        <v>925</v>
      </c>
      <c r="D197" s="31" t="s">
        <v>1204</v>
      </c>
      <c r="E197" s="31" t="s">
        <v>574</v>
      </c>
      <c r="F197" s="86">
        <v>1685707</v>
      </c>
      <c r="G197" s="32">
        <v>3.04</v>
      </c>
      <c r="H197" s="32" t="s">
        <v>860</v>
      </c>
    </row>
    <row r="198" spans="1:8" ht="15" customHeight="1">
      <c r="A198" s="85">
        <v>45334</v>
      </c>
      <c r="B198" s="32" t="s">
        <v>924</v>
      </c>
      <c r="C198" s="31" t="s">
        <v>925</v>
      </c>
      <c r="D198" s="31" t="s">
        <v>1205</v>
      </c>
      <c r="E198" s="31" t="s">
        <v>574</v>
      </c>
      <c r="F198" s="86">
        <v>2862575</v>
      </c>
      <c r="G198" s="32">
        <v>3.04</v>
      </c>
      <c r="H198" s="32" t="s">
        <v>860</v>
      </c>
    </row>
    <row r="199" spans="1:8" ht="15" customHeight="1">
      <c r="A199" s="85">
        <v>45334</v>
      </c>
      <c r="B199" s="32" t="s">
        <v>924</v>
      </c>
      <c r="C199" s="31" t="s">
        <v>925</v>
      </c>
      <c r="D199" s="31" t="s">
        <v>889</v>
      </c>
      <c r="E199" s="31" t="s">
        <v>574</v>
      </c>
      <c r="F199" s="86">
        <v>1744510</v>
      </c>
      <c r="G199" s="32">
        <v>3.06</v>
      </c>
      <c r="H199" s="32" t="s">
        <v>860</v>
      </c>
    </row>
    <row r="200" spans="1:8" ht="15" customHeight="1">
      <c r="A200" s="85">
        <v>45334</v>
      </c>
      <c r="B200" s="32" t="s">
        <v>924</v>
      </c>
      <c r="C200" s="31" t="s">
        <v>925</v>
      </c>
      <c r="D200" s="31" t="s">
        <v>1203</v>
      </c>
      <c r="E200" s="31" t="s">
        <v>574</v>
      </c>
      <c r="F200" s="86">
        <v>3491946</v>
      </c>
      <c r="G200" s="32">
        <v>2.98</v>
      </c>
      <c r="H200" s="32" t="s">
        <v>860</v>
      </c>
    </row>
    <row r="201" spans="1:8" ht="15" customHeight="1">
      <c r="A201" s="85">
        <v>45334</v>
      </c>
      <c r="B201" s="32" t="s">
        <v>924</v>
      </c>
      <c r="C201" s="31" t="s">
        <v>925</v>
      </c>
      <c r="D201" s="31" t="s">
        <v>926</v>
      </c>
      <c r="E201" s="31" t="s">
        <v>574</v>
      </c>
      <c r="F201" s="86">
        <v>4561619</v>
      </c>
      <c r="G201" s="32">
        <v>2.99</v>
      </c>
      <c r="H201" s="32" t="s">
        <v>860</v>
      </c>
    </row>
    <row r="202" spans="1:8" ht="15" customHeight="1">
      <c r="A202" s="85">
        <v>45334</v>
      </c>
      <c r="B202" s="32" t="s">
        <v>924</v>
      </c>
      <c r="C202" s="31" t="s">
        <v>925</v>
      </c>
      <c r="D202" s="31" t="s">
        <v>1049</v>
      </c>
      <c r="E202" s="31" t="s">
        <v>574</v>
      </c>
      <c r="F202" s="86">
        <v>3355165</v>
      </c>
      <c r="G202" s="32">
        <v>3.06</v>
      </c>
      <c r="H202" s="32" t="s">
        <v>860</v>
      </c>
    </row>
    <row r="203" spans="1:8" ht="15" customHeight="1">
      <c r="A203" s="85">
        <v>45334</v>
      </c>
      <c r="B203" s="32" t="s">
        <v>924</v>
      </c>
      <c r="C203" s="31" t="s">
        <v>925</v>
      </c>
      <c r="D203" s="31" t="s">
        <v>1206</v>
      </c>
      <c r="E203" s="31" t="s">
        <v>574</v>
      </c>
      <c r="F203" s="86">
        <v>2000000</v>
      </c>
      <c r="G203" s="32">
        <v>3.06</v>
      </c>
      <c r="H203" s="32" t="s">
        <v>860</v>
      </c>
    </row>
    <row r="204" spans="1:8" ht="15" customHeight="1">
      <c r="A204" s="85">
        <v>45334</v>
      </c>
      <c r="B204" s="32" t="s">
        <v>899</v>
      </c>
      <c r="C204" s="31" t="s">
        <v>900</v>
      </c>
      <c r="D204" s="31" t="s">
        <v>877</v>
      </c>
      <c r="E204" s="31" t="s">
        <v>574</v>
      </c>
      <c r="F204" s="86">
        <v>1884669</v>
      </c>
      <c r="G204" s="32">
        <v>45.89</v>
      </c>
      <c r="H204" s="32" t="s">
        <v>860</v>
      </c>
    </row>
    <row r="205" spans="1:8" ht="15" customHeight="1">
      <c r="A205" s="85">
        <v>45334</v>
      </c>
      <c r="B205" s="32" t="s">
        <v>1209</v>
      </c>
      <c r="C205" s="31" t="s">
        <v>1210</v>
      </c>
      <c r="D205" s="31" t="s">
        <v>1211</v>
      </c>
      <c r="E205" s="31" t="s">
        <v>574</v>
      </c>
      <c r="F205" s="86">
        <v>59269</v>
      </c>
      <c r="G205" s="32">
        <v>125.66</v>
      </c>
      <c r="H205" s="32" t="s">
        <v>860</v>
      </c>
    </row>
    <row r="206" spans="1:8" ht="15" customHeight="1">
      <c r="A206" s="85">
        <v>45334</v>
      </c>
      <c r="B206" s="32" t="s">
        <v>982</v>
      </c>
      <c r="C206" s="31" t="s">
        <v>983</v>
      </c>
      <c r="D206" s="31" t="s">
        <v>897</v>
      </c>
      <c r="E206" s="31" t="s">
        <v>574</v>
      </c>
      <c r="F206" s="86">
        <v>623659</v>
      </c>
      <c r="G206" s="32">
        <v>280.68</v>
      </c>
      <c r="H206" s="32" t="s">
        <v>860</v>
      </c>
    </row>
    <row r="207" spans="1:8" ht="15" customHeight="1">
      <c r="A207" s="85">
        <v>45334</v>
      </c>
      <c r="B207" s="32" t="s">
        <v>982</v>
      </c>
      <c r="C207" s="31" t="s">
        <v>983</v>
      </c>
      <c r="D207" s="31" t="s">
        <v>575</v>
      </c>
      <c r="E207" s="31" t="s">
        <v>574</v>
      </c>
      <c r="F207" s="86">
        <v>847368</v>
      </c>
      <c r="G207" s="32">
        <v>280.42</v>
      </c>
      <c r="H207" s="32" t="s">
        <v>860</v>
      </c>
    </row>
    <row r="208" spans="1:8" ht="15" customHeight="1">
      <c r="A208" s="85">
        <v>45334</v>
      </c>
      <c r="B208" s="32" t="s">
        <v>1215</v>
      </c>
      <c r="C208" s="31" t="s">
        <v>1216</v>
      </c>
      <c r="D208" s="31" t="s">
        <v>1042</v>
      </c>
      <c r="E208" s="31" t="s">
        <v>574</v>
      </c>
      <c r="F208" s="86">
        <v>1449451</v>
      </c>
      <c r="G208" s="32">
        <v>188.11</v>
      </c>
      <c r="H208" s="32" t="s">
        <v>860</v>
      </c>
    </row>
    <row r="209" spans="1:8" ht="15" customHeight="1">
      <c r="A209" s="85">
        <v>45334</v>
      </c>
      <c r="B209" s="32" t="s">
        <v>1215</v>
      </c>
      <c r="C209" s="31" t="s">
        <v>1216</v>
      </c>
      <c r="D209" s="31" t="s">
        <v>1217</v>
      </c>
      <c r="E209" s="31" t="s">
        <v>574</v>
      </c>
      <c r="F209" s="86">
        <v>1518413</v>
      </c>
      <c r="G209" s="32">
        <v>196.89</v>
      </c>
      <c r="H209" s="32" t="s">
        <v>860</v>
      </c>
    </row>
    <row r="210" spans="1:8" ht="15" customHeight="1">
      <c r="A210" s="85">
        <v>45334</v>
      </c>
      <c r="B210" s="32" t="s">
        <v>1221</v>
      </c>
      <c r="C210" s="31" t="s">
        <v>1222</v>
      </c>
      <c r="D210" s="31" t="s">
        <v>877</v>
      </c>
      <c r="E210" s="31" t="s">
        <v>574</v>
      </c>
      <c r="F210" s="86">
        <v>3867827</v>
      </c>
      <c r="G210" s="32">
        <v>68.77</v>
      </c>
      <c r="H210" s="32" t="s">
        <v>860</v>
      </c>
    </row>
    <row r="211" spans="1:8" ht="15" customHeight="1">
      <c r="A211" s="85">
        <v>45334</v>
      </c>
      <c r="B211" s="32" t="s">
        <v>1050</v>
      </c>
      <c r="C211" s="31" t="s">
        <v>1051</v>
      </c>
      <c r="D211" s="31" t="s">
        <v>1223</v>
      </c>
      <c r="E211" s="31" t="s">
        <v>574</v>
      </c>
      <c r="F211" s="86">
        <v>1582333</v>
      </c>
      <c r="G211" s="32">
        <v>26.63</v>
      </c>
      <c r="H211" s="32" t="s">
        <v>860</v>
      </c>
    </row>
    <row r="212" spans="1:8" ht="15" customHeight="1">
      <c r="A212" s="85">
        <v>45334</v>
      </c>
      <c r="B212" s="32" t="s">
        <v>1224</v>
      </c>
      <c r="C212" s="31" t="s">
        <v>1225</v>
      </c>
      <c r="D212" s="31" t="s">
        <v>1226</v>
      </c>
      <c r="E212" s="31" t="s">
        <v>574</v>
      </c>
      <c r="F212" s="86">
        <v>79865</v>
      </c>
      <c r="G212" s="32">
        <v>30.09</v>
      </c>
      <c r="H212" s="32" t="s">
        <v>860</v>
      </c>
    </row>
    <row r="213" spans="1:8" ht="15" customHeight="1">
      <c r="A213" s="85">
        <v>45334</v>
      </c>
      <c r="B213" s="32" t="s">
        <v>1224</v>
      </c>
      <c r="C213" s="31" t="s">
        <v>1225</v>
      </c>
      <c r="D213" s="31" t="s">
        <v>1247</v>
      </c>
      <c r="E213" s="31" t="s">
        <v>574</v>
      </c>
      <c r="F213" s="86">
        <v>65000</v>
      </c>
      <c r="G213" s="32">
        <v>30.1</v>
      </c>
      <c r="H213" s="32" t="s">
        <v>860</v>
      </c>
    </row>
    <row r="214" spans="1:8" ht="15" customHeight="1">
      <c r="A214" s="85">
        <v>45334</v>
      </c>
      <c r="B214" s="32" t="s">
        <v>1227</v>
      </c>
      <c r="C214" s="31" t="s">
        <v>1228</v>
      </c>
      <c r="D214" s="31" t="s">
        <v>1229</v>
      </c>
      <c r="E214" s="31" t="s">
        <v>574</v>
      </c>
      <c r="F214" s="86">
        <v>9064387</v>
      </c>
      <c r="G214" s="32">
        <v>39.99</v>
      </c>
      <c r="H214" s="32" t="s">
        <v>860</v>
      </c>
    </row>
    <row r="215" spans="1:8" ht="15" customHeight="1">
      <c r="A215" s="85">
        <v>45334</v>
      </c>
      <c r="B215" s="32" t="s">
        <v>1248</v>
      </c>
      <c r="C215" s="31" t="s">
        <v>1249</v>
      </c>
      <c r="D215" s="31" t="s">
        <v>1250</v>
      </c>
      <c r="E215" s="31" t="s">
        <v>574</v>
      </c>
      <c r="F215" s="86">
        <v>1630096</v>
      </c>
      <c r="G215" s="32">
        <v>9.5500000000000007</v>
      </c>
      <c r="H215" s="32" t="s">
        <v>860</v>
      </c>
    </row>
    <row r="216" spans="1:8" ht="15" customHeight="1">
      <c r="A216" s="85">
        <v>45334</v>
      </c>
      <c r="B216" s="32" t="s">
        <v>1052</v>
      </c>
      <c r="C216" s="31" t="s">
        <v>1053</v>
      </c>
      <c r="D216" s="31" t="s">
        <v>575</v>
      </c>
      <c r="E216" s="31" t="s">
        <v>574</v>
      </c>
      <c r="F216" s="86">
        <v>492358</v>
      </c>
      <c r="G216" s="32">
        <v>154.49</v>
      </c>
      <c r="H216" s="32" t="s">
        <v>860</v>
      </c>
    </row>
    <row r="217" spans="1:8" ht="15" customHeight="1">
      <c r="A217" s="85">
        <v>45334</v>
      </c>
      <c r="B217" s="32" t="s">
        <v>1052</v>
      </c>
      <c r="C217" s="31" t="s">
        <v>1053</v>
      </c>
      <c r="D217" s="31" t="s">
        <v>1251</v>
      </c>
      <c r="E217" s="31" t="s">
        <v>574</v>
      </c>
      <c r="F217" s="86">
        <v>500000</v>
      </c>
      <c r="G217" s="32">
        <v>152.44999999999999</v>
      </c>
      <c r="H217" s="32" t="s">
        <v>860</v>
      </c>
    </row>
    <row r="218" spans="1:8" ht="15" customHeight="1">
      <c r="A218" s="85">
        <v>45334</v>
      </c>
      <c r="B218" s="32" t="s">
        <v>1054</v>
      </c>
      <c r="C218" s="31" t="s">
        <v>1055</v>
      </c>
      <c r="D218" s="31" t="s">
        <v>1056</v>
      </c>
      <c r="E218" s="31" t="s">
        <v>574</v>
      </c>
      <c r="F218" s="86">
        <v>78000</v>
      </c>
      <c r="G218" s="32">
        <v>280.22000000000003</v>
      </c>
      <c r="H218" s="32" t="s">
        <v>860</v>
      </c>
    </row>
    <row r="219" spans="1:8" ht="15" customHeight="1">
      <c r="A219" s="85">
        <v>45334</v>
      </c>
      <c r="B219" s="32" t="s">
        <v>919</v>
      </c>
      <c r="C219" s="31" t="s">
        <v>920</v>
      </c>
      <c r="D219" s="31" t="s">
        <v>877</v>
      </c>
      <c r="E219" s="31" t="s">
        <v>574</v>
      </c>
      <c r="F219" s="86">
        <v>4150037</v>
      </c>
      <c r="G219" s="32">
        <v>38.659999999999997</v>
      </c>
      <c r="H219" s="32" t="s">
        <v>860</v>
      </c>
    </row>
    <row r="220" spans="1:8" ht="15" customHeight="1">
      <c r="A220" s="85">
        <v>45334</v>
      </c>
      <c r="B220" s="32" t="s">
        <v>1252</v>
      </c>
      <c r="C220" s="31" t="s">
        <v>1253</v>
      </c>
      <c r="D220" s="31" t="s">
        <v>1254</v>
      </c>
      <c r="E220" s="31" t="s">
        <v>574</v>
      </c>
      <c r="F220" s="86">
        <v>74000</v>
      </c>
      <c r="G220" s="32">
        <v>290.99</v>
      </c>
      <c r="H220" s="32" t="s">
        <v>860</v>
      </c>
    </row>
    <row r="221" spans="1:8" ht="15" customHeight="1">
      <c r="A221" s="85">
        <v>45334</v>
      </c>
      <c r="B221" s="32" t="s">
        <v>1255</v>
      </c>
      <c r="C221" s="31" t="s">
        <v>1256</v>
      </c>
      <c r="D221" s="31" t="s">
        <v>1257</v>
      </c>
      <c r="E221" s="31" t="s">
        <v>574</v>
      </c>
      <c r="F221" s="86">
        <v>753607</v>
      </c>
      <c r="G221" s="32">
        <v>194.89</v>
      </c>
      <c r="H221" s="32" t="s">
        <v>860</v>
      </c>
    </row>
    <row r="222" spans="1:8" ht="15" customHeight="1">
      <c r="A222" s="85">
        <v>45334</v>
      </c>
      <c r="B222" s="32" t="s">
        <v>1255</v>
      </c>
      <c r="C222" s="31" t="s">
        <v>1256</v>
      </c>
      <c r="D222" s="31" t="s">
        <v>1258</v>
      </c>
      <c r="E222" s="31" t="s">
        <v>574</v>
      </c>
      <c r="F222" s="86">
        <v>467979</v>
      </c>
      <c r="G222" s="32">
        <v>192.64</v>
      </c>
      <c r="H222" s="32" t="s">
        <v>860</v>
      </c>
    </row>
    <row r="223" spans="1:8" ht="15" customHeight="1">
      <c r="A223" s="85">
        <v>45334</v>
      </c>
      <c r="B223" s="32" t="s">
        <v>984</v>
      </c>
      <c r="C223" s="31" t="s">
        <v>985</v>
      </c>
      <c r="D223" s="31" t="s">
        <v>986</v>
      </c>
      <c r="E223" s="31" t="s">
        <v>574</v>
      </c>
      <c r="F223" s="86">
        <v>961059</v>
      </c>
      <c r="G223" s="32">
        <v>6.03</v>
      </c>
      <c r="H223" s="32" t="s">
        <v>860</v>
      </c>
    </row>
    <row r="224" spans="1:8" ht="15" customHeight="1">
      <c r="A224" s="85">
        <v>45334</v>
      </c>
      <c r="B224" s="32" t="s">
        <v>1230</v>
      </c>
      <c r="C224" s="31" t="s">
        <v>1231</v>
      </c>
      <c r="D224" s="31" t="s">
        <v>889</v>
      </c>
      <c r="E224" s="31" t="s">
        <v>574</v>
      </c>
      <c r="F224" s="86">
        <v>74371</v>
      </c>
      <c r="G224" s="32">
        <v>460.52</v>
      </c>
      <c r="H224" s="32" t="s">
        <v>860</v>
      </c>
    </row>
    <row r="225" spans="1:8" ht="15" customHeight="1">
      <c r="A225" s="85">
        <v>45334</v>
      </c>
      <c r="B225" s="32" t="s">
        <v>1230</v>
      </c>
      <c r="C225" s="31" t="s">
        <v>1231</v>
      </c>
      <c r="D225" s="31" t="s">
        <v>1211</v>
      </c>
      <c r="E225" s="31" t="s">
        <v>574</v>
      </c>
      <c r="F225" s="86">
        <v>88562</v>
      </c>
      <c r="G225" s="32">
        <v>463.27</v>
      </c>
      <c r="H225" s="32" t="s">
        <v>860</v>
      </c>
    </row>
    <row r="226" spans="1:8" ht="15" customHeight="1">
      <c r="A226" s="85">
        <v>45334</v>
      </c>
      <c r="B226" s="32" t="s">
        <v>1230</v>
      </c>
      <c r="C226" s="31" t="s">
        <v>1231</v>
      </c>
      <c r="D226" s="31" t="s">
        <v>1226</v>
      </c>
      <c r="E226" s="31" t="s">
        <v>574</v>
      </c>
      <c r="F226" s="86">
        <v>82034</v>
      </c>
      <c r="G226" s="32">
        <v>467.19</v>
      </c>
      <c r="H226" s="32" t="s">
        <v>860</v>
      </c>
    </row>
    <row r="227" spans="1:8" ht="15" customHeight="1">
      <c r="A227" s="85">
        <v>45334</v>
      </c>
      <c r="B227" s="32" t="s">
        <v>1058</v>
      </c>
      <c r="C227" s="31" t="s">
        <v>1059</v>
      </c>
      <c r="D227" s="31" t="s">
        <v>1259</v>
      </c>
      <c r="E227" s="31" t="s">
        <v>574</v>
      </c>
      <c r="F227" s="86">
        <v>64500</v>
      </c>
      <c r="G227" s="32">
        <v>131.08000000000001</v>
      </c>
      <c r="H227" s="32" t="s">
        <v>860</v>
      </c>
    </row>
    <row r="228" spans="1:8" ht="15" customHeight="1">
      <c r="A228" s="85">
        <v>45334</v>
      </c>
      <c r="B228" s="32" t="s">
        <v>943</v>
      </c>
      <c r="C228" s="31" t="s">
        <v>944</v>
      </c>
      <c r="D228" s="31" t="s">
        <v>927</v>
      </c>
      <c r="E228" s="31" t="s">
        <v>574</v>
      </c>
      <c r="F228" s="86">
        <v>8139133</v>
      </c>
      <c r="G228" s="32">
        <v>4.71</v>
      </c>
      <c r="H228" s="32" t="s">
        <v>860</v>
      </c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  <row r="342" spans="1:8" ht="15" customHeight="1">
      <c r="A342" s="85"/>
      <c r="B342" s="32"/>
      <c r="C342" s="31"/>
      <c r="D342" s="31"/>
      <c r="E342" s="31"/>
      <c r="F342" s="86"/>
      <c r="G342" s="32"/>
      <c r="H342" s="32"/>
    </row>
    <row r="343" spans="1:8" ht="15" customHeight="1">
      <c r="A343" s="85"/>
      <c r="B343" s="32"/>
      <c r="C343" s="31"/>
      <c r="D343" s="31"/>
      <c r="E343" s="31"/>
      <c r="F343" s="86"/>
      <c r="G343" s="32"/>
      <c r="H343" s="32"/>
    </row>
    <row r="344" spans="1:8" ht="15" customHeight="1">
      <c r="A344" s="85"/>
      <c r="B344" s="32"/>
      <c r="C344" s="31"/>
      <c r="D344" s="31"/>
      <c r="E344" s="31"/>
      <c r="F344" s="86"/>
      <c r="G344" s="32"/>
      <c r="H344" s="32"/>
    </row>
    <row r="345" spans="1:8" ht="15" customHeight="1">
      <c r="A345" s="85"/>
      <c r="B345" s="32"/>
      <c r="C345" s="31"/>
      <c r="D345" s="31"/>
      <c r="E345" s="31"/>
      <c r="F345" s="86"/>
      <c r="G345" s="32"/>
      <c r="H345" s="32"/>
    </row>
    <row r="346" spans="1:8" ht="15" customHeight="1">
      <c r="A346" s="85"/>
      <c r="B346" s="32"/>
      <c r="C346" s="31"/>
      <c r="D346" s="31"/>
      <c r="E346" s="31"/>
      <c r="F346" s="86"/>
      <c r="G346" s="32"/>
      <c r="H346" s="32"/>
    </row>
    <row r="347" spans="1:8" ht="15" customHeight="1">
      <c r="A347" s="85"/>
      <c r="B347" s="32"/>
      <c r="C347" s="31"/>
      <c r="D347" s="31"/>
      <c r="E347" s="31"/>
      <c r="F347" s="86"/>
      <c r="G347" s="32"/>
      <c r="H347" s="32"/>
    </row>
    <row r="348" spans="1:8" ht="15" customHeight="1">
      <c r="A348" s="85"/>
      <c r="B348" s="32"/>
      <c r="C348" s="31"/>
      <c r="D348" s="31"/>
      <c r="E348" s="31"/>
      <c r="F348" s="86"/>
      <c r="G348" s="32"/>
      <c r="H348" s="32"/>
    </row>
    <row r="349" spans="1:8" ht="15" customHeight="1">
      <c r="A349" s="85"/>
      <c r="B349" s="32"/>
      <c r="C349" s="31"/>
      <c r="D349" s="31"/>
      <c r="E349" s="31"/>
      <c r="F349" s="86"/>
      <c r="G349" s="32"/>
      <c r="H349" s="32"/>
    </row>
    <row r="350" spans="1:8" ht="15" customHeight="1">
      <c r="A350" s="85"/>
      <c r="B350" s="32"/>
      <c r="C350" s="31"/>
      <c r="D350" s="31"/>
      <c r="E350" s="31"/>
      <c r="F350" s="86"/>
      <c r="G350" s="32"/>
      <c r="H350" s="32"/>
    </row>
    <row r="351" spans="1:8" ht="15" customHeight="1">
      <c r="A351" s="85"/>
      <c r="B351" s="32"/>
      <c r="C351" s="31"/>
      <c r="D351" s="31"/>
      <c r="E351" s="31"/>
      <c r="F351" s="86"/>
      <c r="G351" s="32"/>
      <c r="H351" s="32"/>
    </row>
    <row r="352" spans="1:8" ht="15" customHeight="1">
      <c r="A352" s="85"/>
      <c r="B352" s="32"/>
      <c r="C352" s="31"/>
      <c r="D352" s="31"/>
      <c r="E352" s="31"/>
      <c r="F352" s="86"/>
      <c r="G352" s="32"/>
      <c r="H352" s="32"/>
    </row>
    <row r="353" spans="1:8" ht="15" customHeight="1">
      <c r="A353" s="85"/>
      <c r="B353" s="32"/>
      <c r="C353" s="31"/>
      <c r="D353" s="31"/>
      <c r="E353" s="31"/>
      <c r="F353" s="86"/>
      <c r="G353" s="32"/>
      <c r="H353" s="32"/>
    </row>
    <row r="354" spans="1:8" ht="15" customHeight="1">
      <c r="A354" s="85"/>
      <c r="B354" s="32"/>
      <c r="C354" s="31"/>
      <c r="D354" s="31"/>
      <c r="E354" s="31"/>
      <c r="F354" s="86"/>
      <c r="G354" s="32"/>
      <c r="H354" s="32"/>
    </row>
    <row r="355" spans="1:8" ht="15" customHeight="1">
      <c r="A355" s="85"/>
      <c r="B355" s="32"/>
      <c r="C355" s="31"/>
      <c r="D355" s="31"/>
      <c r="E355" s="31"/>
      <c r="F355" s="86"/>
      <c r="G355" s="32"/>
      <c r="H355" s="32"/>
    </row>
    <row r="356" spans="1:8" ht="15" customHeight="1">
      <c r="A356" s="85"/>
      <c r="B356" s="32"/>
      <c r="C356" s="31"/>
      <c r="D356" s="31"/>
      <c r="E356" s="31"/>
      <c r="F356" s="86"/>
      <c r="G356" s="32"/>
      <c r="H356" s="32"/>
    </row>
    <row r="357" spans="1:8" ht="15" customHeight="1">
      <c r="A357" s="85"/>
      <c r="B357" s="32"/>
      <c r="C357" s="31"/>
      <c r="D357" s="31"/>
      <c r="E357" s="31"/>
      <c r="F357" s="86"/>
      <c r="G357" s="32"/>
      <c r="H357" s="32"/>
    </row>
    <row r="358" spans="1:8" ht="15" customHeight="1">
      <c r="A358" s="85"/>
      <c r="B358" s="32"/>
      <c r="C358" s="31"/>
      <c r="D358" s="31"/>
      <c r="E358" s="31"/>
      <c r="F358" s="86"/>
      <c r="G358" s="32"/>
      <c r="H358" s="32"/>
    </row>
    <row r="359" spans="1:8" ht="15" customHeight="1">
      <c r="A359" s="85"/>
      <c r="B359" s="32"/>
      <c r="C359" s="31"/>
      <c r="D359" s="31"/>
      <c r="E359" s="31"/>
      <c r="F359" s="86"/>
      <c r="G359" s="32"/>
      <c r="H359" s="32"/>
    </row>
    <row r="360" spans="1:8" ht="15" customHeight="1">
      <c r="A360" s="85"/>
      <c r="B360" s="32"/>
      <c r="C360" s="31"/>
      <c r="D360" s="31"/>
      <c r="E360" s="31"/>
      <c r="F360" s="86"/>
      <c r="G360" s="32"/>
      <c r="H360" s="32"/>
    </row>
    <row r="361" spans="1:8" ht="15" customHeight="1">
      <c r="A361" s="85"/>
      <c r="B361" s="32"/>
      <c r="C361" s="31"/>
      <c r="D361" s="31"/>
      <c r="E361" s="31"/>
      <c r="F361" s="86"/>
      <c r="G361" s="32"/>
      <c r="H361" s="32"/>
    </row>
    <row r="362" spans="1:8" ht="15" customHeight="1">
      <c r="A362" s="85"/>
      <c r="B362" s="32"/>
      <c r="C362" s="31"/>
      <c r="D362" s="31"/>
      <c r="E362" s="31"/>
      <c r="F362" s="86"/>
      <c r="G362" s="32"/>
      <c r="H362" s="32"/>
    </row>
    <row r="363" spans="1:8" ht="15" customHeight="1">
      <c r="A363" s="85"/>
      <c r="B363" s="32"/>
      <c r="C363" s="31"/>
      <c r="D363" s="31"/>
      <c r="E363" s="31"/>
      <c r="F363" s="86"/>
      <c r="G363" s="32"/>
      <c r="H363" s="32"/>
    </row>
    <row r="364" spans="1:8" ht="15" customHeight="1">
      <c r="A364" s="85"/>
      <c r="B364" s="32"/>
      <c r="C364" s="31"/>
      <c r="D364" s="31"/>
      <c r="E364" s="31"/>
      <c r="F364" s="86"/>
      <c r="G364" s="32"/>
      <c r="H364" s="32"/>
    </row>
    <row r="365" spans="1:8" ht="15" customHeight="1">
      <c r="A365" s="85"/>
      <c r="B365" s="32"/>
      <c r="C365" s="31"/>
      <c r="D365" s="31"/>
      <c r="E365" s="31"/>
      <c r="F365" s="86"/>
      <c r="G365" s="32"/>
      <c r="H365" s="32"/>
    </row>
    <row r="366" spans="1:8" ht="15" customHeight="1">
      <c r="A366" s="85"/>
      <c r="B366" s="32"/>
      <c r="C366" s="31"/>
      <c r="D366" s="31"/>
      <c r="E366" s="31"/>
      <c r="F366" s="86"/>
      <c r="G366" s="32"/>
      <c r="H366" s="32"/>
    </row>
    <row r="367" spans="1:8" ht="15" customHeight="1">
      <c r="A367" s="85"/>
      <c r="B367" s="32"/>
      <c r="C367" s="31"/>
      <c r="D367" s="31"/>
      <c r="E367" s="31"/>
      <c r="F367" s="86"/>
      <c r="G367" s="32"/>
      <c r="H367" s="32"/>
    </row>
    <row r="368" spans="1:8" ht="15" customHeight="1">
      <c r="A368" s="85"/>
      <c r="B368" s="32"/>
      <c r="C368" s="31"/>
      <c r="D368" s="31"/>
      <c r="E368" s="31"/>
      <c r="F368" s="86"/>
      <c r="G368" s="32"/>
      <c r="H368" s="32"/>
    </row>
    <row r="369" spans="1:8" ht="15" customHeight="1">
      <c r="A369" s="85"/>
      <c r="B369" s="32"/>
      <c r="C369" s="31"/>
      <c r="D369" s="31"/>
      <c r="E369" s="31"/>
      <c r="F369" s="86"/>
      <c r="G369" s="32"/>
      <c r="H369" s="32"/>
    </row>
    <row r="370" spans="1:8" ht="15" customHeight="1">
      <c r="A370" s="85"/>
      <c r="B370" s="32"/>
      <c r="C370" s="31"/>
      <c r="D370" s="31"/>
      <c r="E370" s="31"/>
      <c r="F370" s="86"/>
      <c r="G370" s="32"/>
      <c r="H370" s="32"/>
    </row>
    <row r="371" spans="1:8" ht="15" customHeight="1">
      <c r="A371" s="85"/>
      <c r="B371" s="32"/>
      <c r="C371" s="31"/>
      <c r="D371" s="31"/>
      <c r="E371" s="31"/>
      <c r="F371" s="86"/>
      <c r="G371" s="32"/>
      <c r="H371" s="32"/>
    </row>
    <row r="372" spans="1:8" ht="15" customHeight="1">
      <c r="A372" s="85"/>
      <c r="B372" s="32"/>
      <c r="C372" s="31"/>
      <c r="D372" s="31"/>
      <c r="E372" s="31"/>
      <c r="F372" s="86"/>
      <c r="G372" s="32"/>
      <c r="H372" s="32"/>
    </row>
    <row r="373" spans="1:8" ht="15" customHeight="1">
      <c r="A373" s="85"/>
      <c r="B373" s="32"/>
      <c r="C373" s="31"/>
      <c r="D373" s="31"/>
      <c r="E373" s="31"/>
      <c r="F373" s="86"/>
      <c r="G373" s="32"/>
      <c r="H373" s="32"/>
    </row>
    <row r="374" spans="1:8" ht="15" customHeight="1">
      <c r="A374" s="85"/>
      <c r="B374" s="32"/>
      <c r="C374" s="31"/>
      <c r="D374" s="31"/>
      <c r="E374" s="31"/>
      <c r="F374" s="86"/>
      <c r="G374" s="32"/>
      <c r="H374" s="32"/>
    </row>
    <row r="375" spans="1:8" ht="15" customHeight="1">
      <c r="A375" s="85"/>
      <c r="B375" s="32"/>
      <c r="C375" s="31"/>
      <c r="D375" s="31"/>
      <c r="E375" s="31"/>
      <c r="F375" s="86"/>
      <c r="G375" s="32"/>
      <c r="H375" s="32"/>
    </row>
    <row r="376" spans="1:8" ht="15" customHeight="1">
      <c r="A376" s="85"/>
      <c r="B376" s="32"/>
      <c r="C376" s="31"/>
      <c r="D376" s="31"/>
      <c r="E376" s="31"/>
      <c r="F376" s="86"/>
      <c r="G376" s="32"/>
      <c r="H376" s="32"/>
    </row>
    <row r="377" spans="1:8" ht="15" customHeight="1">
      <c r="A377" s="85"/>
      <c r="B377" s="32"/>
      <c r="C377" s="31"/>
      <c r="D377" s="31"/>
      <c r="E377" s="31"/>
      <c r="F377" s="86"/>
      <c r="G377" s="32"/>
      <c r="H377" s="32"/>
    </row>
    <row r="378" spans="1:8" ht="15" customHeight="1">
      <c r="A378" s="85"/>
      <c r="B378" s="32"/>
      <c r="C378" s="31"/>
      <c r="D378" s="31"/>
      <c r="E378" s="31"/>
      <c r="F378" s="86"/>
      <c r="G378" s="32"/>
      <c r="H378" s="32"/>
    </row>
    <row r="379" spans="1:8" ht="15" customHeight="1">
      <c r="A379" s="85"/>
      <c r="B379" s="32"/>
      <c r="C379" s="31"/>
      <c r="D379" s="31"/>
      <c r="E379" s="31"/>
      <c r="F379" s="86"/>
      <c r="G379" s="32"/>
      <c r="H379" s="32"/>
    </row>
    <row r="380" spans="1:8" ht="15" customHeight="1">
      <c r="A380" s="85"/>
      <c r="B380" s="32"/>
      <c r="C380" s="31"/>
      <c r="D380" s="31"/>
      <c r="E380" s="31"/>
      <c r="F380" s="86"/>
      <c r="G380" s="32"/>
      <c r="H380" s="32"/>
    </row>
    <row r="381" spans="1:8" ht="15" customHeight="1">
      <c r="A381" s="85"/>
      <c r="B381" s="32"/>
      <c r="C381" s="31"/>
      <c r="D381" s="31"/>
      <c r="E381" s="31"/>
      <c r="F381" s="86"/>
      <c r="G381" s="32"/>
      <c r="H381" s="32"/>
    </row>
    <row r="382" spans="1:8" ht="15" customHeight="1">
      <c r="A382" s="85"/>
      <c r="B382" s="32"/>
      <c r="C382" s="31"/>
      <c r="D382" s="31"/>
      <c r="E382" s="31"/>
      <c r="F382" s="86"/>
      <c r="G382" s="32"/>
      <c r="H382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80"/>
  <sheetViews>
    <sheetView zoomScale="80" zoomScaleNormal="80" workbookViewId="0">
      <selection activeCell="M7" sqref="M7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928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45335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83" t="s">
        <v>588</v>
      </c>
      <c r="P9" s="224" t="s">
        <v>589</v>
      </c>
      <c r="Q9" s="224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4">
        <v>1</v>
      </c>
      <c r="B10" s="285">
        <v>45278</v>
      </c>
      <c r="C10" s="286"/>
      <c r="D10" s="287" t="s">
        <v>215</v>
      </c>
      <c r="E10" s="288" t="s">
        <v>590</v>
      </c>
      <c r="F10" s="214">
        <v>632</v>
      </c>
      <c r="G10" s="209">
        <v>593</v>
      </c>
      <c r="H10" s="214">
        <v>670</v>
      </c>
      <c r="I10" s="214" t="s">
        <v>888</v>
      </c>
      <c r="J10" s="289" t="s">
        <v>973</v>
      </c>
      <c r="K10" s="289">
        <f>H10-F10</f>
        <v>38</v>
      </c>
      <c r="L10" s="290">
        <f>(F10*-0.3)/100</f>
        <v>-1.8959999999999999</v>
      </c>
      <c r="M10" s="291">
        <f t="shared" ref="M10:M11" si="0">(K10+L10)/F10</f>
        <v>5.7126582278481011E-2</v>
      </c>
      <c r="N10" s="289" t="s">
        <v>593</v>
      </c>
      <c r="O10" s="292">
        <v>45329</v>
      </c>
      <c r="P10" s="292"/>
      <c r="Q10" s="266">
        <v>45301</v>
      </c>
      <c r="S10" s="37" t="s">
        <v>592</v>
      </c>
    </row>
    <row r="11" spans="1:27" ht="15" customHeight="1">
      <c r="A11" s="307">
        <v>2</v>
      </c>
      <c r="B11" s="308">
        <v>45288</v>
      </c>
      <c r="C11" s="309"/>
      <c r="D11" s="310" t="s">
        <v>555</v>
      </c>
      <c r="E11" s="311" t="s">
        <v>590</v>
      </c>
      <c r="F11" s="296">
        <v>1725</v>
      </c>
      <c r="G11" s="299">
        <v>1645</v>
      </c>
      <c r="H11" s="296">
        <v>1645</v>
      </c>
      <c r="I11" s="296" t="s">
        <v>890</v>
      </c>
      <c r="J11" s="312" t="s">
        <v>1024</v>
      </c>
      <c r="K11" s="312">
        <f>H11-F11</f>
        <v>-80</v>
      </c>
      <c r="L11" s="313">
        <f>(F11*-0.3)/100</f>
        <v>-5.1749999999999998</v>
      </c>
      <c r="M11" s="314">
        <f t="shared" si="0"/>
        <v>-4.9376811594202895E-2</v>
      </c>
      <c r="N11" s="312" t="s">
        <v>603</v>
      </c>
      <c r="O11" s="315">
        <v>45331</v>
      </c>
      <c r="P11" s="315"/>
      <c r="Q11" s="266">
        <v>45301</v>
      </c>
      <c r="S11" s="37" t="s">
        <v>592</v>
      </c>
    </row>
    <row r="12" spans="1:27" ht="15" customHeight="1">
      <c r="A12" s="284">
        <v>3</v>
      </c>
      <c r="B12" s="285">
        <v>45294</v>
      </c>
      <c r="C12" s="286"/>
      <c r="D12" s="287" t="s">
        <v>175</v>
      </c>
      <c r="E12" s="288" t="s">
        <v>590</v>
      </c>
      <c r="F12" s="214">
        <v>9937.5</v>
      </c>
      <c r="G12" s="209">
        <v>9340</v>
      </c>
      <c r="H12" s="214">
        <v>10410</v>
      </c>
      <c r="I12" s="214" t="s">
        <v>893</v>
      </c>
      <c r="J12" s="289" t="s">
        <v>921</v>
      </c>
      <c r="K12" s="289">
        <f>H12-F12</f>
        <v>472.5</v>
      </c>
      <c r="L12" s="290">
        <f>(F12*-0.3)/100</f>
        <v>-29.8125</v>
      </c>
      <c r="M12" s="291">
        <f t="shared" ref="M12" si="1">(K12+L12)/F12</f>
        <v>4.4547169811320758E-2</v>
      </c>
      <c r="N12" s="289" t="s">
        <v>593</v>
      </c>
      <c r="O12" s="292">
        <v>45323</v>
      </c>
      <c r="P12" s="292"/>
      <c r="Q12" s="266"/>
      <c r="S12" s="37" t="s">
        <v>592</v>
      </c>
    </row>
    <row r="13" spans="1:27" ht="15" customHeight="1">
      <c r="A13" s="307">
        <v>4</v>
      </c>
      <c r="B13" s="308">
        <v>45303</v>
      </c>
      <c r="C13" s="309"/>
      <c r="D13" s="310" t="s">
        <v>161</v>
      </c>
      <c r="E13" s="311" t="s">
        <v>590</v>
      </c>
      <c r="F13" s="296">
        <v>521.5</v>
      </c>
      <c r="G13" s="299">
        <v>490</v>
      </c>
      <c r="H13" s="296">
        <v>487</v>
      </c>
      <c r="I13" s="296" t="s">
        <v>896</v>
      </c>
      <c r="J13" s="312" t="s">
        <v>945</v>
      </c>
      <c r="K13" s="312">
        <f>H13-F13</f>
        <v>-34.5</v>
      </c>
      <c r="L13" s="313">
        <f>(F13*-0.3)/100</f>
        <v>-1.5644999999999998</v>
      </c>
      <c r="M13" s="314">
        <f t="shared" ref="M13:M14" si="2">(K13+L13)/F13</f>
        <v>-6.9155321188878238E-2</v>
      </c>
      <c r="N13" s="312" t="s">
        <v>603</v>
      </c>
      <c r="O13" s="315">
        <v>45327</v>
      </c>
      <c r="P13" s="315"/>
      <c r="Q13" s="266">
        <v>45309</v>
      </c>
      <c r="S13" s="37" t="s">
        <v>784</v>
      </c>
    </row>
    <row r="14" spans="1:27" ht="15" customHeight="1">
      <c r="A14" s="284">
        <v>5</v>
      </c>
      <c r="B14" s="285">
        <v>45307</v>
      </c>
      <c r="C14" s="286"/>
      <c r="D14" s="287" t="s">
        <v>891</v>
      </c>
      <c r="E14" s="288" t="s">
        <v>590</v>
      </c>
      <c r="F14" s="214">
        <v>267.5</v>
      </c>
      <c r="G14" s="209">
        <v>237</v>
      </c>
      <c r="H14" s="214">
        <v>282.5</v>
      </c>
      <c r="I14" s="214" t="s">
        <v>898</v>
      </c>
      <c r="J14" s="289" t="s">
        <v>990</v>
      </c>
      <c r="K14" s="289">
        <f>H14-F14</f>
        <v>15</v>
      </c>
      <c r="L14" s="290">
        <f>(F14*-0.3)/100</f>
        <v>-0.80249999999999999</v>
      </c>
      <c r="M14" s="291">
        <f t="shared" si="2"/>
        <v>5.3074766355140184E-2</v>
      </c>
      <c r="N14" s="289" t="s">
        <v>593</v>
      </c>
      <c r="O14" s="292">
        <v>45330</v>
      </c>
      <c r="P14" s="292"/>
      <c r="Q14" s="266"/>
      <c r="S14" s="37" t="s">
        <v>592</v>
      </c>
    </row>
    <row r="15" spans="1:27" ht="15" customHeight="1">
      <c r="A15" s="216">
        <v>6</v>
      </c>
      <c r="B15" s="212">
        <v>45316</v>
      </c>
      <c r="C15" s="217"/>
      <c r="D15" s="221" t="s">
        <v>401</v>
      </c>
      <c r="E15" s="218" t="s">
        <v>590</v>
      </c>
      <c r="F15" s="211" t="s">
        <v>905</v>
      </c>
      <c r="G15" s="213">
        <v>3280</v>
      </c>
      <c r="H15" s="211"/>
      <c r="I15" s="211" t="s">
        <v>906</v>
      </c>
      <c r="J15" s="213" t="s">
        <v>591</v>
      </c>
      <c r="K15" s="213"/>
      <c r="L15" s="215"/>
      <c r="M15" s="219"/>
      <c r="N15" s="213"/>
      <c r="O15" s="220"/>
      <c r="P15" s="215">
        <f>VLOOKUP(D15,'MidCap Intra'!$B$11:$C$568,2,0)</f>
        <v>3425.2</v>
      </c>
      <c r="Q15" s="266"/>
      <c r="S15" s="37" t="s">
        <v>592</v>
      </c>
    </row>
    <row r="16" spans="1:27" ht="15" customHeight="1">
      <c r="A16" s="284">
        <v>7</v>
      </c>
      <c r="B16" s="285">
        <v>45316</v>
      </c>
      <c r="C16" s="286"/>
      <c r="D16" s="287" t="s">
        <v>547</v>
      </c>
      <c r="E16" s="288" t="s">
        <v>590</v>
      </c>
      <c r="F16" s="214">
        <v>288</v>
      </c>
      <c r="G16" s="209">
        <v>267</v>
      </c>
      <c r="H16" s="214">
        <v>305</v>
      </c>
      <c r="I16" s="214" t="s">
        <v>904</v>
      </c>
      <c r="J16" s="289" t="s">
        <v>931</v>
      </c>
      <c r="K16" s="289">
        <f>H16-F16</f>
        <v>17</v>
      </c>
      <c r="L16" s="290">
        <f>(F16*-0.3)/100</f>
        <v>-0.86399999999999988</v>
      </c>
      <c r="M16" s="291">
        <f t="shared" ref="M16:M17" si="3">(K16+L16)/F16</f>
        <v>5.6027777777777774E-2</v>
      </c>
      <c r="N16" s="289" t="s">
        <v>593</v>
      </c>
      <c r="O16" s="292">
        <v>45323</v>
      </c>
      <c r="P16" s="292"/>
      <c r="Q16" s="266"/>
      <c r="S16" s="37" t="s">
        <v>592</v>
      </c>
    </row>
    <row r="17" spans="1:39" ht="15" customHeight="1">
      <c r="A17" s="307">
        <v>8</v>
      </c>
      <c r="B17" s="308">
        <v>45320</v>
      </c>
      <c r="C17" s="309"/>
      <c r="D17" s="310" t="s">
        <v>386</v>
      </c>
      <c r="E17" s="311" t="s">
        <v>590</v>
      </c>
      <c r="F17" s="296">
        <v>1502.5</v>
      </c>
      <c r="G17" s="299">
        <v>1415</v>
      </c>
      <c r="H17" s="296">
        <v>1400</v>
      </c>
      <c r="I17" s="296" t="s">
        <v>907</v>
      </c>
      <c r="J17" s="312" t="s">
        <v>1025</v>
      </c>
      <c r="K17" s="312">
        <f>H17-F17</f>
        <v>-102.5</v>
      </c>
      <c r="L17" s="313">
        <f>(F17*-0.3)/100</f>
        <v>-4.5075000000000003</v>
      </c>
      <c r="M17" s="314">
        <f t="shared" si="3"/>
        <v>-7.1219633943427618E-2</v>
      </c>
      <c r="N17" s="312" t="s">
        <v>603</v>
      </c>
      <c r="O17" s="315">
        <v>45331</v>
      </c>
      <c r="P17" s="315"/>
      <c r="Q17" s="266"/>
      <c r="S17" s="37" t="s">
        <v>592</v>
      </c>
    </row>
    <row r="18" spans="1:39" ht="15" customHeight="1">
      <c r="A18" s="216">
        <v>9</v>
      </c>
      <c r="B18" s="212">
        <v>45321</v>
      </c>
      <c r="C18" s="217"/>
      <c r="D18" s="221" t="s">
        <v>211</v>
      </c>
      <c r="E18" s="218" t="s">
        <v>590</v>
      </c>
      <c r="F18" s="211" t="s">
        <v>911</v>
      </c>
      <c r="G18" s="213">
        <v>2640</v>
      </c>
      <c r="H18" s="211"/>
      <c r="I18" s="211" t="s">
        <v>912</v>
      </c>
      <c r="J18" s="213" t="s">
        <v>591</v>
      </c>
      <c r="K18" s="213"/>
      <c r="L18" s="215"/>
      <c r="M18" s="219"/>
      <c r="N18" s="213"/>
      <c r="O18" s="220"/>
      <c r="P18" s="215">
        <f>VLOOKUP(D18,'MidCap Intra'!$B$11:$C$568,2,0)</f>
        <v>2904.7</v>
      </c>
      <c r="Q18" s="266"/>
      <c r="S18" s="37" t="s">
        <v>592</v>
      </c>
    </row>
    <row r="19" spans="1:39" ht="15" customHeight="1">
      <c r="A19" s="284">
        <v>10</v>
      </c>
      <c r="B19" s="285">
        <v>45321</v>
      </c>
      <c r="C19" s="286"/>
      <c r="D19" s="287" t="s">
        <v>429</v>
      </c>
      <c r="E19" s="288" t="s">
        <v>590</v>
      </c>
      <c r="F19" s="214">
        <v>115.5</v>
      </c>
      <c r="G19" s="209">
        <v>106</v>
      </c>
      <c r="H19" s="214">
        <v>123</v>
      </c>
      <c r="I19" s="214" t="s">
        <v>913</v>
      </c>
      <c r="J19" s="289" t="s">
        <v>987</v>
      </c>
      <c r="K19" s="289">
        <f>H19-F19</f>
        <v>7.5</v>
      </c>
      <c r="L19" s="290">
        <f>(F19*-0.3)/100</f>
        <v>-0.34649999999999997</v>
      </c>
      <c r="M19" s="291">
        <f t="shared" ref="M19" si="4">(K19+L19)/F19</f>
        <v>6.193506493506494E-2</v>
      </c>
      <c r="N19" s="289" t="s">
        <v>593</v>
      </c>
      <c r="O19" s="292">
        <v>45327</v>
      </c>
      <c r="P19" s="292"/>
      <c r="Q19" s="266"/>
      <c r="S19" s="37" t="s">
        <v>592</v>
      </c>
    </row>
    <row r="20" spans="1:39" ht="15" customHeight="1">
      <c r="A20" s="216">
        <v>11</v>
      </c>
      <c r="B20" s="212">
        <v>45324</v>
      </c>
      <c r="C20" s="217"/>
      <c r="D20" s="221" t="s">
        <v>846</v>
      </c>
      <c r="E20" s="218" t="s">
        <v>590</v>
      </c>
      <c r="F20" s="211" t="s">
        <v>929</v>
      </c>
      <c r="G20" s="213">
        <v>1790</v>
      </c>
      <c r="H20" s="211"/>
      <c r="I20" s="211" t="s">
        <v>930</v>
      </c>
      <c r="J20" s="213" t="s">
        <v>591</v>
      </c>
      <c r="K20" s="213"/>
      <c r="L20" s="215"/>
      <c r="M20" s="219"/>
      <c r="N20" s="213"/>
      <c r="O20" s="220"/>
      <c r="P20" s="215">
        <f>VLOOKUP(D20,'MidCap Intra'!$B$11:$C$568,2,0)</f>
        <v>1851.15</v>
      </c>
      <c r="Q20" s="266"/>
      <c r="S20" s="37" t="s">
        <v>592</v>
      </c>
    </row>
    <row r="21" spans="1:39" ht="15" customHeight="1">
      <c r="A21" s="216">
        <v>12</v>
      </c>
      <c r="B21" s="212">
        <v>45327</v>
      </c>
      <c r="C21" s="217"/>
      <c r="D21" s="221" t="s">
        <v>235</v>
      </c>
      <c r="E21" s="218" t="s">
        <v>590</v>
      </c>
      <c r="F21" s="211" t="s">
        <v>947</v>
      </c>
      <c r="G21" s="213">
        <v>1660</v>
      </c>
      <c r="H21" s="211"/>
      <c r="I21" s="211" t="s">
        <v>948</v>
      </c>
      <c r="J21" s="213" t="s">
        <v>591</v>
      </c>
      <c r="K21" s="213"/>
      <c r="L21" s="215"/>
      <c r="M21" s="219"/>
      <c r="N21" s="213"/>
      <c r="O21" s="220"/>
      <c r="P21" s="215">
        <f>VLOOKUP(D21,'MidCap Intra'!$B$11:$C$568,2,0)</f>
        <v>1726.9</v>
      </c>
      <c r="Q21" s="266"/>
      <c r="S21" s="37" t="s">
        <v>592</v>
      </c>
    </row>
    <row r="22" spans="1:39" ht="15" customHeight="1">
      <c r="A22" s="216">
        <v>13</v>
      </c>
      <c r="B22" s="212">
        <v>45328</v>
      </c>
      <c r="C22" s="217"/>
      <c r="D22" s="221" t="s">
        <v>353</v>
      </c>
      <c r="E22" s="218" t="s">
        <v>590</v>
      </c>
      <c r="F22" s="211" t="s">
        <v>964</v>
      </c>
      <c r="G22" s="213">
        <v>1030</v>
      </c>
      <c r="H22" s="211"/>
      <c r="I22" s="211" t="s">
        <v>965</v>
      </c>
      <c r="J22" s="213" t="s">
        <v>591</v>
      </c>
      <c r="K22" s="213"/>
      <c r="L22" s="215"/>
      <c r="M22" s="219"/>
      <c r="N22" s="213"/>
      <c r="O22" s="220"/>
      <c r="P22" s="215">
        <f>VLOOKUP(D22,'MidCap Intra'!$B$11:$C$568,2,0)</f>
        <v>1150.45</v>
      </c>
      <c r="Q22" s="266"/>
      <c r="S22" s="37" t="s">
        <v>592</v>
      </c>
    </row>
    <row r="23" spans="1:39" ht="15" customHeight="1">
      <c r="A23" s="216">
        <v>14</v>
      </c>
      <c r="B23" s="212">
        <v>45330</v>
      </c>
      <c r="C23" s="217"/>
      <c r="D23" s="221" t="s">
        <v>168</v>
      </c>
      <c r="E23" s="218" t="s">
        <v>590</v>
      </c>
      <c r="F23" s="211" t="s">
        <v>994</v>
      </c>
      <c r="G23" s="213">
        <v>4990</v>
      </c>
      <c r="H23" s="211"/>
      <c r="I23" s="211" t="s">
        <v>995</v>
      </c>
      <c r="J23" s="213" t="s">
        <v>591</v>
      </c>
      <c r="K23" s="213"/>
      <c r="L23" s="215"/>
      <c r="M23" s="219"/>
      <c r="N23" s="213"/>
      <c r="O23" s="220"/>
      <c r="P23" s="215">
        <f>VLOOKUP(D23,'MidCap Intra'!$B$11:$C$568,2,0)</f>
        <v>5516.5</v>
      </c>
      <c r="Q23" s="266"/>
      <c r="S23" s="37" t="s">
        <v>592</v>
      </c>
    </row>
    <row r="24" spans="1:39" ht="15" customHeight="1">
      <c r="A24" s="216">
        <v>15</v>
      </c>
      <c r="B24" s="212">
        <v>45331</v>
      </c>
      <c r="C24" s="217"/>
      <c r="D24" s="221" t="s">
        <v>1008</v>
      </c>
      <c r="E24" s="218" t="s">
        <v>590</v>
      </c>
      <c r="F24" s="211" t="s">
        <v>1009</v>
      </c>
      <c r="G24" s="213">
        <v>248</v>
      </c>
      <c r="H24" s="211"/>
      <c r="I24" s="211" t="s">
        <v>1010</v>
      </c>
      <c r="J24" s="213" t="s">
        <v>591</v>
      </c>
      <c r="K24" s="213"/>
      <c r="L24" s="215"/>
      <c r="M24" s="219"/>
      <c r="N24" s="213"/>
      <c r="O24" s="220"/>
      <c r="P24" s="215"/>
      <c r="Q24" s="266"/>
      <c r="S24" s="37" t="s">
        <v>592</v>
      </c>
    </row>
    <row r="25" spans="1:39" ht="15" customHeight="1">
      <c r="A25" s="216">
        <v>16</v>
      </c>
      <c r="B25" s="212">
        <v>45331</v>
      </c>
      <c r="C25" s="217"/>
      <c r="D25" s="221" t="s">
        <v>129</v>
      </c>
      <c r="E25" s="218" t="s">
        <v>590</v>
      </c>
      <c r="F25" s="211" t="s">
        <v>1011</v>
      </c>
      <c r="G25" s="213">
        <v>1290</v>
      </c>
      <c r="H25" s="211"/>
      <c r="I25" s="211" t="s">
        <v>1012</v>
      </c>
      <c r="J25" s="213" t="s">
        <v>591</v>
      </c>
      <c r="K25" s="213"/>
      <c r="L25" s="215"/>
      <c r="M25" s="219"/>
      <c r="N25" s="213"/>
      <c r="O25" s="220"/>
      <c r="P25" s="215">
        <f>VLOOKUP(D25,'MidCap Intra'!$B$11:$C$568,2,0)</f>
        <v>1390</v>
      </c>
      <c r="Q25" s="266"/>
      <c r="S25" s="37" t="s">
        <v>592</v>
      </c>
    </row>
    <row r="26" spans="1:39" ht="15" customHeight="1">
      <c r="A26" s="216"/>
      <c r="B26" s="212"/>
      <c r="C26" s="217"/>
      <c r="D26" s="221"/>
      <c r="E26" s="218"/>
      <c r="F26" s="211"/>
      <c r="G26" s="213"/>
      <c r="H26" s="211"/>
      <c r="I26" s="211"/>
      <c r="J26" s="213"/>
      <c r="K26" s="213"/>
      <c r="L26" s="215"/>
      <c r="M26" s="219"/>
      <c r="N26" s="213"/>
      <c r="O26" s="220"/>
      <c r="P26" s="215"/>
      <c r="Q26" s="266"/>
      <c r="S26" s="37"/>
    </row>
    <row r="28" spans="1:39" ht="14.25" customHeight="1">
      <c r="A28" s="103"/>
      <c r="B28" s="104"/>
      <c r="C28" s="105"/>
      <c r="D28" s="106"/>
      <c r="E28" s="107"/>
      <c r="F28" s="107"/>
      <c r="G28" s="103"/>
      <c r="H28" s="107"/>
      <c r="I28" s="108"/>
      <c r="J28" s="109"/>
      <c r="K28" s="109"/>
      <c r="L28" s="110"/>
      <c r="M28" s="111"/>
      <c r="N28" s="112"/>
      <c r="O28" s="113"/>
      <c r="P28" s="114"/>
      <c r="Q28" s="114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594</v>
      </c>
      <c r="B29" s="116"/>
      <c r="C29" s="117"/>
      <c r="E29" s="118"/>
      <c r="F29" s="118"/>
      <c r="G29" s="118"/>
      <c r="H29" s="118"/>
      <c r="I29" s="118"/>
      <c r="J29" s="119"/>
      <c r="K29" s="118"/>
      <c r="L29" s="120"/>
      <c r="M29" s="55"/>
      <c r="N29" s="119"/>
      <c r="O29" s="11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21" t="s">
        <v>595</v>
      </c>
      <c r="B30" s="115"/>
      <c r="C30" s="115"/>
      <c r="D30" s="115"/>
      <c r="E30" s="37"/>
      <c r="F30" s="122" t="s">
        <v>596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 t="s">
        <v>597</v>
      </c>
      <c r="B31" s="115"/>
      <c r="C31" s="115"/>
      <c r="D31" s="115" t="s">
        <v>598</v>
      </c>
      <c r="E31" s="6"/>
      <c r="F31" s="122" t="s">
        <v>599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4"/>
      <c r="M32" s="6"/>
      <c r="N32" s="128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28"/>
      <c r="B33" s="228"/>
      <c r="C33" s="228"/>
      <c r="D33" s="228"/>
      <c r="E33" s="229"/>
      <c r="F33" s="229"/>
      <c r="G33" s="229"/>
      <c r="H33" s="229"/>
      <c r="I33" s="229"/>
      <c r="J33" s="230"/>
      <c r="K33" s="231"/>
      <c r="L33" s="231"/>
      <c r="M33" s="229"/>
      <c r="N33" s="232"/>
      <c r="O33" s="233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5"/>
      <c r="B34" s="115"/>
      <c r="C34" s="115"/>
      <c r="D34" s="115"/>
      <c r="E34" s="6"/>
      <c r="F34" s="6"/>
      <c r="G34" s="6"/>
      <c r="H34" s="6"/>
      <c r="I34" s="6"/>
      <c r="J34" s="127"/>
      <c r="K34" s="124"/>
      <c r="L34" s="125"/>
      <c r="M34" s="6"/>
      <c r="N34" s="128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8" t="s">
        <v>604</v>
      </c>
      <c r="B35" s="138"/>
      <c r="C35" s="138"/>
      <c r="D35" s="138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5" t="s">
        <v>16</v>
      </c>
      <c r="B36" s="95" t="s">
        <v>565</v>
      </c>
      <c r="C36" s="95"/>
      <c r="D36" s="96" t="s">
        <v>577</v>
      </c>
      <c r="E36" s="95" t="s">
        <v>578</v>
      </c>
      <c r="F36" s="95" t="s">
        <v>579</v>
      </c>
      <c r="G36" s="95" t="s">
        <v>600</v>
      </c>
      <c r="H36" s="95" t="s">
        <v>581</v>
      </c>
      <c r="I36" s="222" t="s">
        <v>582</v>
      </c>
      <c r="J36" s="224" t="s">
        <v>583</v>
      </c>
      <c r="K36" s="223" t="s">
        <v>605</v>
      </c>
      <c r="L36" s="97" t="s">
        <v>585</v>
      </c>
      <c r="M36" s="139" t="s">
        <v>606</v>
      </c>
      <c r="N36" s="95" t="s">
        <v>607</v>
      </c>
      <c r="O36" s="94" t="s">
        <v>587</v>
      </c>
      <c r="P36" s="96" t="s">
        <v>588</v>
      </c>
      <c r="Q36" s="270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14">
        <v>1</v>
      </c>
      <c r="B37" s="268">
        <v>45324</v>
      </c>
      <c r="C37" s="242"/>
      <c r="D37" s="242" t="s">
        <v>939</v>
      </c>
      <c r="E37" s="214" t="s">
        <v>602</v>
      </c>
      <c r="F37" s="214">
        <v>146.6</v>
      </c>
      <c r="G37" s="214">
        <v>144.5</v>
      </c>
      <c r="H37" s="214">
        <v>148.35</v>
      </c>
      <c r="I37" s="209" t="s">
        <v>940</v>
      </c>
      <c r="J37" s="319" t="s">
        <v>963</v>
      </c>
      <c r="K37" s="225">
        <f>H37-F37</f>
        <v>1.75</v>
      </c>
      <c r="L37" s="320">
        <f t="shared" ref="L37" si="5">(H37*N37)*0.03%</f>
        <v>222.52499999999998</v>
      </c>
      <c r="M37" s="226">
        <f t="shared" ref="M37" si="6">(K37*N37)-L37</f>
        <v>8527.4750000000004</v>
      </c>
      <c r="N37" s="225">
        <v>5000</v>
      </c>
      <c r="O37" s="102" t="s">
        <v>593</v>
      </c>
      <c r="P37" s="227">
        <v>45328</v>
      </c>
      <c r="Q37" s="264"/>
      <c r="R37" s="140"/>
      <c r="S37" s="55" t="s">
        <v>784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14">
        <v>2</v>
      </c>
      <c r="B38" s="268">
        <v>45328</v>
      </c>
      <c r="C38" s="242"/>
      <c r="D38" s="242" t="s">
        <v>970</v>
      </c>
      <c r="E38" s="214" t="s">
        <v>602</v>
      </c>
      <c r="F38" s="214">
        <v>1428.5</v>
      </c>
      <c r="G38" s="214">
        <v>1410</v>
      </c>
      <c r="H38" s="214">
        <v>1453</v>
      </c>
      <c r="I38" s="209" t="s">
        <v>972</v>
      </c>
      <c r="J38" s="319" t="s">
        <v>988</v>
      </c>
      <c r="K38" s="225">
        <f>H38-F38</f>
        <v>24.5</v>
      </c>
      <c r="L38" s="320">
        <f t="shared" ref="L38" si="7">(H38*N38)*0.03%</f>
        <v>283.33499999999998</v>
      </c>
      <c r="M38" s="226">
        <f t="shared" ref="M38" si="8">(K38*N38)-L38</f>
        <v>15641.665000000001</v>
      </c>
      <c r="N38" s="225">
        <v>650</v>
      </c>
      <c r="O38" s="102" t="s">
        <v>593</v>
      </c>
      <c r="P38" s="227">
        <v>45328</v>
      </c>
      <c r="Q38" s="264"/>
      <c r="R38" s="140"/>
      <c r="S38" s="55" t="s">
        <v>784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14">
        <v>3</v>
      </c>
      <c r="B39" s="268">
        <v>45330</v>
      </c>
      <c r="C39" s="242"/>
      <c r="D39" s="242" t="s">
        <v>991</v>
      </c>
      <c r="E39" s="214" t="s">
        <v>602</v>
      </c>
      <c r="F39" s="214">
        <v>22035</v>
      </c>
      <c r="G39" s="214">
        <v>22200</v>
      </c>
      <c r="H39" s="214">
        <v>21925</v>
      </c>
      <c r="I39" s="209" t="s">
        <v>992</v>
      </c>
      <c r="J39" s="319" t="s">
        <v>993</v>
      </c>
      <c r="K39" s="225">
        <f>F39-H39</f>
        <v>110</v>
      </c>
      <c r="L39" s="320">
        <f t="shared" ref="L39" si="9">(H39*N39)*0.03%</f>
        <v>328.87499999999994</v>
      </c>
      <c r="M39" s="226">
        <f t="shared" ref="M39" si="10">(K39*N39)-L39</f>
        <v>5171.125</v>
      </c>
      <c r="N39" s="225">
        <v>50</v>
      </c>
      <c r="O39" s="102" t="s">
        <v>593</v>
      </c>
      <c r="P39" s="227">
        <v>45330</v>
      </c>
      <c r="Q39" s="264"/>
      <c r="R39" s="140"/>
      <c r="S39" s="55" t="s">
        <v>592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11">
        <v>4</v>
      </c>
      <c r="B40" s="271">
        <v>45334</v>
      </c>
      <c r="C40" s="265"/>
      <c r="D40" s="265" t="s">
        <v>1061</v>
      </c>
      <c r="E40" s="211" t="s">
        <v>602</v>
      </c>
      <c r="F40" s="211" t="s">
        <v>1062</v>
      </c>
      <c r="G40" s="211">
        <v>2610</v>
      </c>
      <c r="H40" s="211"/>
      <c r="I40" s="213" t="s">
        <v>1063</v>
      </c>
      <c r="J40" s="210" t="s">
        <v>591</v>
      </c>
      <c r="K40" s="98"/>
      <c r="L40" s="101"/>
      <c r="M40" s="267"/>
      <c r="N40" s="98"/>
      <c r="O40" s="100"/>
      <c r="P40" s="272"/>
      <c r="Q40" s="264"/>
      <c r="R40" s="140"/>
      <c r="S40" s="5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11">
        <v>4</v>
      </c>
      <c r="B41" s="271">
        <v>45334</v>
      </c>
      <c r="C41" s="265"/>
      <c r="D41" s="265" t="s">
        <v>1064</v>
      </c>
      <c r="E41" s="211" t="s">
        <v>602</v>
      </c>
      <c r="F41" s="211" t="s">
        <v>1065</v>
      </c>
      <c r="G41" s="211">
        <v>387</v>
      </c>
      <c r="H41" s="211"/>
      <c r="I41" s="213" t="s">
        <v>1066</v>
      </c>
      <c r="J41" s="210" t="s">
        <v>591</v>
      </c>
      <c r="K41" s="98"/>
      <c r="L41" s="101"/>
      <c r="M41" s="267"/>
      <c r="N41" s="98"/>
      <c r="O41" s="100"/>
      <c r="P41" s="272"/>
      <c r="Q41" s="264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11"/>
      <c r="B42" s="271"/>
      <c r="C42" s="265"/>
      <c r="D42" s="265"/>
      <c r="E42" s="211"/>
      <c r="F42" s="211"/>
      <c r="G42" s="211"/>
      <c r="H42" s="211"/>
      <c r="I42" s="213"/>
      <c r="J42" s="210"/>
      <c r="K42" s="98"/>
      <c r="L42" s="101"/>
      <c r="M42" s="267"/>
      <c r="N42" s="98"/>
      <c r="O42" s="100"/>
      <c r="P42" s="272"/>
      <c r="Q42" s="264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11"/>
      <c r="B43" s="271"/>
      <c r="C43" s="265"/>
      <c r="D43" s="265"/>
      <c r="E43" s="211"/>
      <c r="F43" s="211"/>
      <c r="G43" s="211"/>
      <c r="H43" s="211"/>
      <c r="I43" s="213"/>
      <c r="J43" s="210"/>
      <c r="K43" s="98"/>
      <c r="L43" s="101"/>
      <c r="M43" s="267"/>
      <c r="N43" s="98"/>
      <c r="O43" s="100"/>
      <c r="P43" s="272"/>
      <c r="Q43" s="264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5" spans="1:39" ht="12.75" customHeight="1">
      <c r="A45" s="141"/>
      <c r="B45" s="144"/>
      <c r="C45" s="140"/>
      <c r="D45" s="140"/>
      <c r="E45" s="141"/>
      <c r="F45" s="141"/>
      <c r="G45" s="141"/>
      <c r="H45" s="145"/>
      <c r="I45" s="145"/>
      <c r="J45" s="145"/>
      <c r="K45" s="140"/>
      <c r="L45" s="141"/>
      <c r="M45" s="141"/>
      <c r="N45" s="141"/>
      <c r="O45" s="145"/>
      <c r="P45" s="145"/>
      <c r="Q45" s="145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>
      <c r="A46" s="146" t="s">
        <v>608</v>
      </c>
      <c r="B46" s="146"/>
      <c r="C46" s="146"/>
      <c r="D46" s="146"/>
      <c r="E46" s="147"/>
      <c r="F46" s="108"/>
      <c r="G46" s="108"/>
      <c r="H46" s="108"/>
      <c r="I46" s="108"/>
      <c r="J46" s="1"/>
      <c r="K46" s="6"/>
      <c r="L46" s="6"/>
      <c r="M46" s="6"/>
      <c r="N46" s="1"/>
      <c r="O46" s="1"/>
      <c r="P46" s="37"/>
      <c r="Q46" s="37"/>
      <c r="R46" s="37"/>
      <c r="S46" s="6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37"/>
      <c r="AH46" s="37"/>
      <c r="AI46" s="37"/>
      <c r="AJ46" s="37"/>
      <c r="AK46" s="37"/>
      <c r="AL46" s="37"/>
      <c r="AM46" s="37"/>
    </row>
    <row r="47" spans="1:39" ht="38.25">
      <c r="A47" s="95" t="s">
        <v>16</v>
      </c>
      <c r="B47" s="95" t="s">
        <v>565</v>
      </c>
      <c r="C47" s="95"/>
      <c r="D47" s="96" t="s">
        <v>577</v>
      </c>
      <c r="E47" s="95" t="s">
        <v>578</v>
      </c>
      <c r="F47" s="95" t="s">
        <v>579</v>
      </c>
      <c r="G47" s="95" t="s">
        <v>600</v>
      </c>
      <c r="H47" s="95" t="s">
        <v>581</v>
      </c>
      <c r="I47" s="95" t="s">
        <v>582</v>
      </c>
      <c r="J47" s="94" t="s">
        <v>583</v>
      </c>
      <c r="K47" s="94" t="s">
        <v>609</v>
      </c>
      <c r="L47" s="97" t="s">
        <v>585</v>
      </c>
      <c r="M47" s="139" t="s">
        <v>606</v>
      </c>
      <c r="N47" s="95" t="s">
        <v>607</v>
      </c>
      <c r="O47" s="95" t="s">
        <v>587</v>
      </c>
      <c r="P47" s="96" t="s">
        <v>588</v>
      </c>
      <c r="Q47" s="269"/>
      <c r="R47" s="37"/>
      <c r="S47" s="6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37"/>
      <c r="AH47" s="37"/>
      <c r="AI47" s="37"/>
      <c r="AJ47" s="37"/>
      <c r="AK47" s="37"/>
      <c r="AL47" s="37"/>
      <c r="AM47" s="37"/>
    </row>
    <row r="48" spans="1:39" ht="12.75" customHeight="1">
      <c r="A48" s="344">
        <v>1</v>
      </c>
      <c r="B48" s="346">
        <v>45322</v>
      </c>
      <c r="C48" s="298"/>
      <c r="D48" s="298" t="s">
        <v>914</v>
      </c>
      <c r="E48" s="296" t="s">
        <v>602</v>
      </c>
      <c r="F48" s="296">
        <v>220</v>
      </c>
      <c r="G48" s="296">
        <v>82.5</v>
      </c>
      <c r="H48" s="296">
        <v>82.5</v>
      </c>
      <c r="I48" s="299"/>
      <c r="J48" s="352" t="s">
        <v>935</v>
      </c>
      <c r="K48" s="301">
        <f>H48-F48</f>
        <v>-137.5</v>
      </c>
      <c r="L48" s="302">
        <v>50</v>
      </c>
      <c r="M48" s="303">
        <f t="shared" ref="M48" si="11">(K48*N48)-L48</f>
        <v>-6925</v>
      </c>
      <c r="N48" s="304">
        <v>50</v>
      </c>
      <c r="O48" s="348" t="s">
        <v>603</v>
      </c>
      <c r="P48" s="350">
        <v>45324</v>
      </c>
      <c r="Q48" s="264"/>
      <c r="R48" s="140"/>
      <c r="S48" s="55" t="s">
        <v>592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45"/>
      <c r="B49" s="347"/>
      <c r="C49" s="298"/>
      <c r="D49" s="298" t="s">
        <v>915</v>
      </c>
      <c r="E49" s="296" t="s">
        <v>884</v>
      </c>
      <c r="F49" s="296">
        <v>34</v>
      </c>
      <c r="G49" s="296"/>
      <c r="H49" s="296">
        <v>0</v>
      </c>
      <c r="I49" s="299"/>
      <c r="J49" s="353"/>
      <c r="K49" s="301">
        <f>F49-H49</f>
        <v>34</v>
      </c>
      <c r="L49" s="302">
        <v>25</v>
      </c>
      <c r="M49" s="303">
        <f t="shared" ref="M49" si="12">(K49*N49)-L49</f>
        <v>1675</v>
      </c>
      <c r="N49" s="304">
        <v>50</v>
      </c>
      <c r="O49" s="349"/>
      <c r="P49" s="351"/>
      <c r="Q49" s="264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14">
        <v>2</v>
      </c>
      <c r="B50" s="268">
        <v>45323</v>
      </c>
      <c r="C50" s="242"/>
      <c r="D50" s="242" t="s">
        <v>922</v>
      </c>
      <c r="E50" s="214" t="s">
        <v>884</v>
      </c>
      <c r="F50" s="214">
        <v>122.5</v>
      </c>
      <c r="G50" s="214">
        <v>210</v>
      </c>
      <c r="H50" s="214">
        <v>87</v>
      </c>
      <c r="I50" s="209">
        <v>0.1</v>
      </c>
      <c r="J50" s="293" t="s">
        <v>923</v>
      </c>
      <c r="K50" s="294">
        <f>F50-H50</f>
        <v>35.5</v>
      </c>
      <c r="L50" s="295">
        <v>50</v>
      </c>
      <c r="M50" s="226">
        <f t="shared" ref="M50" si="13">(K50*N50)-L50</f>
        <v>1725</v>
      </c>
      <c r="N50" s="225">
        <v>50</v>
      </c>
      <c r="O50" s="102" t="s">
        <v>593</v>
      </c>
      <c r="P50" s="227">
        <v>45323</v>
      </c>
      <c r="Q50" s="264"/>
      <c r="R50" s="140"/>
      <c r="S50" s="55" t="s">
        <v>592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96">
        <v>3</v>
      </c>
      <c r="B51" s="297">
        <v>45324</v>
      </c>
      <c r="C51" s="298"/>
      <c r="D51" s="298" t="s">
        <v>922</v>
      </c>
      <c r="E51" s="296" t="s">
        <v>884</v>
      </c>
      <c r="F51" s="296">
        <v>127</v>
      </c>
      <c r="G51" s="296">
        <v>220</v>
      </c>
      <c r="H51" s="296">
        <v>197.5</v>
      </c>
      <c r="I51" s="299">
        <v>5</v>
      </c>
      <c r="J51" s="300" t="s">
        <v>932</v>
      </c>
      <c r="K51" s="301">
        <f>F51-H51</f>
        <v>-70.5</v>
      </c>
      <c r="L51" s="302">
        <v>50</v>
      </c>
      <c r="M51" s="303">
        <f t="shared" ref="M51" si="14">(K51*N51)-L51</f>
        <v>-3575</v>
      </c>
      <c r="N51" s="304">
        <v>50</v>
      </c>
      <c r="O51" s="305" t="s">
        <v>603</v>
      </c>
      <c r="P51" s="306">
        <v>45324</v>
      </c>
      <c r="Q51" s="264"/>
      <c r="R51" s="140"/>
      <c r="S51" s="55" t="s">
        <v>592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54">
        <v>4</v>
      </c>
      <c r="B52" s="356">
        <v>45324</v>
      </c>
      <c r="C52" s="242"/>
      <c r="D52" s="242" t="s">
        <v>933</v>
      </c>
      <c r="E52" s="214" t="s">
        <v>602</v>
      </c>
      <c r="F52" s="214">
        <v>262.5</v>
      </c>
      <c r="G52" s="214"/>
      <c r="H52" s="214"/>
      <c r="I52" s="209">
        <v>422.5</v>
      </c>
      <c r="J52" s="358" t="s">
        <v>807</v>
      </c>
      <c r="K52" s="214">
        <f>I52-F52</f>
        <v>160</v>
      </c>
      <c r="L52" s="325">
        <v>50</v>
      </c>
      <c r="M52" s="362">
        <v>2900</v>
      </c>
      <c r="N52" s="214">
        <v>50</v>
      </c>
      <c r="O52" s="364" t="s">
        <v>593</v>
      </c>
      <c r="P52" s="360">
        <v>45331</v>
      </c>
      <c r="Q52" s="264"/>
      <c r="R52" s="140"/>
      <c r="S52" s="55" t="s">
        <v>592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55"/>
      <c r="B53" s="357"/>
      <c r="C53" s="242"/>
      <c r="D53" s="242" t="s">
        <v>934</v>
      </c>
      <c r="E53" s="214" t="s">
        <v>884</v>
      </c>
      <c r="F53" s="214">
        <v>167.5</v>
      </c>
      <c r="G53" s="214"/>
      <c r="H53" s="214"/>
      <c r="I53" s="209">
        <v>267.5</v>
      </c>
      <c r="J53" s="359"/>
      <c r="K53" s="214">
        <f>F53-I53</f>
        <v>-100</v>
      </c>
      <c r="L53" s="325">
        <v>50</v>
      </c>
      <c r="M53" s="363"/>
      <c r="N53" s="214">
        <v>50</v>
      </c>
      <c r="O53" s="365"/>
      <c r="P53" s="361"/>
      <c r="Q53" s="264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96">
        <v>5</v>
      </c>
      <c r="B54" s="297">
        <v>45324</v>
      </c>
      <c r="C54" s="298"/>
      <c r="D54" s="298" t="s">
        <v>936</v>
      </c>
      <c r="E54" s="296" t="s">
        <v>602</v>
      </c>
      <c r="F54" s="296">
        <v>12.5</v>
      </c>
      <c r="G54" s="296">
        <v>9</v>
      </c>
      <c r="H54" s="296">
        <v>11.25</v>
      </c>
      <c r="I54" s="299" t="s">
        <v>937</v>
      </c>
      <c r="J54" s="300" t="s">
        <v>938</v>
      </c>
      <c r="K54" s="301">
        <f>H54-F54</f>
        <v>-1.25</v>
      </c>
      <c r="L54" s="302">
        <v>50</v>
      </c>
      <c r="M54" s="303">
        <f t="shared" ref="M54:M55" si="15">(K54*N54)-L54</f>
        <v>-1925</v>
      </c>
      <c r="N54" s="304">
        <v>1500</v>
      </c>
      <c r="O54" s="305" t="s">
        <v>603</v>
      </c>
      <c r="P54" s="306">
        <v>45324</v>
      </c>
      <c r="Q54" s="264"/>
      <c r="R54" s="140"/>
      <c r="S54" s="55" t="s">
        <v>592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14">
        <v>6</v>
      </c>
      <c r="B55" s="268">
        <v>45327</v>
      </c>
      <c r="C55" s="242"/>
      <c r="D55" s="242" t="s">
        <v>922</v>
      </c>
      <c r="E55" s="214" t="s">
        <v>884</v>
      </c>
      <c r="F55" s="214">
        <v>145</v>
      </c>
      <c r="G55" s="214">
        <v>235</v>
      </c>
      <c r="H55" s="214">
        <v>95</v>
      </c>
      <c r="I55" s="209">
        <v>5</v>
      </c>
      <c r="J55" s="293" t="s">
        <v>946</v>
      </c>
      <c r="K55" s="294">
        <f>F55-H55</f>
        <v>50</v>
      </c>
      <c r="L55" s="295">
        <v>50</v>
      </c>
      <c r="M55" s="226">
        <f t="shared" si="15"/>
        <v>2450</v>
      </c>
      <c r="N55" s="225">
        <v>50</v>
      </c>
      <c r="O55" s="102" t="s">
        <v>593</v>
      </c>
      <c r="P55" s="268">
        <v>45327</v>
      </c>
      <c r="Q55" s="264"/>
      <c r="R55" s="140"/>
      <c r="S55" s="55" t="s">
        <v>592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14">
        <v>7</v>
      </c>
      <c r="B56" s="268">
        <v>45327</v>
      </c>
      <c r="C56" s="242"/>
      <c r="D56" s="242" t="s">
        <v>949</v>
      </c>
      <c r="E56" s="214" t="s">
        <v>602</v>
      </c>
      <c r="F56" s="214">
        <v>72.5</v>
      </c>
      <c r="G56" s="214">
        <v>18</v>
      </c>
      <c r="H56" s="214">
        <v>96</v>
      </c>
      <c r="I56" s="209" t="s">
        <v>950</v>
      </c>
      <c r="J56" s="293" t="s">
        <v>951</v>
      </c>
      <c r="K56" s="294">
        <f>H56-F56</f>
        <v>23.5</v>
      </c>
      <c r="L56" s="295">
        <v>50</v>
      </c>
      <c r="M56" s="226">
        <f t="shared" ref="M56" si="16">(K56*N56)-L56</f>
        <v>1125</v>
      </c>
      <c r="N56" s="225">
        <v>50</v>
      </c>
      <c r="O56" s="102" t="s">
        <v>593</v>
      </c>
      <c r="P56" s="268">
        <v>45327</v>
      </c>
      <c r="Q56" s="264"/>
      <c r="R56" s="140"/>
      <c r="S56" s="55" t="s">
        <v>592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14">
        <v>8</v>
      </c>
      <c r="B57" s="268">
        <v>45327</v>
      </c>
      <c r="C57" s="242"/>
      <c r="D57" s="242" t="s">
        <v>952</v>
      </c>
      <c r="E57" s="214" t="s">
        <v>602</v>
      </c>
      <c r="F57" s="214">
        <v>290</v>
      </c>
      <c r="G57" s="214">
        <v>190</v>
      </c>
      <c r="H57" s="214">
        <v>325</v>
      </c>
      <c r="I57" s="209" t="s">
        <v>953</v>
      </c>
      <c r="J57" s="293" t="s">
        <v>960</v>
      </c>
      <c r="K57" s="294">
        <f>H57-F57</f>
        <v>35</v>
      </c>
      <c r="L57" s="295">
        <v>50</v>
      </c>
      <c r="M57" s="226">
        <f t="shared" ref="M57" si="17">(K57*N57)-L57</f>
        <v>475</v>
      </c>
      <c r="N57" s="225">
        <v>15</v>
      </c>
      <c r="O57" s="102" t="s">
        <v>593</v>
      </c>
      <c r="P57" s="268">
        <v>45327</v>
      </c>
      <c r="Q57" s="264"/>
      <c r="R57" s="140"/>
      <c r="S57" s="55" t="s">
        <v>592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54">
        <v>9</v>
      </c>
      <c r="B58" s="356">
        <v>45327</v>
      </c>
      <c r="C58" s="242"/>
      <c r="D58" s="242" t="s">
        <v>954</v>
      </c>
      <c r="E58" s="214" t="s">
        <v>884</v>
      </c>
      <c r="F58" s="214">
        <v>54</v>
      </c>
      <c r="G58" s="214"/>
      <c r="H58" s="214">
        <v>47.5</v>
      </c>
      <c r="I58" s="209"/>
      <c r="J58" s="366" t="s">
        <v>961</v>
      </c>
      <c r="K58" s="294">
        <f>F58-H58</f>
        <v>6.5</v>
      </c>
      <c r="L58" s="295">
        <v>50</v>
      </c>
      <c r="M58" s="362">
        <v>1080</v>
      </c>
      <c r="N58" s="225">
        <v>40</v>
      </c>
      <c r="O58" s="364" t="s">
        <v>593</v>
      </c>
      <c r="P58" s="356">
        <v>45328</v>
      </c>
      <c r="Q58" s="264"/>
      <c r="R58" s="140"/>
      <c r="S58" s="55" t="s">
        <v>592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55"/>
      <c r="B59" s="357"/>
      <c r="C59" s="242"/>
      <c r="D59" s="242" t="s">
        <v>955</v>
      </c>
      <c r="E59" s="214" t="s">
        <v>884</v>
      </c>
      <c r="F59" s="214">
        <v>44</v>
      </c>
      <c r="G59" s="214"/>
      <c r="H59" s="214">
        <v>21</v>
      </c>
      <c r="I59" s="209"/>
      <c r="J59" s="367"/>
      <c r="K59" s="294">
        <f>F59-H59</f>
        <v>23</v>
      </c>
      <c r="L59" s="295">
        <v>50</v>
      </c>
      <c r="M59" s="363"/>
      <c r="N59" s="225">
        <v>40</v>
      </c>
      <c r="O59" s="365"/>
      <c r="P59" s="357"/>
      <c r="Q59" s="264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14">
        <v>10</v>
      </c>
      <c r="B60" s="268">
        <v>45328</v>
      </c>
      <c r="C60" s="242"/>
      <c r="D60" s="242" t="s">
        <v>922</v>
      </c>
      <c r="E60" s="214" t="s">
        <v>884</v>
      </c>
      <c r="F60" s="214">
        <v>101</v>
      </c>
      <c r="G60" s="214">
        <v>158</v>
      </c>
      <c r="H60" s="214">
        <v>94</v>
      </c>
      <c r="I60" s="209">
        <v>5</v>
      </c>
      <c r="J60" s="293" t="s">
        <v>989</v>
      </c>
      <c r="K60" s="294">
        <f>F60-H60</f>
        <v>7</v>
      </c>
      <c r="L60" s="295">
        <v>50</v>
      </c>
      <c r="M60" s="226">
        <f t="shared" ref="M60" si="18">(K60*N60)-L60</f>
        <v>300</v>
      </c>
      <c r="N60" s="225">
        <v>50</v>
      </c>
      <c r="O60" s="102" t="s">
        <v>593</v>
      </c>
      <c r="P60" s="268">
        <v>45328</v>
      </c>
      <c r="Q60" s="264"/>
      <c r="R60" s="140"/>
      <c r="S60" s="55" t="s">
        <v>592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14">
        <v>11</v>
      </c>
      <c r="B61" s="268">
        <v>45328</v>
      </c>
      <c r="C61" s="242"/>
      <c r="D61" s="242" t="s">
        <v>967</v>
      </c>
      <c r="E61" s="214" t="s">
        <v>602</v>
      </c>
      <c r="F61" s="214">
        <v>65</v>
      </c>
      <c r="G61" s="214">
        <v>25</v>
      </c>
      <c r="H61" s="214">
        <v>85</v>
      </c>
      <c r="I61" s="209" t="s">
        <v>968</v>
      </c>
      <c r="J61" s="293" t="s">
        <v>969</v>
      </c>
      <c r="K61" s="294">
        <f>H61-F61</f>
        <v>20</v>
      </c>
      <c r="L61" s="295">
        <v>50</v>
      </c>
      <c r="M61" s="226">
        <f t="shared" ref="M61" si="19">(K61*N61)-L61</f>
        <v>950</v>
      </c>
      <c r="N61" s="225">
        <v>50</v>
      </c>
      <c r="O61" s="102" t="s">
        <v>593</v>
      </c>
      <c r="P61" s="268">
        <v>45328</v>
      </c>
      <c r="Q61" s="264"/>
      <c r="R61" s="140"/>
      <c r="S61" s="55" t="s">
        <v>592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14">
        <v>12</v>
      </c>
      <c r="B62" s="268">
        <v>45330</v>
      </c>
      <c r="C62" s="242"/>
      <c r="D62" s="242" t="s">
        <v>949</v>
      </c>
      <c r="E62" s="214" t="s">
        <v>602</v>
      </c>
      <c r="F62" s="214">
        <v>41.5</v>
      </c>
      <c r="G62" s="214">
        <v>9</v>
      </c>
      <c r="H62" s="214">
        <v>67.5</v>
      </c>
      <c r="I62" s="209" t="s">
        <v>996</v>
      </c>
      <c r="J62" s="293" t="s">
        <v>997</v>
      </c>
      <c r="K62" s="294">
        <f>H62-F62</f>
        <v>26</v>
      </c>
      <c r="L62" s="295">
        <v>50</v>
      </c>
      <c r="M62" s="226">
        <f t="shared" ref="M62" si="20">(K62*N62)-L62</f>
        <v>1250</v>
      </c>
      <c r="N62" s="225">
        <v>50</v>
      </c>
      <c r="O62" s="102" t="s">
        <v>593</v>
      </c>
      <c r="P62" s="268">
        <v>45330</v>
      </c>
      <c r="Q62" s="264"/>
      <c r="R62" s="140"/>
      <c r="S62" s="55" t="s">
        <v>784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54">
        <v>13</v>
      </c>
      <c r="B63" s="356">
        <v>45299</v>
      </c>
      <c r="C63" s="242"/>
      <c r="D63" s="242" t="s">
        <v>998</v>
      </c>
      <c r="E63" s="214" t="s">
        <v>884</v>
      </c>
      <c r="F63" s="214">
        <v>146</v>
      </c>
      <c r="G63" s="214"/>
      <c r="H63" s="214">
        <v>102.5</v>
      </c>
      <c r="I63" s="209"/>
      <c r="J63" s="358" t="s">
        <v>611</v>
      </c>
      <c r="K63" s="214">
        <f>F63-H63</f>
        <v>43.5</v>
      </c>
      <c r="L63" s="325">
        <v>50</v>
      </c>
      <c r="M63" s="362">
        <v>740</v>
      </c>
      <c r="N63" s="225">
        <v>40</v>
      </c>
      <c r="O63" s="364" t="s">
        <v>593</v>
      </c>
      <c r="P63" s="356">
        <v>45331</v>
      </c>
      <c r="Q63" s="264"/>
      <c r="R63" s="140"/>
      <c r="S63" s="55" t="s">
        <v>1023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55"/>
      <c r="B64" s="357"/>
      <c r="C64" s="242"/>
      <c r="D64" s="242" t="s">
        <v>999</v>
      </c>
      <c r="E64" s="214" t="s">
        <v>884</v>
      </c>
      <c r="F64" s="214">
        <v>110</v>
      </c>
      <c r="G64" s="214"/>
      <c r="H64" s="214">
        <v>132.5</v>
      </c>
      <c r="I64" s="209"/>
      <c r="J64" s="372"/>
      <c r="K64" s="214">
        <f>F64-H64</f>
        <v>-22.5</v>
      </c>
      <c r="L64" s="325">
        <v>50</v>
      </c>
      <c r="M64" s="363"/>
      <c r="N64" s="225">
        <v>40</v>
      </c>
      <c r="O64" s="365"/>
      <c r="P64" s="357"/>
      <c r="Q64" s="264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38">
        <v>14</v>
      </c>
      <c r="B65" s="340">
        <v>45300</v>
      </c>
      <c r="C65" s="265"/>
      <c r="D65" s="265" t="s">
        <v>1013</v>
      </c>
      <c r="E65" s="211" t="s">
        <v>602</v>
      </c>
      <c r="F65" s="211" t="s">
        <v>1014</v>
      </c>
      <c r="G65" s="211"/>
      <c r="H65" s="211"/>
      <c r="I65" s="213"/>
      <c r="J65" s="342" t="s">
        <v>591</v>
      </c>
      <c r="K65" s="211"/>
      <c r="L65" s="273"/>
      <c r="M65" s="274"/>
      <c r="N65" s="211"/>
      <c r="O65" s="213"/>
      <c r="P65" s="322"/>
      <c r="Q65" s="264"/>
      <c r="R65" s="140"/>
      <c r="S65" s="55" t="s">
        <v>592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39"/>
      <c r="B66" s="341"/>
      <c r="C66" s="265"/>
      <c r="D66" s="265" t="s">
        <v>1015</v>
      </c>
      <c r="E66" s="211" t="s">
        <v>884</v>
      </c>
      <c r="F66" s="211" t="s">
        <v>1016</v>
      </c>
      <c r="G66" s="211"/>
      <c r="H66" s="211"/>
      <c r="I66" s="213"/>
      <c r="J66" s="343"/>
      <c r="K66" s="211"/>
      <c r="L66" s="273"/>
      <c r="M66" s="274"/>
      <c r="N66" s="211"/>
      <c r="O66" s="213"/>
      <c r="P66" s="322"/>
      <c r="Q66" s="264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54">
        <v>15</v>
      </c>
      <c r="B67" s="356">
        <v>45300</v>
      </c>
      <c r="C67" s="242"/>
      <c r="D67" s="242" t="s">
        <v>1017</v>
      </c>
      <c r="E67" s="214" t="s">
        <v>602</v>
      </c>
      <c r="F67" s="214">
        <v>86</v>
      </c>
      <c r="G67" s="214"/>
      <c r="H67" s="214">
        <v>108.5</v>
      </c>
      <c r="I67" s="209"/>
      <c r="J67" s="366" t="s">
        <v>1060</v>
      </c>
      <c r="K67" s="294">
        <f>H67-F67</f>
        <v>22.5</v>
      </c>
      <c r="L67" s="295">
        <v>50</v>
      </c>
      <c r="M67" s="373">
        <v>1175</v>
      </c>
      <c r="N67" s="225">
        <v>50</v>
      </c>
      <c r="O67" s="375" t="s">
        <v>593</v>
      </c>
      <c r="P67" s="356">
        <v>45334</v>
      </c>
      <c r="Q67" s="264"/>
      <c r="R67" s="140"/>
      <c r="S67" s="55" t="s">
        <v>592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55"/>
      <c r="B68" s="357"/>
      <c r="C68" s="242"/>
      <c r="D68" s="242" t="s">
        <v>1018</v>
      </c>
      <c r="E68" s="214" t="s">
        <v>884</v>
      </c>
      <c r="F68" s="214">
        <v>34</v>
      </c>
      <c r="G68" s="214"/>
      <c r="H68" s="214">
        <v>31</v>
      </c>
      <c r="I68" s="209"/>
      <c r="J68" s="367"/>
      <c r="K68" s="294">
        <f>F68-H68</f>
        <v>3</v>
      </c>
      <c r="L68" s="295">
        <v>50</v>
      </c>
      <c r="M68" s="374"/>
      <c r="N68" s="225">
        <v>50</v>
      </c>
      <c r="O68" s="376"/>
      <c r="P68" s="357"/>
      <c r="Q68" s="264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44">
        <v>16</v>
      </c>
      <c r="B69" s="346">
        <v>45300</v>
      </c>
      <c r="C69" s="298"/>
      <c r="D69" s="298" t="s">
        <v>1019</v>
      </c>
      <c r="E69" s="296" t="s">
        <v>884</v>
      </c>
      <c r="F69" s="296">
        <v>80</v>
      </c>
      <c r="G69" s="296"/>
      <c r="H69" s="296">
        <v>119</v>
      </c>
      <c r="I69" s="299"/>
      <c r="J69" s="352" t="s">
        <v>1021</v>
      </c>
      <c r="K69" s="296">
        <f>F69-H69</f>
        <v>-39</v>
      </c>
      <c r="L69" s="324">
        <v>50</v>
      </c>
      <c r="M69" s="370">
        <v>-220</v>
      </c>
      <c r="N69" s="304">
        <v>40</v>
      </c>
      <c r="O69" s="368" t="s">
        <v>603</v>
      </c>
      <c r="P69" s="346">
        <v>45331</v>
      </c>
      <c r="Q69" s="264"/>
      <c r="R69" s="140"/>
      <c r="S69" s="55" t="s">
        <v>1023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45"/>
      <c r="B70" s="347"/>
      <c r="C70" s="298"/>
      <c r="D70" s="298" t="s">
        <v>1020</v>
      </c>
      <c r="E70" s="296" t="s">
        <v>884</v>
      </c>
      <c r="F70" s="296">
        <v>66</v>
      </c>
      <c r="G70" s="296"/>
      <c r="H70" s="296">
        <v>30</v>
      </c>
      <c r="I70" s="299"/>
      <c r="J70" s="353"/>
      <c r="K70" s="296">
        <f>F70-H70</f>
        <v>36</v>
      </c>
      <c r="L70" s="324">
        <v>50</v>
      </c>
      <c r="M70" s="371"/>
      <c r="N70" s="304">
        <v>40</v>
      </c>
      <c r="O70" s="369"/>
      <c r="P70" s="347"/>
      <c r="Q70" s="264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38">
        <v>17</v>
      </c>
      <c r="B71" s="340">
        <v>45334</v>
      </c>
      <c r="C71" s="265"/>
      <c r="D71" s="265" t="s">
        <v>1067</v>
      </c>
      <c r="E71" s="211" t="s">
        <v>884</v>
      </c>
      <c r="F71" s="211" t="s">
        <v>1068</v>
      </c>
      <c r="G71" s="211"/>
      <c r="H71" s="211"/>
      <c r="I71" s="213"/>
      <c r="J71" s="342" t="s">
        <v>591</v>
      </c>
      <c r="K71" s="211"/>
      <c r="L71" s="273"/>
      <c r="M71" s="274"/>
      <c r="N71" s="211"/>
      <c r="O71" s="213"/>
      <c r="P71" s="340"/>
      <c r="Q71" s="264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39"/>
      <c r="B72" s="341"/>
      <c r="C72" s="265"/>
      <c r="D72" s="265" t="s">
        <v>1070</v>
      </c>
      <c r="E72" s="211" t="s">
        <v>884</v>
      </c>
      <c r="F72" s="211" t="s">
        <v>1069</v>
      </c>
      <c r="G72" s="211"/>
      <c r="H72" s="211"/>
      <c r="I72" s="213"/>
      <c r="J72" s="343"/>
      <c r="K72" s="211"/>
      <c r="L72" s="273"/>
      <c r="M72" s="274"/>
      <c r="N72" s="211"/>
      <c r="O72" s="213"/>
      <c r="P72" s="341"/>
      <c r="Q72" s="264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23"/>
      <c r="B73" s="322"/>
      <c r="C73" s="265"/>
      <c r="D73" s="265"/>
      <c r="E73" s="211"/>
      <c r="F73" s="211"/>
      <c r="G73" s="211"/>
      <c r="H73" s="211"/>
      <c r="I73" s="213"/>
      <c r="J73" s="321"/>
      <c r="K73" s="211"/>
      <c r="L73" s="273"/>
      <c r="M73" s="274"/>
      <c r="N73" s="211"/>
      <c r="O73" s="213"/>
      <c r="P73" s="322"/>
      <c r="Q73" s="264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323"/>
      <c r="B74" s="322"/>
      <c r="C74" s="265"/>
      <c r="D74" s="265"/>
      <c r="E74" s="211"/>
      <c r="F74" s="211"/>
      <c r="G74" s="211"/>
      <c r="H74" s="211"/>
      <c r="I74" s="213"/>
      <c r="J74" s="321"/>
      <c r="K74" s="211"/>
      <c r="L74" s="273"/>
      <c r="M74" s="274"/>
      <c r="N74" s="211"/>
      <c r="O74" s="213"/>
      <c r="P74" s="322"/>
      <c r="Q74" s="264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11"/>
      <c r="B75" s="271"/>
      <c r="C75" s="265"/>
      <c r="D75" s="265"/>
      <c r="E75" s="211"/>
      <c r="F75" s="211"/>
      <c r="G75" s="211"/>
      <c r="H75" s="211"/>
      <c r="I75" s="213"/>
      <c r="J75" s="213"/>
      <c r="K75" s="211"/>
      <c r="L75" s="273"/>
      <c r="M75" s="274"/>
      <c r="N75" s="211"/>
      <c r="O75" s="213"/>
      <c r="P75" s="271"/>
      <c r="Q75" s="264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11"/>
      <c r="B76" s="271"/>
      <c r="C76" s="265"/>
      <c r="D76" s="265"/>
      <c r="E76" s="211"/>
      <c r="F76" s="211"/>
      <c r="G76" s="211"/>
      <c r="H76" s="211"/>
      <c r="I76" s="213"/>
      <c r="J76" s="213"/>
      <c r="K76" s="211"/>
      <c r="L76" s="273"/>
      <c r="M76" s="274"/>
      <c r="N76" s="211"/>
      <c r="O76" s="213"/>
      <c r="P76" s="271"/>
      <c r="Q76" s="264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38.25" customHeight="1">
      <c r="A77" s="93" t="s">
        <v>614</v>
      </c>
      <c r="B77" s="148"/>
      <c r="C77" s="148"/>
      <c r="D77" s="149"/>
      <c r="E77" s="129"/>
      <c r="F77" s="6"/>
      <c r="G77" s="6"/>
      <c r="H77" s="130"/>
      <c r="I77" s="150"/>
      <c r="J77" s="1"/>
      <c r="K77" s="6"/>
      <c r="L77" s="6"/>
      <c r="M77" s="6"/>
      <c r="N77" s="1"/>
      <c r="O77" s="1"/>
      <c r="R77" s="1"/>
      <c r="S77" s="6"/>
      <c r="T77" s="1"/>
      <c r="U77" s="1"/>
      <c r="V77" s="1"/>
      <c r="W77" s="1"/>
      <c r="X77" s="1"/>
      <c r="Y77" s="6"/>
      <c r="Z77" s="1"/>
      <c r="AA77" s="1"/>
      <c r="AB77" s="1"/>
      <c r="AC77" s="1"/>
      <c r="AD77" s="1"/>
      <c r="AE77" s="6"/>
      <c r="AF77" s="1"/>
      <c r="AG77" s="1"/>
      <c r="AH77" s="1"/>
      <c r="AI77" s="1"/>
      <c r="AJ77" s="1"/>
      <c r="AK77" s="6"/>
      <c r="AL77" s="1"/>
    </row>
    <row r="78" spans="1:39" ht="38.25">
      <c r="A78" s="94" t="s">
        <v>16</v>
      </c>
      <c r="B78" s="95" t="s">
        <v>565</v>
      </c>
      <c r="C78" s="95"/>
      <c r="D78" s="96" t="s">
        <v>577</v>
      </c>
      <c r="E78" s="95" t="s">
        <v>578</v>
      </c>
      <c r="F78" s="95" t="s">
        <v>579</v>
      </c>
      <c r="G78" s="95" t="s">
        <v>580</v>
      </c>
      <c r="H78" s="95" t="s">
        <v>581</v>
      </c>
      <c r="I78" s="95" t="s">
        <v>582</v>
      </c>
      <c r="J78" s="94" t="s">
        <v>583</v>
      </c>
      <c r="K78" s="133" t="s">
        <v>601</v>
      </c>
      <c r="L78" s="134" t="s">
        <v>585</v>
      </c>
      <c r="M78" s="97" t="s">
        <v>586</v>
      </c>
      <c r="N78" s="95" t="s">
        <v>587</v>
      </c>
      <c r="O78" s="96" t="s">
        <v>588</v>
      </c>
      <c r="P78" s="222" t="s">
        <v>589</v>
      </c>
      <c r="Q78" s="224" t="s">
        <v>872</v>
      </c>
      <c r="R78" s="37"/>
      <c r="S78" s="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ht="14.25" customHeight="1">
      <c r="A79" s="316">
        <v>1</v>
      </c>
      <c r="B79" s="317">
        <v>45252</v>
      </c>
      <c r="C79" s="318"/>
      <c r="D79" s="318" t="s">
        <v>365</v>
      </c>
      <c r="E79" s="316" t="s">
        <v>590</v>
      </c>
      <c r="F79" s="316">
        <v>2715</v>
      </c>
      <c r="G79" s="316">
        <v>2480</v>
      </c>
      <c r="H79" s="316">
        <v>2975</v>
      </c>
      <c r="I79" s="316" t="s">
        <v>880</v>
      </c>
      <c r="J79" s="289" t="s">
        <v>966</v>
      </c>
      <c r="K79" s="289">
        <f>H79-F79</f>
        <v>260</v>
      </c>
      <c r="L79" s="290">
        <f>(F79*-0.3)/100</f>
        <v>-8.1449999999999996</v>
      </c>
      <c r="M79" s="291">
        <f t="shared" ref="M79" si="21">(K79+L79)/F79</f>
        <v>9.2764272559852673E-2</v>
      </c>
      <c r="N79" s="289" t="s">
        <v>593</v>
      </c>
      <c r="O79" s="292">
        <v>45328</v>
      </c>
      <c r="P79" s="292"/>
      <c r="Q79" s="212"/>
      <c r="R79" s="37"/>
      <c r="S79" s="37" t="s">
        <v>592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</row>
    <row r="80" spans="1:39" ht="14.25" customHeight="1">
      <c r="A80" s="98">
        <v>2</v>
      </c>
      <c r="B80" s="99">
        <v>45261</v>
      </c>
      <c r="C80" s="143"/>
      <c r="D80" s="143" t="s">
        <v>406</v>
      </c>
      <c r="E80" s="98" t="s">
        <v>590</v>
      </c>
      <c r="F80" s="98" t="s">
        <v>882</v>
      </c>
      <c r="G80" s="98">
        <v>477</v>
      </c>
      <c r="H80" s="98"/>
      <c r="I80" s="98" t="s">
        <v>883</v>
      </c>
      <c r="J80" s="100" t="s">
        <v>591</v>
      </c>
      <c r="K80" s="100"/>
      <c r="L80" s="275"/>
      <c r="M80" s="219"/>
      <c r="N80" s="213"/>
      <c r="O80" s="220"/>
      <c r="P80" s="215">
        <f>VLOOKUP(D80,'MidCap Intra'!$B$11:$C$568,2,0)</f>
        <v>510.8</v>
      </c>
      <c r="Q80" s="212"/>
      <c r="R80" s="37"/>
      <c r="S80" s="37" t="s">
        <v>592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ht="14.25" customHeight="1">
      <c r="A81" s="316">
        <v>3</v>
      </c>
      <c r="B81" s="317">
        <v>45271</v>
      </c>
      <c r="C81" s="318"/>
      <c r="D81" s="318" t="s">
        <v>447</v>
      </c>
      <c r="E81" s="316" t="s">
        <v>590</v>
      </c>
      <c r="F81" s="316">
        <v>465</v>
      </c>
      <c r="G81" s="316">
        <v>390</v>
      </c>
      <c r="H81" s="316">
        <v>517.5</v>
      </c>
      <c r="I81" s="316" t="s">
        <v>886</v>
      </c>
      <c r="J81" s="289" t="s">
        <v>962</v>
      </c>
      <c r="K81" s="289">
        <f>H81-F81</f>
        <v>52.5</v>
      </c>
      <c r="L81" s="290">
        <f>(F81*-0.3)/100</f>
        <v>-1.395</v>
      </c>
      <c r="M81" s="291">
        <f t="shared" ref="M81" si="22">(K81+L81)/F81</f>
        <v>0.10990322580645161</v>
      </c>
      <c r="N81" s="289" t="s">
        <v>593</v>
      </c>
      <c r="O81" s="292">
        <v>45328</v>
      </c>
      <c r="P81" s="292"/>
      <c r="Q81" s="212"/>
      <c r="R81" s="37"/>
      <c r="S81" s="37" t="s">
        <v>592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14.25" customHeight="1">
      <c r="A82" s="98"/>
      <c r="B82" s="99"/>
      <c r="C82" s="143"/>
      <c r="D82" s="143"/>
      <c r="E82" s="98"/>
      <c r="F82" s="98"/>
      <c r="G82" s="98"/>
      <c r="H82" s="98"/>
      <c r="I82" s="98"/>
      <c r="J82" s="100"/>
      <c r="K82" s="100"/>
      <c r="L82" s="275"/>
      <c r="M82" s="219"/>
      <c r="N82" s="213"/>
      <c r="O82" s="220"/>
      <c r="P82" s="212"/>
      <c r="Q82" s="212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2.75" customHeight="1">
      <c r="A83" s="98"/>
      <c r="B83" s="99"/>
      <c r="C83" s="143"/>
      <c r="D83" s="143"/>
      <c r="E83" s="98"/>
      <c r="F83" s="98"/>
      <c r="G83" s="98"/>
      <c r="H83" s="98"/>
      <c r="I83" s="98"/>
      <c r="J83" s="100"/>
      <c r="K83" s="100"/>
      <c r="L83" s="275"/>
      <c r="M83" s="276"/>
      <c r="N83" s="213"/>
      <c r="O83" s="213"/>
      <c r="P83" s="212"/>
      <c r="Q83" s="212"/>
      <c r="S83" s="6"/>
      <c r="T83" s="1"/>
      <c r="U83" s="1"/>
      <c r="V83" s="1"/>
      <c r="W83" s="1"/>
      <c r="X83" s="1"/>
      <c r="Y83" s="1"/>
      <c r="Z83" s="1"/>
    </row>
    <row r="84" spans="1:39" ht="12.75" customHeight="1">
      <c r="A84" s="115" t="s">
        <v>594</v>
      </c>
      <c r="B84" s="115"/>
      <c r="C84" s="115"/>
      <c r="D84" s="115"/>
      <c r="E84" s="37"/>
      <c r="F84" s="122" t="s">
        <v>596</v>
      </c>
      <c r="G84" s="55"/>
      <c r="H84" s="55"/>
      <c r="I84" s="55"/>
      <c r="J84" s="6"/>
      <c r="K84" s="135"/>
      <c r="L84" s="136"/>
      <c r="M84" s="6"/>
      <c r="N84" s="105"/>
      <c r="O84" s="151"/>
      <c r="P84" s="1"/>
      <c r="Q84" s="23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39" ht="12.75" customHeight="1">
      <c r="A85" s="121" t="s">
        <v>595</v>
      </c>
      <c r="B85" s="115"/>
      <c r="C85" s="115"/>
      <c r="D85" s="115"/>
      <c r="E85" s="6"/>
      <c r="F85" s="122" t="s">
        <v>599</v>
      </c>
      <c r="G85" s="6"/>
      <c r="H85" s="6" t="s">
        <v>616</v>
      </c>
      <c r="I85" s="6"/>
      <c r="J85" s="1"/>
      <c r="K85" s="6"/>
      <c r="L85" s="6"/>
      <c r="M85" s="6"/>
      <c r="N85" s="1"/>
      <c r="O85" s="1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39" ht="12.75" customHeight="1">
      <c r="A86" s="121"/>
      <c r="B86" s="115"/>
      <c r="C86" s="115"/>
      <c r="D86" s="115"/>
      <c r="E86" s="6"/>
      <c r="F86" s="122"/>
      <c r="G86" s="6"/>
      <c r="H86" s="6"/>
      <c r="I86" s="6"/>
      <c r="J86" s="1"/>
      <c r="K86" s="6"/>
      <c r="L86" s="6"/>
      <c r="M86" s="6"/>
      <c r="N86" s="1"/>
      <c r="O86" s="1"/>
      <c r="R86" s="1"/>
      <c r="S86" s="55"/>
      <c r="T86" s="1"/>
      <c r="U86" s="1"/>
      <c r="V86" s="1"/>
      <c r="W86" s="1"/>
      <c r="X86" s="1"/>
      <c r="Y86" s="1"/>
      <c r="Z86" s="1"/>
      <c r="AA86" s="1"/>
    </row>
    <row r="87" spans="1:39" ht="12.75" customHeight="1">
      <c r="A87" s="121"/>
      <c r="B87" s="115"/>
      <c r="C87" s="115"/>
      <c r="D87" s="115"/>
      <c r="E87" s="6"/>
      <c r="F87" s="122"/>
      <c r="G87" s="55"/>
      <c r="H87" s="37"/>
      <c r="I87" s="55"/>
      <c r="J87" s="6"/>
      <c r="K87" s="135"/>
      <c r="L87" s="136"/>
      <c r="M87" s="6"/>
      <c r="N87" s="105"/>
      <c r="O87" s="137"/>
      <c r="P87" s="1"/>
      <c r="Q87" s="23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39" ht="12.75" customHeight="1">
      <c r="A88" s="121"/>
      <c r="B88" s="115"/>
      <c r="C88" s="115"/>
      <c r="D88" s="115"/>
      <c r="E88" s="6"/>
      <c r="F88" s="122"/>
      <c r="G88" s="55"/>
      <c r="H88" s="37"/>
      <c r="I88" s="55"/>
      <c r="J88" s="6"/>
      <c r="K88" s="135"/>
      <c r="L88" s="136"/>
      <c r="M88" s="6"/>
      <c r="N88" s="105"/>
      <c r="O88" s="137"/>
      <c r="P88" s="1"/>
      <c r="Q88" s="23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39" ht="12.75" customHeight="1">
      <c r="A89" s="121"/>
      <c r="B89" s="115"/>
      <c r="C89" s="115"/>
      <c r="D89" s="115"/>
      <c r="E89" s="6"/>
      <c r="F89" s="122"/>
      <c r="G89" s="55"/>
      <c r="H89" s="37"/>
      <c r="I89" s="55"/>
      <c r="J89" s="6"/>
      <c r="K89" s="135"/>
      <c r="L89" s="136"/>
      <c r="M89" s="6"/>
      <c r="N89" s="105"/>
      <c r="O89" s="137"/>
      <c r="P89" s="1"/>
      <c r="Q89" s="23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39" ht="12.75" customHeight="1">
      <c r="A90" s="121"/>
      <c r="B90" s="115"/>
      <c r="C90" s="115"/>
      <c r="D90" s="115"/>
      <c r="E90" s="6"/>
      <c r="F90" s="122"/>
      <c r="G90" s="55"/>
      <c r="H90" s="37"/>
      <c r="I90" s="55"/>
      <c r="J90" s="6"/>
      <c r="K90" s="135"/>
      <c r="L90" s="136"/>
      <c r="M90" s="6"/>
      <c r="N90" s="105"/>
      <c r="O90" s="137"/>
      <c r="P90" s="1"/>
      <c r="Q90" s="23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39" ht="12.75" customHeight="1">
      <c r="A91" s="121"/>
      <c r="B91" s="115"/>
      <c r="C91" s="115"/>
      <c r="D91" s="115"/>
      <c r="E91" s="6"/>
      <c r="F91" s="122"/>
      <c r="G91" s="55"/>
      <c r="H91" s="37"/>
      <c r="I91" s="55"/>
      <c r="J91" s="6"/>
      <c r="K91" s="135"/>
      <c r="L91" s="136"/>
      <c r="M91" s="6"/>
      <c r="N91" s="105"/>
      <c r="O91" s="137"/>
      <c r="P91" s="1"/>
      <c r="Q91" s="23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1"/>
      <c r="B92" s="115"/>
      <c r="C92" s="115"/>
      <c r="D92" s="115"/>
      <c r="E92" s="6"/>
      <c r="F92" s="122"/>
      <c r="G92" s="55"/>
      <c r="H92" s="37"/>
      <c r="I92" s="55"/>
      <c r="J92" s="6"/>
      <c r="K92" s="135"/>
      <c r="L92" s="136"/>
      <c r="M92" s="6"/>
      <c r="N92" s="105"/>
      <c r="O92" s="137"/>
      <c r="P92" s="1"/>
      <c r="Q92" s="23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55"/>
      <c r="B93" s="104"/>
      <c r="C93" s="104"/>
      <c r="D93" s="37"/>
      <c r="E93" s="55"/>
      <c r="F93" s="55"/>
      <c r="G93" s="55"/>
      <c r="H93" s="37"/>
      <c r="I93" s="55"/>
      <c r="J93" s="6"/>
      <c r="K93" s="135"/>
      <c r="L93" s="136"/>
      <c r="M93" s="6"/>
      <c r="N93" s="105"/>
      <c r="O93" s="137"/>
      <c r="P93" s="1"/>
      <c r="Q93" s="23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38.25" customHeight="1">
      <c r="A94" s="37"/>
      <c r="B94" s="152" t="s">
        <v>617</v>
      </c>
      <c r="C94" s="152"/>
      <c r="D94" s="152"/>
      <c r="E94" s="152"/>
      <c r="F94" s="6"/>
      <c r="G94" s="6"/>
      <c r="H94" s="131"/>
      <c r="I94" s="6"/>
      <c r="J94" s="131"/>
      <c r="K94" s="132"/>
      <c r="L94" s="6"/>
      <c r="M94" s="6"/>
      <c r="N94" s="1"/>
      <c r="O94" s="1"/>
      <c r="P94" s="1"/>
      <c r="Q94" s="23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94" t="s">
        <v>16</v>
      </c>
      <c r="B95" s="95" t="s">
        <v>565</v>
      </c>
      <c r="C95" s="95"/>
      <c r="D95" s="96" t="s">
        <v>577</v>
      </c>
      <c r="E95" s="95" t="s">
        <v>578</v>
      </c>
      <c r="F95" s="95" t="s">
        <v>579</v>
      </c>
      <c r="G95" s="95" t="s">
        <v>618</v>
      </c>
      <c r="H95" s="95" t="s">
        <v>619</v>
      </c>
      <c r="I95" s="95" t="s">
        <v>582</v>
      </c>
      <c r="J95" s="153" t="s">
        <v>583</v>
      </c>
      <c r="K95" s="95" t="s">
        <v>584</v>
      </c>
      <c r="L95" s="95" t="s">
        <v>620</v>
      </c>
      <c r="M95" s="95" t="s">
        <v>587</v>
      </c>
      <c r="N95" s="96" t="s">
        <v>588</v>
      </c>
      <c r="O95" s="1"/>
      <c r="P95" s="1"/>
      <c r="Q95" s="23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54">
        <v>1</v>
      </c>
      <c r="B96" s="155">
        <v>41579</v>
      </c>
      <c r="C96" s="155"/>
      <c r="D96" s="156" t="s">
        <v>621</v>
      </c>
      <c r="E96" s="157" t="s">
        <v>590</v>
      </c>
      <c r="F96" s="158">
        <v>82</v>
      </c>
      <c r="G96" s="157" t="s">
        <v>622</v>
      </c>
      <c r="H96" s="157">
        <v>100</v>
      </c>
      <c r="I96" s="159">
        <v>100</v>
      </c>
      <c r="J96" s="160" t="s">
        <v>623</v>
      </c>
      <c r="K96" s="161">
        <f t="shared" ref="K96:K148" si="23">H96-F96</f>
        <v>18</v>
      </c>
      <c r="L96" s="162">
        <f t="shared" ref="L96:L148" si="24">K96/F96</f>
        <v>0.21951219512195122</v>
      </c>
      <c r="M96" s="157" t="s">
        <v>593</v>
      </c>
      <c r="N96" s="163">
        <v>42657</v>
      </c>
      <c r="O96" s="1"/>
      <c r="P96" s="1"/>
      <c r="Q96" s="23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2</v>
      </c>
      <c r="B97" s="155">
        <v>41794</v>
      </c>
      <c r="C97" s="155"/>
      <c r="D97" s="156" t="s">
        <v>624</v>
      </c>
      <c r="E97" s="157" t="s">
        <v>602</v>
      </c>
      <c r="F97" s="158">
        <v>257</v>
      </c>
      <c r="G97" s="157" t="s">
        <v>622</v>
      </c>
      <c r="H97" s="157">
        <v>300</v>
      </c>
      <c r="I97" s="159">
        <v>300</v>
      </c>
      <c r="J97" s="160" t="s">
        <v>623</v>
      </c>
      <c r="K97" s="161">
        <f t="shared" si="23"/>
        <v>43</v>
      </c>
      <c r="L97" s="162">
        <f t="shared" si="24"/>
        <v>0.16731517509727625</v>
      </c>
      <c r="M97" s="157" t="s">
        <v>593</v>
      </c>
      <c r="N97" s="163">
        <v>41822</v>
      </c>
      <c r="O97" s="1"/>
      <c r="P97" s="1"/>
      <c r="Q97" s="23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3</v>
      </c>
      <c r="B98" s="155">
        <v>41828</v>
      </c>
      <c r="C98" s="155"/>
      <c r="D98" s="156" t="s">
        <v>625</v>
      </c>
      <c r="E98" s="157" t="s">
        <v>602</v>
      </c>
      <c r="F98" s="158">
        <v>393</v>
      </c>
      <c r="G98" s="157" t="s">
        <v>622</v>
      </c>
      <c r="H98" s="157">
        <v>468</v>
      </c>
      <c r="I98" s="159">
        <v>468</v>
      </c>
      <c r="J98" s="160" t="s">
        <v>623</v>
      </c>
      <c r="K98" s="161">
        <f t="shared" si="23"/>
        <v>75</v>
      </c>
      <c r="L98" s="162">
        <f t="shared" si="24"/>
        <v>0.19083969465648856</v>
      </c>
      <c r="M98" s="157" t="s">
        <v>593</v>
      </c>
      <c r="N98" s="163">
        <v>41863</v>
      </c>
      <c r="O98" s="1"/>
      <c r="P98" s="1"/>
      <c r="Q98" s="23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4</v>
      </c>
      <c r="B99" s="155">
        <v>41857</v>
      </c>
      <c r="C99" s="155"/>
      <c r="D99" s="156" t="s">
        <v>626</v>
      </c>
      <c r="E99" s="157" t="s">
        <v>602</v>
      </c>
      <c r="F99" s="158">
        <v>205</v>
      </c>
      <c r="G99" s="157" t="s">
        <v>622</v>
      </c>
      <c r="H99" s="157">
        <v>275</v>
      </c>
      <c r="I99" s="159">
        <v>250</v>
      </c>
      <c r="J99" s="160" t="s">
        <v>623</v>
      </c>
      <c r="K99" s="161">
        <f t="shared" si="23"/>
        <v>70</v>
      </c>
      <c r="L99" s="162">
        <f t="shared" si="24"/>
        <v>0.34146341463414637</v>
      </c>
      <c r="M99" s="157" t="s">
        <v>593</v>
      </c>
      <c r="N99" s="163">
        <v>41962</v>
      </c>
      <c r="O99" s="1"/>
      <c r="P99" s="1"/>
      <c r="Q99" s="23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5</v>
      </c>
      <c r="B100" s="155">
        <v>41886</v>
      </c>
      <c r="C100" s="155"/>
      <c r="D100" s="156" t="s">
        <v>627</v>
      </c>
      <c r="E100" s="157" t="s">
        <v>602</v>
      </c>
      <c r="F100" s="158">
        <v>162</v>
      </c>
      <c r="G100" s="157" t="s">
        <v>622</v>
      </c>
      <c r="H100" s="157">
        <v>190</v>
      </c>
      <c r="I100" s="159">
        <v>190</v>
      </c>
      <c r="J100" s="160" t="s">
        <v>623</v>
      </c>
      <c r="K100" s="161">
        <f t="shared" si="23"/>
        <v>28</v>
      </c>
      <c r="L100" s="162">
        <f t="shared" si="24"/>
        <v>0.1728395061728395</v>
      </c>
      <c r="M100" s="157" t="s">
        <v>593</v>
      </c>
      <c r="N100" s="163">
        <v>42006</v>
      </c>
      <c r="O100" s="1"/>
      <c r="P100" s="1"/>
      <c r="Q100" s="23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6</v>
      </c>
      <c r="B101" s="155">
        <v>41886</v>
      </c>
      <c r="C101" s="155"/>
      <c r="D101" s="156" t="s">
        <v>628</v>
      </c>
      <c r="E101" s="157" t="s">
        <v>602</v>
      </c>
      <c r="F101" s="158">
        <v>75</v>
      </c>
      <c r="G101" s="157" t="s">
        <v>622</v>
      </c>
      <c r="H101" s="157">
        <v>91.5</v>
      </c>
      <c r="I101" s="159" t="s">
        <v>615</v>
      </c>
      <c r="J101" s="160" t="s">
        <v>629</v>
      </c>
      <c r="K101" s="161">
        <f t="shared" si="23"/>
        <v>16.5</v>
      </c>
      <c r="L101" s="162">
        <f t="shared" si="24"/>
        <v>0.22</v>
      </c>
      <c r="M101" s="157" t="s">
        <v>593</v>
      </c>
      <c r="N101" s="163">
        <v>41954</v>
      </c>
      <c r="O101" s="1"/>
      <c r="P101" s="1"/>
      <c r="Q101" s="23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7</v>
      </c>
      <c r="B102" s="155">
        <v>41913</v>
      </c>
      <c r="C102" s="155"/>
      <c r="D102" s="156" t="s">
        <v>630</v>
      </c>
      <c r="E102" s="157" t="s">
        <v>602</v>
      </c>
      <c r="F102" s="158">
        <v>850</v>
      </c>
      <c r="G102" s="157" t="s">
        <v>622</v>
      </c>
      <c r="H102" s="157">
        <v>982.5</v>
      </c>
      <c r="I102" s="159">
        <v>1050</v>
      </c>
      <c r="J102" s="160" t="s">
        <v>631</v>
      </c>
      <c r="K102" s="161">
        <f t="shared" si="23"/>
        <v>132.5</v>
      </c>
      <c r="L102" s="162">
        <f t="shared" si="24"/>
        <v>0.15588235294117647</v>
      </c>
      <c r="M102" s="157" t="s">
        <v>593</v>
      </c>
      <c r="N102" s="163">
        <v>42039</v>
      </c>
      <c r="O102" s="1"/>
      <c r="P102" s="1"/>
      <c r="Q102" s="23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8</v>
      </c>
      <c r="B103" s="155">
        <v>41913</v>
      </c>
      <c r="C103" s="155"/>
      <c r="D103" s="156" t="s">
        <v>632</v>
      </c>
      <c r="E103" s="157" t="s">
        <v>602</v>
      </c>
      <c r="F103" s="158">
        <v>475</v>
      </c>
      <c r="G103" s="157" t="s">
        <v>622</v>
      </c>
      <c r="H103" s="157">
        <v>515</v>
      </c>
      <c r="I103" s="159">
        <v>600</v>
      </c>
      <c r="J103" s="160" t="s">
        <v>633</v>
      </c>
      <c r="K103" s="161">
        <f t="shared" si="23"/>
        <v>40</v>
      </c>
      <c r="L103" s="162">
        <f t="shared" si="24"/>
        <v>8.4210526315789472E-2</v>
      </c>
      <c r="M103" s="157" t="s">
        <v>593</v>
      </c>
      <c r="N103" s="163">
        <v>41939</v>
      </c>
      <c r="O103" s="1"/>
      <c r="P103" s="1"/>
      <c r="Q103" s="23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9</v>
      </c>
      <c r="B104" s="155">
        <v>41913</v>
      </c>
      <c r="C104" s="155"/>
      <c r="D104" s="156" t="s">
        <v>634</v>
      </c>
      <c r="E104" s="157" t="s">
        <v>602</v>
      </c>
      <c r="F104" s="158">
        <v>86</v>
      </c>
      <c r="G104" s="157" t="s">
        <v>622</v>
      </c>
      <c r="H104" s="157">
        <v>99</v>
      </c>
      <c r="I104" s="159">
        <v>140</v>
      </c>
      <c r="J104" s="160" t="s">
        <v>635</v>
      </c>
      <c r="K104" s="161">
        <f t="shared" si="23"/>
        <v>13</v>
      </c>
      <c r="L104" s="162">
        <f t="shared" si="24"/>
        <v>0.15116279069767441</v>
      </c>
      <c r="M104" s="157" t="s">
        <v>593</v>
      </c>
      <c r="N104" s="163">
        <v>41939</v>
      </c>
      <c r="O104" s="1"/>
      <c r="P104" s="1"/>
      <c r="Q104" s="23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10</v>
      </c>
      <c r="B105" s="155">
        <v>41926</v>
      </c>
      <c r="C105" s="155"/>
      <c r="D105" s="156" t="s">
        <v>636</v>
      </c>
      <c r="E105" s="157" t="s">
        <v>602</v>
      </c>
      <c r="F105" s="158">
        <v>496.6</v>
      </c>
      <c r="G105" s="157" t="s">
        <v>622</v>
      </c>
      <c r="H105" s="157">
        <v>621</v>
      </c>
      <c r="I105" s="159">
        <v>580</v>
      </c>
      <c r="J105" s="160" t="s">
        <v>623</v>
      </c>
      <c r="K105" s="161">
        <f t="shared" si="23"/>
        <v>124.39999999999998</v>
      </c>
      <c r="L105" s="162">
        <f t="shared" si="24"/>
        <v>0.25050342327829234</v>
      </c>
      <c r="M105" s="157" t="s">
        <v>593</v>
      </c>
      <c r="N105" s="163">
        <v>42605</v>
      </c>
      <c r="O105" s="1"/>
      <c r="P105" s="1"/>
      <c r="Q105" s="23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11</v>
      </c>
      <c r="B106" s="155">
        <v>41926</v>
      </c>
      <c r="C106" s="155"/>
      <c r="D106" s="156" t="s">
        <v>637</v>
      </c>
      <c r="E106" s="157" t="s">
        <v>602</v>
      </c>
      <c r="F106" s="158">
        <v>2481.9</v>
      </c>
      <c r="G106" s="157" t="s">
        <v>622</v>
      </c>
      <c r="H106" s="157">
        <v>2840</v>
      </c>
      <c r="I106" s="159">
        <v>2870</v>
      </c>
      <c r="J106" s="160" t="s">
        <v>638</v>
      </c>
      <c r="K106" s="161">
        <f t="shared" si="23"/>
        <v>358.09999999999991</v>
      </c>
      <c r="L106" s="162">
        <f t="shared" si="24"/>
        <v>0.14428462065353154</v>
      </c>
      <c r="M106" s="157" t="s">
        <v>593</v>
      </c>
      <c r="N106" s="163">
        <v>42017</v>
      </c>
      <c r="O106" s="1"/>
      <c r="P106" s="1"/>
      <c r="Q106" s="23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12</v>
      </c>
      <c r="B107" s="155">
        <v>41928</v>
      </c>
      <c r="C107" s="155"/>
      <c r="D107" s="156" t="s">
        <v>639</v>
      </c>
      <c r="E107" s="157" t="s">
        <v>602</v>
      </c>
      <c r="F107" s="158">
        <v>84.5</v>
      </c>
      <c r="G107" s="157" t="s">
        <v>622</v>
      </c>
      <c r="H107" s="157">
        <v>93</v>
      </c>
      <c r="I107" s="159">
        <v>110</v>
      </c>
      <c r="J107" s="160" t="s">
        <v>640</v>
      </c>
      <c r="K107" s="161">
        <f t="shared" si="23"/>
        <v>8.5</v>
      </c>
      <c r="L107" s="162">
        <f t="shared" si="24"/>
        <v>0.10059171597633136</v>
      </c>
      <c r="M107" s="157" t="s">
        <v>593</v>
      </c>
      <c r="N107" s="163">
        <v>41939</v>
      </c>
      <c r="O107" s="1"/>
      <c r="P107" s="1"/>
      <c r="Q107" s="23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13</v>
      </c>
      <c r="B108" s="155">
        <v>41928</v>
      </c>
      <c r="C108" s="155"/>
      <c r="D108" s="156" t="s">
        <v>641</v>
      </c>
      <c r="E108" s="157" t="s">
        <v>602</v>
      </c>
      <c r="F108" s="158">
        <v>401</v>
      </c>
      <c r="G108" s="157" t="s">
        <v>622</v>
      </c>
      <c r="H108" s="157">
        <v>428</v>
      </c>
      <c r="I108" s="159">
        <v>450</v>
      </c>
      <c r="J108" s="160" t="s">
        <v>642</v>
      </c>
      <c r="K108" s="161">
        <f t="shared" si="23"/>
        <v>27</v>
      </c>
      <c r="L108" s="162">
        <f t="shared" si="24"/>
        <v>6.7331670822942641E-2</v>
      </c>
      <c r="M108" s="157" t="s">
        <v>593</v>
      </c>
      <c r="N108" s="163">
        <v>42020</v>
      </c>
      <c r="O108" s="1"/>
      <c r="P108" s="1"/>
      <c r="Q108" s="23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14</v>
      </c>
      <c r="B109" s="155">
        <v>41928</v>
      </c>
      <c r="C109" s="155"/>
      <c r="D109" s="156" t="s">
        <v>643</v>
      </c>
      <c r="E109" s="157" t="s">
        <v>602</v>
      </c>
      <c r="F109" s="158">
        <v>101</v>
      </c>
      <c r="G109" s="157" t="s">
        <v>622</v>
      </c>
      <c r="H109" s="157">
        <v>112</v>
      </c>
      <c r="I109" s="159">
        <v>120</v>
      </c>
      <c r="J109" s="160" t="s">
        <v>644</v>
      </c>
      <c r="K109" s="161">
        <f t="shared" si="23"/>
        <v>11</v>
      </c>
      <c r="L109" s="162">
        <f t="shared" si="24"/>
        <v>0.10891089108910891</v>
      </c>
      <c r="M109" s="157" t="s">
        <v>593</v>
      </c>
      <c r="N109" s="163">
        <v>41939</v>
      </c>
      <c r="O109" s="1"/>
      <c r="P109" s="1"/>
      <c r="Q109" s="23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15</v>
      </c>
      <c r="B110" s="155">
        <v>41954</v>
      </c>
      <c r="C110" s="155"/>
      <c r="D110" s="156" t="s">
        <v>645</v>
      </c>
      <c r="E110" s="157" t="s">
        <v>602</v>
      </c>
      <c r="F110" s="158">
        <v>59</v>
      </c>
      <c r="G110" s="157" t="s">
        <v>622</v>
      </c>
      <c r="H110" s="157">
        <v>76</v>
      </c>
      <c r="I110" s="159">
        <v>76</v>
      </c>
      <c r="J110" s="160" t="s">
        <v>623</v>
      </c>
      <c r="K110" s="161">
        <f t="shared" si="23"/>
        <v>17</v>
      </c>
      <c r="L110" s="162">
        <f t="shared" si="24"/>
        <v>0.28813559322033899</v>
      </c>
      <c r="M110" s="157" t="s">
        <v>593</v>
      </c>
      <c r="N110" s="163">
        <v>43032</v>
      </c>
      <c r="O110" s="1"/>
      <c r="P110" s="1"/>
      <c r="Q110" s="23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16</v>
      </c>
      <c r="B111" s="155">
        <v>41954</v>
      </c>
      <c r="C111" s="155"/>
      <c r="D111" s="156" t="s">
        <v>634</v>
      </c>
      <c r="E111" s="157" t="s">
        <v>602</v>
      </c>
      <c r="F111" s="158">
        <v>99</v>
      </c>
      <c r="G111" s="157" t="s">
        <v>622</v>
      </c>
      <c r="H111" s="157">
        <v>120</v>
      </c>
      <c r="I111" s="159">
        <v>120</v>
      </c>
      <c r="J111" s="160" t="s">
        <v>611</v>
      </c>
      <c r="K111" s="161">
        <f t="shared" si="23"/>
        <v>21</v>
      </c>
      <c r="L111" s="162">
        <f t="shared" si="24"/>
        <v>0.21212121212121213</v>
      </c>
      <c r="M111" s="157" t="s">
        <v>593</v>
      </c>
      <c r="N111" s="163">
        <v>41960</v>
      </c>
      <c r="O111" s="1"/>
      <c r="P111" s="1"/>
      <c r="Q111" s="23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17</v>
      </c>
      <c r="B112" s="155">
        <v>41956</v>
      </c>
      <c r="C112" s="155"/>
      <c r="D112" s="156" t="s">
        <v>646</v>
      </c>
      <c r="E112" s="157" t="s">
        <v>602</v>
      </c>
      <c r="F112" s="158">
        <v>22</v>
      </c>
      <c r="G112" s="157" t="s">
        <v>622</v>
      </c>
      <c r="H112" s="157">
        <v>33.549999999999997</v>
      </c>
      <c r="I112" s="159">
        <v>32</v>
      </c>
      <c r="J112" s="160" t="s">
        <v>647</v>
      </c>
      <c r="K112" s="161">
        <f t="shared" si="23"/>
        <v>11.549999999999997</v>
      </c>
      <c r="L112" s="162">
        <f t="shared" si="24"/>
        <v>0.52499999999999991</v>
      </c>
      <c r="M112" s="157" t="s">
        <v>593</v>
      </c>
      <c r="N112" s="163">
        <v>42188</v>
      </c>
      <c r="O112" s="1"/>
      <c r="P112" s="1"/>
      <c r="Q112" s="23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18</v>
      </c>
      <c r="B113" s="155">
        <v>41976</v>
      </c>
      <c r="C113" s="155"/>
      <c r="D113" s="156" t="s">
        <v>648</v>
      </c>
      <c r="E113" s="157" t="s">
        <v>602</v>
      </c>
      <c r="F113" s="158">
        <v>440</v>
      </c>
      <c r="G113" s="157" t="s">
        <v>622</v>
      </c>
      <c r="H113" s="157">
        <v>520</v>
      </c>
      <c r="I113" s="159">
        <v>520</v>
      </c>
      <c r="J113" s="160" t="s">
        <v>649</v>
      </c>
      <c r="K113" s="161">
        <f t="shared" si="23"/>
        <v>80</v>
      </c>
      <c r="L113" s="162">
        <f t="shared" si="24"/>
        <v>0.18181818181818182</v>
      </c>
      <c r="M113" s="157" t="s">
        <v>593</v>
      </c>
      <c r="N113" s="163">
        <v>42208</v>
      </c>
      <c r="O113" s="1"/>
      <c r="P113" s="1"/>
      <c r="Q113" s="23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19</v>
      </c>
      <c r="B114" s="155">
        <v>41976</v>
      </c>
      <c r="C114" s="155"/>
      <c r="D114" s="156" t="s">
        <v>650</v>
      </c>
      <c r="E114" s="157" t="s">
        <v>602</v>
      </c>
      <c r="F114" s="158">
        <v>360</v>
      </c>
      <c r="G114" s="157" t="s">
        <v>622</v>
      </c>
      <c r="H114" s="157">
        <v>427</v>
      </c>
      <c r="I114" s="159">
        <v>425</v>
      </c>
      <c r="J114" s="160" t="s">
        <v>651</v>
      </c>
      <c r="K114" s="161">
        <f t="shared" si="23"/>
        <v>67</v>
      </c>
      <c r="L114" s="162">
        <f t="shared" si="24"/>
        <v>0.18611111111111112</v>
      </c>
      <c r="M114" s="157" t="s">
        <v>593</v>
      </c>
      <c r="N114" s="163">
        <v>42058</v>
      </c>
      <c r="O114" s="1"/>
      <c r="P114" s="1"/>
      <c r="Q114" s="23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20</v>
      </c>
      <c r="B115" s="155">
        <v>42012</v>
      </c>
      <c r="C115" s="155"/>
      <c r="D115" s="156" t="s">
        <v>652</v>
      </c>
      <c r="E115" s="157" t="s">
        <v>602</v>
      </c>
      <c r="F115" s="158">
        <v>360</v>
      </c>
      <c r="G115" s="157" t="s">
        <v>622</v>
      </c>
      <c r="H115" s="157">
        <v>455</v>
      </c>
      <c r="I115" s="159">
        <v>420</v>
      </c>
      <c r="J115" s="160" t="s">
        <v>653</v>
      </c>
      <c r="K115" s="161">
        <f t="shared" si="23"/>
        <v>95</v>
      </c>
      <c r="L115" s="162">
        <f t="shared" si="24"/>
        <v>0.2638888888888889</v>
      </c>
      <c r="M115" s="157" t="s">
        <v>593</v>
      </c>
      <c r="N115" s="163">
        <v>42024</v>
      </c>
      <c r="O115" s="1"/>
      <c r="P115" s="1"/>
      <c r="Q115" s="23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21</v>
      </c>
      <c r="B116" s="155">
        <v>42012</v>
      </c>
      <c r="C116" s="155"/>
      <c r="D116" s="156" t="s">
        <v>654</v>
      </c>
      <c r="E116" s="157" t="s">
        <v>602</v>
      </c>
      <c r="F116" s="158">
        <v>130</v>
      </c>
      <c r="G116" s="157"/>
      <c r="H116" s="157">
        <v>175.5</v>
      </c>
      <c r="I116" s="159">
        <v>165</v>
      </c>
      <c r="J116" s="160" t="s">
        <v>655</v>
      </c>
      <c r="K116" s="161">
        <f t="shared" si="23"/>
        <v>45.5</v>
      </c>
      <c r="L116" s="162">
        <f t="shared" si="24"/>
        <v>0.35</v>
      </c>
      <c r="M116" s="157" t="s">
        <v>593</v>
      </c>
      <c r="N116" s="163">
        <v>43088</v>
      </c>
      <c r="O116" s="1"/>
      <c r="P116" s="1"/>
      <c r="Q116" s="23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22</v>
      </c>
      <c r="B117" s="155">
        <v>42040</v>
      </c>
      <c r="C117" s="155"/>
      <c r="D117" s="156" t="s">
        <v>403</v>
      </c>
      <c r="E117" s="157" t="s">
        <v>590</v>
      </c>
      <c r="F117" s="158">
        <v>98</v>
      </c>
      <c r="G117" s="157"/>
      <c r="H117" s="157">
        <v>120</v>
      </c>
      <c r="I117" s="159">
        <v>120</v>
      </c>
      <c r="J117" s="160" t="s">
        <v>623</v>
      </c>
      <c r="K117" s="161">
        <f t="shared" si="23"/>
        <v>22</v>
      </c>
      <c r="L117" s="162">
        <f t="shared" si="24"/>
        <v>0.22448979591836735</v>
      </c>
      <c r="M117" s="157" t="s">
        <v>593</v>
      </c>
      <c r="N117" s="163">
        <v>42753</v>
      </c>
      <c r="O117" s="1"/>
      <c r="P117" s="1"/>
      <c r="Q117" s="23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23</v>
      </c>
      <c r="B118" s="155">
        <v>42040</v>
      </c>
      <c r="C118" s="155"/>
      <c r="D118" s="156" t="s">
        <v>656</v>
      </c>
      <c r="E118" s="157" t="s">
        <v>590</v>
      </c>
      <c r="F118" s="158">
        <v>196</v>
      </c>
      <c r="G118" s="157"/>
      <c r="H118" s="157">
        <v>262</v>
      </c>
      <c r="I118" s="159">
        <v>255</v>
      </c>
      <c r="J118" s="160" t="s">
        <v>623</v>
      </c>
      <c r="K118" s="161">
        <f t="shared" si="23"/>
        <v>66</v>
      </c>
      <c r="L118" s="162">
        <f t="shared" si="24"/>
        <v>0.33673469387755101</v>
      </c>
      <c r="M118" s="157" t="s">
        <v>593</v>
      </c>
      <c r="N118" s="163">
        <v>42599</v>
      </c>
      <c r="O118" s="1"/>
      <c r="P118" s="1"/>
      <c r="Q118" s="23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64">
        <v>24</v>
      </c>
      <c r="B119" s="165">
        <v>42067</v>
      </c>
      <c r="C119" s="165"/>
      <c r="D119" s="166" t="s">
        <v>402</v>
      </c>
      <c r="E119" s="167" t="s">
        <v>590</v>
      </c>
      <c r="F119" s="168">
        <v>235</v>
      </c>
      <c r="G119" s="168"/>
      <c r="H119" s="169">
        <v>77</v>
      </c>
      <c r="I119" s="169" t="s">
        <v>657</v>
      </c>
      <c r="J119" s="170" t="s">
        <v>658</v>
      </c>
      <c r="K119" s="171">
        <f t="shared" si="23"/>
        <v>-158</v>
      </c>
      <c r="L119" s="172">
        <f t="shared" si="24"/>
        <v>-0.67234042553191486</v>
      </c>
      <c r="M119" s="168" t="s">
        <v>603</v>
      </c>
      <c r="N119" s="165">
        <v>43522</v>
      </c>
      <c r="O119" s="1"/>
      <c r="P119" s="1"/>
      <c r="Q119" s="23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25</v>
      </c>
      <c r="B120" s="155">
        <v>42067</v>
      </c>
      <c r="C120" s="155"/>
      <c r="D120" s="156" t="s">
        <v>659</v>
      </c>
      <c r="E120" s="157" t="s">
        <v>590</v>
      </c>
      <c r="F120" s="158">
        <v>185</v>
      </c>
      <c r="G120" s="157"/>
      <c r="H120" s="157">
        <v>224</v>
      </c>
      <c r="I120" s="159" t="s">
        <v>660</v>
      </c>
      <c r="J120" s="160" t="s">
        <v>623</v>
      </c>
      <c r="K120" s="161">
        <f t="shared" si="23"/>
        <v>39</v>
      </c>
      <c r="L120" s="162">
        <f t="shared" si="24"/>
        <v>0.21081081081081082</v>
      </c>
      <c r="M120" s="157" t="s">
        <v>593</v>
      </c>
      <c r="N120" s="163">
        <v>42647</v>
      </c>
      <c r="O120" s="1"/>
      <c r="P120" s="1"/>
      <c r="Q120" s="23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64">
        <v>26</v>
      </c>
      <c r="B121" s="165">
        <v>42090</v>
      </c>
      <c r="C121" s="165"/>
      <c r="D121" s="173" t="s">
        <v>661</v>
      </c>
      <c r="E121" s="168" t="s">
        <v>590</v>
      </c>
      <c r="F121" s="168">
        <v>49.5</v>
      </c>
      <c r="G121" s="169"/>
      <c r="H121" s="169">
        <v>15.85</v>
      </c>
      <c r="I121" s="169">
        <v>67</v>
      </c>
      <c r="J121" s="170" t="s">
        <v>662</v>
      </c>
      <c r="K121" s="169">
        <f t="shared" si="23"/>
        <v>-33.65</v>
      </c>
      <c r="L121" s="174">
        <f t="shared" si="24"/>
        <v>-0.67979797979797973</v>
      </c>
      <c r="M121" s="168" t="s">
        <v>603</v>
      </c>
      <c r="N121" s="175">
        <v>43627</v>
      </c>
      <c r="O121" s="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27</v>
      </c>
      <c r="B122" s="155">
        <v>42093</v>
      </c>
      <c r="C122" s="155"/>
      <c r="D122" s="156" t="s">
        <v>663</v>
      </c>
      <c r="E122" s="157" t="s">
        <v>590</v>
      </c>
      <c r="F122" s="158">
        <v>183.5</v>
      </c>
      <c r="G122" s="157"/>
      <c r="H122" s="157">
        <v>219</v>
      </c>
      <c r="I122" s="159">
        <v>218</v>
      </c>
      <c r="J122" s="160" t="s">
        <v>664</v>
      </c>
      <c r="K122" s="161">
        <f t="shared" si="23"/>
        <v>35.5</v>
      </c>
      <c r="L122" s="162">
        <f t="shared" si="24"/>
        <v>0.19346049046321526</v>
      </c>
      <c r="M122" s="157" t="s">
        <v>593</v>
      </c>
      <c r="N122" s="163">
        <v>42103</v>
      </c>
      <c r="O122" s="1"/>
      <c r="P122" s="1"/>
      <c r="Q122" s="23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28</v>
      </c>
      <c r="B123" s="155">
        <v>42114</v>
      </c>
      <c r="C123" s="155"/>
      <c r="D123" s="156" t="s">
        <v>665</v>
      </c>
      <c r="E123" s="157" t="s">
        <v>590</v>
      </c>
      <c r="F123" s="158">
        <f>(227+237)/2</f>
        <v>232</v>
      </c>
      <c r="G123" s="157"/>
      <c r="H123" s="157">
        <v>298</v>
      </c>
      <c r="I123" s="159">
        <v>298</v>
      </c>
      <c r="J123" s="160" t="s">
        <v>623</v>
      </c>
      <c r="K123" s="161">
        <f t="shared" si="23"/>
        <v>66</v>
      </c>
      <c r="L123" s="162">
        <f t="shared" si="24"/>
        <v>0.28448275862068967</v>
      </c>
      <c r="M123" s="157" t="s">
        <v>593</v>
      </c>
      <c r="N123" s="163">
        <v>42823</v>
      </c>
      <c r="O123" s="1"/>
      <c r="P123" s="1"/>
      <c r="Q123" s="23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29</v>
      </c>
      <c r="B124" s="155">
        <v>42128</v>
      </c>
      <c r="C124" s="155"/>
      <c r="D124" s="156" t="s">
        <v>666</v>
      </c>
      <c r="E124" s="157" t="s">
        <v>602</v>
      </c>
      <c r="F124" s="158">
        <v>385</v>
      </c>
      <c r="G124" s="157"/>
      <c r="H124" s="157">
        <f>212.5+331</f>
        <v>543.5</v>
      </c>
      <c r="I124" s="159">
        <v>510</v>
      </c>
      <c r="J124" s="160" t="s">
        <v>667</v>
      </c>
      <c r="K124" s="161">
        <f t="shared" si="23"/>
        <v>158.5</v>
      </c>
      <c r="L124" s="162">
        <f t="shared" si="24"/>
        <v>0.41168831168831171</v>
      </c>
      <c r="M124" s="157" t="s">
        <v>593</v>
      </c>
      <c r="N124" s="163">
        <v>42235</v>
      </c>
      <c r="O124" s="1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30</v>
      </c>
      <c r="B125" s="155">
        <v>42128</v>
      </c>
      <c r="C125" s="155"/>
      <c r="D125" s="156" t="s">
        <v>668</v>
      </c>
      <c r="E125" s="157" t="s">
        <v>602</v>
      </c>
      <c r="F125" s="158">
        <v>115.5</v>
      </c>
      <c r="G125" s="157"/>
      <c r="H125" s="157">
        <v>146</v>
      </c>
      <c r="I125" s="159">
        <v>142</v>
      </c>
      <c r="J125" s="160" t="s">
        <v>669</v>
      </c>
      <c r="K125" s="161">
        <f t="shared" si="23"/>
        <v>30.5</v>
      </c>
      <c r="L125" s="162">
        <f t="shared" si="24"/>
        <v>0.26406926406926406</v>
      </c>
      <c r="M125" s="157" t="s">
        <v>593</v>
      </c>
      <c r="N125" s="163">
        <v>42202</v>
      </c>
      <c r="O125" s="1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31</v>
      </c>
      <c r="B126" s="155">
        <v>42151</v>
      </c>
      <c r="C126" s="155"/>
      <c r="D126" s="156" t="s">
        <v>540</v>
      </c>
      <c r="E126" s="157" t="s">
        <v>602</v>
      </c>
      <c r="F126" s="158">
        <v>237.5</v>
      </c>
      <c r="G126" s="157"/>
      <c r="H126" s="157">
        <v>279.5</v>
      </c>
      <c r="I126" s="159">
        <v>278</v>
      </c>
      <c r="J126" s="160" t="s">
        <v>623</v>
      </c>
      <c r="K126" s="161">
        <f t="shared" si="23"/>
        <v>42</v>
      </c>
      <c r="L126" s="162">
        <f t="shared" si="24"/>
        <v>0.17684210526315788</v>
      </c>
      <c r="M126" s="157" t="s">
        <v>593</v>
      </c>
      <c r="N126" s="163">
        <v>42222</v>
      </c>
      <c r="O126" s="1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32</v>
      </c>
      <c r="B127" s="155">
        <v>42174</v>
      </c>
      <c r="C127" s="155"/>
      <c r="D127" s="156" t="s">
        <v>641</v>
      </c>
      <c r="E127" s="157" t="s">
        <v>590</v>
      </c>
      <c r="F127" s="158">
        <v>340</v>
      </c>
      <c r="G127" s="157"/>
      <c r="H127" s="157">
        <v>448</v>
      </c>
      <c r="I127" s="159">
        <v>448</v>
      </c>
      <c r="J127" s="160" t="s">
        <v>623</v>
      </c>
      <c r="K127" s="161">
        <f t="shared" si="23"/>
        <v>108</v>
      </c>
      <c r="L127" s="162">
        <f t="shared" si="24"/>
        <v>0.31764705882352939</v>
      </c>
      <c r="M127" s="157" t="s">
        <v>593</v>
      </c>
      <c r="N127" s="163">
        <v>43018</v>
      </c>
      <c r="O127" s="1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33</v>
      </c>
      <c r="B128" s="155">
        <v>42191</v>
      </c>
      <c r="C128" s="155"/>
      <c r="D128" s="156" t="s">
        <v>670</v>
      </c>
      <c r="E128" s="157" t="s">
        <v>590</v>
      </c>
      <c r="F128" s="158">
        <v>390</v>
      </c>
      <c r="G128" s="157"/>
      <c r="H128" s="157">
        <v>460</v>
      </c>
      <c r="I128" s="159">
        <v>460</v>
      </c>
      <c r="J128" s="160" t="s">
        <v>623</v>
      </c>
      <c r="K128" s="161">
        <f t="shared" si="23"/>
        <v>70</v>
      </c>
      <c r="L128" s="162">
        <f t="shared" si="24"/>
        <v>0.17948717948717949</v>
      </c>
      <c r="M128" s="157" t="s">
        <v>593</v>
      </c>
      <c r="N128" s="163">
        <v>42478</v>
      </c>
      <c r="O128" s="1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64">
        <v>34</v>
      </c>
      <c r="B129" s="165">
        <v>42195</v>
      </c>
      <c r="C129" s="165"/>
      <c r="D129" s="166" t="s">
        <v>671</v>
      </c>
      <c r="E129" s="167" t="s">
        <v>590</v>
      </c>
      <c r="F129" s="168">
        <v>122.5</v>
      </c>
      <c r="G129" s="168"/>
      <c r="H129" s="169">
        <v>61</v>
      </c>
      <c r="I129" s="169">
        <v>172</v>
      </c>
      <c r="J129" s="170" t="s">
        <v>672</v>
      </c>
      <c r="K129" s="171">
        <f t="shared" si="23"/>
        <v>-61.5</v>
      </c>
      <c r="L129" s="172">
        <f t="shared" si="24"/>
        <v>-0.50204081632653064</v>
      </c>
      <c r="M129" s="168" t="s">
        <v>603</v>
      </c>
      <c r="N129" s="165">
        <v>43333</v>
      </c>
      <c r="O129" s="1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35</v>
      </c>
      <c r="B130" s="155">
        <v>42219</v>
      </c>
      <c r="C130" s="155"/>
      <c r="D130" s="156" t="s">
        <v>673</v>
      </c>
      <c r="E130" s="157" t="s">
        <v>590</v>
      </c>
      <c r="F130" s="158">
        <v>297.5</v>
      </c>
      <c r="G130" s="157"/>
      <c r="H130" s="157">
        <v>350</v>
      </c>
      <c r="I130" s="159">
        <v>360</v>
      </c>
      <c r="J130" s="160" t="s">
        <v>674</v>
      </c>
      <c r="K130" s="161">
        <f t="shared" si="23"/>
        <v>52.5</v>
      </c>
      <c r="L130" s="162">
        <f t="shared" si="24"/>
        <v>0.17647058823529413</v>
      </c>
      <c r="M130" s="157" t="s">
        <v>593</v>
      </c>
      <c r="N130" s="163">
        <v>42232</v>
      </c>
      <c r="O130" s="1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36</v>
      </c>
      <c r="B131" s="155">
        <v>42219</v>
      </c>
      <c r="C131" s="155"/>
      <c r="D131" s="156" t="s">
        <v>675</v>
      </c>
      <c r="E131" s="157" t="s">
        <v>590</v>
      </c>
      <c r="F131" s="158">
        <v>115.5</v>
      </c>
      <c r="G131" s="157"/>
      <c r="H131" s="157">
        <v>149</v>
      </c>
      <c r="I131" s="159">
        <v>140</v>
      </c>
      <c r="J131" s="160" t="s">
        <v>676</v>
      </c>
      <c r="K131" s="161">
        <f t="shared" si="23"/>
        <v>33.5</v>
      </c>
      <c r="L131" s="162">
        <f t="shared" si="24"/>
        <v>0.29004329004329005</v>
      </c>
      <c r="M131" s="157" t="s">
        <v>593</v>
      </c>
      <c r="N131" s="163">
        <v>42740</v>
      </c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37</v>
      </c>
      <c r="B132" s="155">
        <v>42251</v>
      </c>
      <c r="C132" s="155"/>
      <c r="D132" s="156" t="s">
        <v>540</v>
      </c>
      <c r="E132" s="157" t="s">
        <v>590</v>
      </c>
      <c r="F132" s="158">
        <v>226</v>
      </c>
      <c r="G132" s="157"/>
      <c r="H132" s="157">
        <v>292</v>
      </c>
      <c r="I132" s="159">
        <v>292</v>
      </c>
      <c r="J132" s="160" t="s">
        <v>677</v>
      </c>
      <c r="K132" s="161">
        <f t="shared" si="23"/>
        <v>66</v>
      </c>
      <c r="L132" s="162">
        <f t="shared" si="24"/>
        <v>0.29203539823008851</v>
      </c>
      <c r="M132" s="157" t="s">
        <v>593</v>
      </c>
      <c r="N132" s="163">
        <v>42286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38</v>
      </c>
      <c r="B133" s="155">
        <v>42254</v>
      </c>
      <c r="C133" s="155"/>
      <c r="D133" s="156" t="s">
        <v>665</v>
      </c>
      <c r="E133" s="157" t="s">
        <v>590</v>
      </c>
      <c r="F133" s="158">
        <v>232.5</v>
      </c>
      <c r="G133" s="157"/>
      <c r="H133" s="157">
        <v>312.5</v>
      </c>
      <c r="I133" s="159">
        <v>310</v>
      </c>
      <c r="J133" s="160" t="s">
        <v>623</v>
      </c>
      <c r="K133" s="161">
        <f t="shared" si="23"/>
        <v>80</v>
      </c>
      <c r="L133" s="162">
        <f t="shared" si="24"/>
        <v>0.34408602150537637</v>
      </c>
      <c r="M133" s="157" t="s">
        <v>593</v>
      </c>
      <c r="N133" s="163">
        <v>42823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39</v>
      </c>
      <c r="B134" s="155">
        <v>42268</v>
      </c>
      <c r="C134" s="155"/>
      <c r="D134" s="156" t="s">
        <v>678</v>
      </c>
      <c r="E134" s="157" t="s">
        <v>590</v>
      </c>
      <c r="F134" s="158">
        <v>196.5</v>
      </c>
      <c r="G134" s="157"/>
      <c r="H134" s="157">
        <v>238</v>
      </c>
      <c r="I134" s="159">
        <v>238</v>
      </c>
      <c r="J134" s="160" t="s">
        <v>677</v>
      </c>
      <c r="K134" s="161">
        <f t="shared" si="23"/>
        <v>41.5</v>
      </c>
      <c r="L134" s="162">
        <f t="shared" si="24"/>
        <v>0.21119592875318066</v>
      </c>
      <c r="M134" s="157" t="s">
        <v>593</v>
      </c>
      <c r="N134" s="163">
        <v>42291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40</v>
      </c>
      <c r="B135" s="155">
        <v>42271</v>
      </c>
      <c r="C135" s="155"/>
      <c r="D135" s="156" t="s">
        <v>621</v>
      </c>
      <c r="E135" s="157" t="s">
        <v>590</v>
      </c>
      <c r="F135" s="158">
        <v>65</v>
      </c>
      <c r="G135" s="157"/>
      <c r="H135" s="157">
        <v>82</v>
      </c>
      <c r="I135" s="159">
        <v>82</v>
      </c>
      <c r="J135" s="160" t="s">
        <v>677</v>
      </c>
      <c r="K135" s="161">
        <f t="shared" si="23"/>
        <v>17</v>
      </c>
      <c r="L135" s="162">
        <f t="shared" si="24"/>
        <v>0.26153846153846155</v>
      </c>
      <c r="M135" s="157" t="s">
        <v>593</v>
      </c>
      <c r="N135" s="163">
        <v>42578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41</v>
      </c>
      <c r="B136" s="155">
        <v>42291</v>
      </c>
      <c r="C136" s="155"/>
      <c r="D136" s="156" t="s">
        <v>679</v>
      </c>
      <c r="E136" s="157" t="s">
        <v>590</v>
      </c>
      <c r="F136" s="158">
        <v>144</v>
      </c>
      <c r="G136" s="157"/>
      <c r="H136" s="157">
        <v>182.5</v>
      </c>
      <c r="I136" s="159">
        <v>181</v>
      </c>
      <c r="J136" s="160" t="s">
        <v>677</v>
      </c>
      <c r="K136" s="161">
        <f t="shared" si="23"/>
        <v>38.5</v>
      </c>
      <c r="L136" s="162">
        <f t="shared" si="24"/>
        <v>0.2673611111111111</v>
      </c>
      <c r="M136" s="157" t="s">
        <v>593</v>
      </c>
      <c r="N136" s="163">
        <v>42817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42</v>
      </c>
      <c r="B137" s="155">
        <v>42291</v>
      </c>
      <c r="C137" s="155"/>
      <c r="D137" s="156" t="s">
        <v>680</v>
      </c>
      <c r="E137" s="157" t="s">
        <v>590</v>
      </c>
      <c r="F137" s="158">
        <v>264</v>
      </c>
      <c r="G137" s="157"/>
      <c r="H137" s="157">
        <v>311</v>
      </c>
      <c r="I137" s="159">
        <v>311</v>
      </c>
      <c r="J137" s="160" t="s">
        <v>677</v>
      </c>
      <c r="K137" s="161">
        <f t="shared" si="23"/>
        <v>47</v>
      </c>
      <c r="L137" s="162">
        <f t="shared" si="24"/>
        <v>0.17803030303030304</v>
      </c>
      <c r="M137" s="157" t="s">
        <v>593</v>
      </c>
      <c r="N137" s="163">
        <v>42604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43</v>
      </c>
      <c r="B138" s="155">
        <v>42318</v>
      </c>
      <c r="C138" s="155"/>
      <c r="D138" s="156" t="s">
        <v>681</v>
      </c>
      <c r="E138" s="157" t="s">
        <v>602</v>
      </c>
      <c r="F138" s="158">
        <v>549.5</v>
      </c>
      <c r="G138" s="157"/>
      <c r="H138" s="157">
        <v>630</v>
      </c>
      <c r="I138" s="159">
        <v>630</v>
      </c>
      <c r="J138" s="160" t="s">
        <v>677</v>
      </c>
      <c r="K138" s="161">
        <f t="shared" si="23"/>
        <v>80.5</v>
      </c>
      <c r="L138" s="162">
        <f t="shared" si="24"/>
        <v>0.1464968152866242</v>
      </c>
      <c r="M138" s="157" t="s">
        <v>593</v>
      </c>
      <c r="N138" s="163">
        <v>42419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44</v>
      </c>
      <c r="B139" s="155">
        <v>42342</v>
      </c>
      <c r="C139" s="155"/>
      <c r="D139" s="156" t="s">
        <v>682</v>
      </c>
      <c r="E139" s="157" t="s">
        <v>590</v>
      </c>
      <c r="F139" s="158">
        <v>1027.5</v>
      </c>
      <c r="G139" s="157"/>
      <c r="H139" s="157">
        <v>1315</v>
      </c>
      <c r="I139" s="159">
        <v>1250</v>
      </c>
      <c r="J139" s="160" t="s">
        <v>677</v>
      </c>
      <c r="K139" s="161">
        <f t="shared" si="23"/>
        <v>287.5</v>
      </c>
      <c r="L139" s="162">
        <f t="shared" si="24"/>
        <v>0.27980535279805352</v>
      </c>
      <c r="M139" s="157" t="s">
        <v>593</v>
      </c>
      <c r="N139" s="163">
        <v>43244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45</v>
      </c>
      <c r="B140" s="155">
        <v>42367</v>
      </c>
      <c r="C140" s="155"/>
      <c r="D140" s="156" t="s">
        <v>683</v>
      </c>
      <c r="E140" s="157" t="s">
        <v>590</v>
      </c>
      <c r="F140" s="158">
        <v>465</v>
      </c>
      <c r="G140" s="157"/>
      <c r="H140" s="157">
        <v>540</v>
      </c>
      <c r="I140" s="159">
        <v>540</v>
      </c>
      <c r="J140" s="160" t="s">
        <v>677</v>
      </c>
      <c r="K140" s="161">
        <f t="shared" si="23"/>
        <v>75</v>
      </c>
      <c r="L140" s="162">
        <f t="shared" si="24"/>
        <v>0.16129032258064516</v>
      </c>
      <c r="M140" s="157" t="s">
        <v>593</v>
      </c>
      <c r="N140" s="163">
        <v>42530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46</v>
      </c>
      <c r="B141" s="155">
        <v>42380</v>
      </c>
      <c r="C141" s="155"/>
      <c r="D141" s="156" t="s">
        <v>403</v>
      </c>
      <c r="E141" s="157" t="s">
        <v>602</v>
      </c>
      <c r="F141" s="158">
        <v>81</v>
      </c>
      <c r="G141" s="157"/>
      <c r="H141" s="157">
        <v>110</v>
      </c>
      <c r="I141" s="159">
        <v>110</v>
      </c>
      <c r="J141" s="160" t="s">
        <v>677</v>
      </c>
      <c r="K141" s="161">
        <f t="shared" si="23"/>
        <v>29</v>
      </c>
      <c r="L141" s="162">
        <f t="shared" si="24"/>
        <v>0.35802469135802467</v>
      </c>
      <c r="M141" s="157" t="s">
        <v>593</v>
      </c>
      <c r="N141" s="163">
        <v>42745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47</v>
      </c>
      <c r="B142" s="155">
        <v>42382</v>
      </c>
      <c r="C142" s="155"/>
      <c r="D142" s="156" t="s">
        <v>684</v>
      </c>
      <c r="E142" s="157" t="s">
        <v>602</v>
      </c>
      <c r="F142" s="158">
        <v>417.5</v>
      </c>
      <c r="G142" s="157"/>
      <c r="H142" s="157">
        <v>547</v>
      </c>
      <c r="I142" s="159">
        <v>535</v>
      </c>
      <c r="J142" s="160" t="s">
        <v>677</v>
      </c>
      <c r="K142" s="161">
        <f t="shared" si="23"/>
        <v>129.5</v>
      </c>
      <c r="L142" s="162">
        <f t="shared" si="24"/>
        <v>0.31017964071856285</v>
      </c>
      <c r="M142" s="157" t="s">
        <v>593</v>
      </c>
      <c r="N142" s="163">
        <v>42578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48</v>
      </c>
      <c r="B143" s="155">
        <v>42408</v>
      </c>
      <c r="C143" s="155"/>
      <c r="D143" s="156" t="s">
        <v>685</v>
      </c>
      <c r="E143" s="157" t="s">
        <v>590</v>
      </c>
      <c r="F143" s="158">
        <v>650</v>
      </c>
      <c r="G143" s="157"/>
      <c r="H143" s="157">
        <v>800</v>
      </c>
      <c r="I143" s="159">
        <v>800</v>
      </c>
      <c r="J143" s="160" t="s">
        <v>677</v>
      </c>
      <c r="K143" s="161">
        <f t="shared" si="23"/>
        <v>150</v>
      </c>
      <c r="L143" s="162">
        <f t="shared" si="24"/>
        <v>0.23076923076923078</v>
      </c>
      <c r="M143" s="157" t="s">
        <v>593</v>
      </c>
      <c r="N143" s="163">
        <v>43154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49</v>
      </c>
      <c r="B144" s="155">
        <v>42433</v>
      </c>
      <c r="C144" s="155"/>
      <c r="D144" s="156" t="s">
        <v>237</v>
      </c>
      <c r="E144" s="157" t="s">
        <v>590</v>
      </c>
      <c r="F144" s="158">
        <v>437.5</v>
      </c>
      <c r="G144" s="157"/>
      <c r="H144" s="157">
        <v>504.5</v>
      </c>
      <c r="I144" s="159">
        <v>522</v>
      </c>
      <c r="J144" s="160" t="s">
        <v>686</v>
      </c>
      <c r="K144" s="161">
        <f t="shared" si="23"/>
        <v>67</v>
      </c>
      <c r="L144" s="162">
        <f t="shared" si="24"/>
        <v>0.15314285714285714</v>
      </c>
      <c r="M144" s="157" t="s">
        <v>593</v>
      </c>
      <c r="N144" s="163">
        <v>42480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50</v>
      </c>
      <c r="B145" s="155">
        <v>42438</v>
      </c>
      <c r="C145" s="155"/>
      <c r="D145" s="156" t="s">
        <v>687</v>
      </c>
      <c r="E145" s="157" t="s">
        <v>590</v>
      </c>
      <c r="F145" s="158">
        <v>189.5</v>
      </c>
      <c r="G145" s="157"/>
      <c r="H145" s="157">
        <v>218</v>
      </c>
      <c r="I145" s="159">
        <v>218</v>
      </c>
      <c r="J145" s="160" t="s">
        <v>677</v>
      </c>
      <c r="K145" s="161">
        <f t="shared" si="23"/>
        <v>28.5</v>
      </c>
      <c r="L145" s="162">
        <f t="shared" si="24"/>
        <v>0.15039577836411611</v>
      </c>
      <c r="M145" s="157" t="s">
        <v>593</v>
      </c>
      <c r="N145" s="163">
        <v>43034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51</v>
      </c>
      <c r="B146" s="165">
        <v>42471</v>
      </c>
      <c r="C146" s="165"/>
      <c r="D146" s="173" t="s">
        <v>688</v>
      </c>
      <c r="E146" s="168" t="s">
        <v>590</v>
      </c>
      <c r="F146" s="168">
        <v>36.5</v>
      </c>
      <c r="G146" s="169"/>
      <c r="H146" s="169">
        <v>15.85</v>
      </c>
      <c r="I146" s="169">
        <v>60</v>
      </c>
      <c r="J146" s="170" t="s">
        <v>689</v>
      </c>
      <c r="K146" s="171">
        <f t="shared" si="23"/>
        <v>-20.65</v>
      </c>
      <c r="L146" s="172">
        <f t="shared" si="24"/>
        <v>-0.5657534246575342</v>
      </c>
      <c r="M146" s="168" t="s">
        <v>603</v>
      </c>
      <c r="N146" s="176">
        <v>43627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52</v>
      </c>
      <c r="B147" s="155">
        <v>42472</v>
      </c>
      <c r="C147" s="155"/>
      <c r="D147" s="156" t="s">
        <v>690</v>
      </c>
      <c r="E147" s="157" t="s">
        <v>590</v>
      </c>
      <c r="F147" s="158">
        <v>93</v>
      </c>
      <c r="G147" s="157"/>
      <c r="H147" s="157">
        <v>149</v>
      </c>
      <c r="I147" s="159">
        <v>140</v>
      </c>
      <c r="J147" s="160" t="s">
        <v>691</v>
      </c>
      <c r="K147" s="161">
        <f t="shared" si="23"/>
        <v>56</v>
      </c>
      <c r="L147" s="162">
        <f t="shared" si="24"/>
        <v>0.60215053763440862</v>
      </c>
      <c r="M147" s="157" t="s">
        <v>593</v>
      </c>
      <c r="N147" s="163">
        <v>42740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53</v>
      </c>
      <c r="B148" s="155">
        <v>42472</v>
      </c>
      <c r="C148" s="155"/>
      <c r="D148" s="156" t="s">
        <v>692</v>
      </c>
      <c r="E148" s="157" t="s">
        <v>590</v>
      </c>
      <c r="F148" s="158">
        <v>130</v>
      </c>
      <c r="G148" s="157"/>
      <c r="H148" s="157">
        <v>150</v>
      </c>
      <c r="I148" s="159" t="s">
        <v>693</v>
      </c>
      <c r="J148" s="160" t="s">
        <v>677</v>
      </c>
      <c r="K148" s="161">
        <f t="shared" si="23"/>
        <v>20</v>
      </c>
      <c r="L148" s="162">
        <f t="shared" si="24"/>
        <v>0.15384615384615385</v>
      </c>
      <c r="M148" s="157" t="s">
        <v>593</v>
      </c>
      <c r="N148" s="163">
        <v>42564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54</v>
      </c>
      <c r="B149" s="155">
        <v>42473</v>
      </c>
      <c r="C149" s="155"/>
      <c r="D149" s="156" t="s">
        <v>694</v>
      </c>
      <c r="E149" s="157" t="s">
        <v>590</v>
      </c>
      <c r="F149" s="158">
        <v>196</v>
      </c>
      <c r="G149" s="157"/>
      <c r="H149" s="157">
        <v>299</v>
      </c>
      <c r="I149" s="159">
        <v>299</v>
      </c>
      <c r="J149" s="160" t="s">
        <v>677</v>
      </c>
      <c r="K149" s="161">
        <v>103</v>
      </c>
      <c r="L149" s="162">
        <v>0.52551020408163296</v>
      </c>
      <c r="M149" s="157" t="s">
        <v>593</v>
      </c>
      <c r="N149" s="163">
        <v>42620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55</v>
      </c>
      <c r="B150" s="155">
        <v>42473</v>
      </c>
      <c r="C150" s="155"/>
      <c r="D150" s="156" t="s">
        <v>695</v>
      </c>
      <c r="E150" s="157" t="s">
        <v>590</v>
      </c>
      <c r="F150" s="158">
        <v>88</v>
      </c>
      <c r="G150" s="157"/>
      <c r="H150" s="157">
        <v>103</v>
      </c>
      <c r="I150" s="159">
        <v>103</v>
      </c>
      <c r="J150" s="160" t="s">
        <v>677</v>
      </c>
      <c r="K150" s="161">
        <v>15</v>
      </c>
      <c r="L150" s="162">
        <v>0.170454545454545</v>
      </c>
      <c r="M150" s="157" t="s">
        <v>593</v>
      </c>
      <c r="N150" s="163">
        <v>42530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56</v>
      </c>
      <c r="B151" s="155">
        <v>42492</v>
      </c>
      <c r="C151" s="155"/>
      <c r="D151" s="156" t="s">
        <v>696</v>
      </c>
      <c r="E151" s="157" t="s">
        <v>590</v>
      </c>
      <c r="F151" s="158">
        <v>127.5</v>
      </c>
      <c r="G151" s="157"/>
      <c r="H151" s="157">
        <v>148</v>
      </c>
      <c r="I151" s="159" t="s">
        <v>697</v>
      </c>
      <c r="J151" s="160" t="s">
        <v>677</v>
      </c>
      <c r="K151" s="161">
        <f t="shared" ref="K151:K155" si="25">H151-F151</f>
        <v>20.5</v>
      </c>
      <c r="L151" s="162">
        <f t="shared" ref="L151:L155" si="26">K151/F151</f>
        <v>0.16078431372549021</v>
      </c>
      <c r="M151" s="157" t="s">
        <v>593</v>
      </c>
      <c r="N151" s="163">
        <v>42564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57</v>
      </c>
      <c r="B152" s="155">
        <v>42493</v>
      </c>
      <c r="C152" s="155"/>
      <c r="D152" s="156" t="s">
        <v>698</v>
      </c>
      <c r="E152" s="157" t="s">
        <v>590</v>
      </c>
      <c r="F152" s="158">
        <v>675</v>
      </c>
      <c r="G152" s="157"/>
      <c r="H152" s="157">
        <v>815</v>
      </c>
      <c r="I152" s="159" t="s">
        <v>699</v>
      </c>
      <c r="J152" s="160" t="s">
        <v>677</v>
      </c>
      <c r="K152" s="161">
        <f t="shared" si="25"/>
        <v>140</v>
      </c>
      <c r="L152" s="162">
        <f t="shared" si="26"/>
        <v>0.2074074074074074</v>
      </c>
      <c r="M152" s="157" t="s">
        <v>593</v>
      </c>
      <c r="N152" s="163">
        <v>43154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4">
        <v>58</v>
      </c>
      <c r="B153" s="165">
        <v>42522</v>
      </c>
      <c r="C153" s="165"/>
      <c r="D153" s="166" t="s">
        <v>700</v>
      </c>
      <c r="E153" s="167" t="s">
        <v>590</v>
      </c>
      <c r="F153" s="168">
        <v>500</v>
      </c>
      <c r="G153" s="168"/>
      <c r="H153" s="169">
        <v>232.5</v>
      </c>
      <c r="I153" s="169" t="s">
        <v>701</v>
      </c>
      <c r="J153" s="170" t="s">
        <v>702</v>
      </c>
      <c r="K153" s="171">
        <f t="shared" si="25"/>
        <v>-267.5</v>
      </c>
      <c r="L153" s="172">
        <f t="shared" si="26"/>
        <v>-0.53500000000000003</v>
      </c>
      <c r="M153" s="168" t="s">
        <v>603</v>
      </c>
      <c r="N153" s="165">
        <v>43735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59</v>
      </c>
      <c r="B154" s="155">
        <v>42527</v>
      </c>
      <c r="C154" s="155"/>
      <c r="D154" s="156" t="s">
        <v>542</v>
      </c>
      <c r="E154" s="157" t="s">
        <v>590</v>
      </c>
      <c r="F154" s="158">
        <v>110</v>
      </c>
      <c r="G154" s="157"/>
      <c r="H154" s="157">
        <v>126.5</v>
      </c>
      <c r="I154" s="159">
        <v>125</v>
      </c>
      <c r="J154" s="160" t="s">
        <v>629</v>
      </c>
      <c r="K154" s="161">
        <f t="shared" si="25"/>
        <v>16.5</v>
      </c>
      <c r="L154" s="162">
        <f t="shared" si="26"/>
        <v>0.15</v>
      </c>
      <c r="M154" s="157" t="s">
        <v>593</v>
      </c>
      <c r="N154" s="163">
        <v>42552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60</v>
      </c>
      <c r="B155" s="155">
        <v>42538</v>
      </c>
      <c r="C155" s="155"/>
      <c r="D155" s="156" t="s">
        <v>703</v>
      </c>
      <c r="E155" s="157" t="s">
        <v>590</v>
      </c>
      <c r="F155" s="158">
        <v>44</v>
      </c>
      <c r="G155" s="157"/>
      <c r="H155" s="157">
        <v>69.5</v>
      </c>
      <c r="I155" s="159">
        <v>69.5</v>
      </c>
      <c r="J155" s="160" t="s">
        <v>704</v>
      </c>
      <c r="K155" s="161">
        <f t="shared" si="25"/>
        <v>25.5</v>
      </c>
      <c r="L155" s="162">
        <f t="shared" si="26"/>
        <v>0.57954545454545459</v>
      </c>
      <c r="M155" s="157" t="s">
        <v>593</v>
      </c>
      <c r="N155" s="163">
        <v>42977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61</v>
      </c>
      <c r="B156" s="155">
        <v>42549</v>
      </c>
      <c r="C156" s="155"/>
      <c r="D156" s="156" t="s">
        <v>705</v>
      </c>
      <c r="E156" s="157" t="s">
        <v>590</v>
      </c>
      <c r="F156" s="158">
        <v>262.5</v>
      </c>
      <c r="G156" s="157"/>
      <c r="H156" s="157">
        <v>340</v>
      </c>
      <c r="I156" s="159">
        <v>333</v>
      </c>
      <c r="J156" s="160" t="s">
        <v>706</v>
      </c>
      <c r="K156" s="161">
        <v>77.5</v>
      </c>
      <c r="L156" s="162">
        <v>0.29523809523809502</v>
      </c>
      <c r="M156" s="157" t="s">
        <v>593</v>
      </c>
      <c r="N156" s="163">
        <v>43017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62</v>
      </c>
      <c r="B157" s="155">
        <v>42549</v>
      </c>
      <c r="C157" s="155"/>
      <c r="D157" s="156" t="s">
        <v>707</v>
      </c>
      <c r="E157" s="157" t="s">
        <v>590</v>
      </c>
      <c r="F157" s="158">
        <v>840</v>
      </c>
      <c r="G157" s="157"/>
      <c r="H157" s="157">
        <v>1230</v>
      </c>
      <c r="I157" s="159">
        <v>1230</v>
      </c>
      <c r="J157" s="160" t="s">
        <v>677</v>
      </c>
      <c r="K157" s="161">
        <v>390</v>
      </c>
      <c r="L157" s="162">
        <v>0.46428571428571402</v>
      </c>
      <c r="M157" s="157" t="s">
        <v>593</v>
      </c>
      <c r="N157" s="163">
        <v>42649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77">
        <v>63</v>
      </c>
      <c r="B158" s="178">
        <v>42556</v>
      </c>
      <c r="C158" s="178"/>
      <c r="D158" s="179" t="s">
        <v>708</v>
      </c>
      <c r="E158" s="180" t="s">
        <v>590</v>
      </c>
      <c r="F158" s="180">
        <v>395</v>
      </c>
      <c r="G158" s="181"/>
      <c r="H158" s="181">
        <f>(468.5+342.5)/2</f>
        <v>405.5</v>
      </c>
      <c r="I158" s="181">
        <v>510</v>
      </c>
      <c r="J158" s="182" t="s">
        <v>709</v>
      </c>
      <c r="K158" s="183">
        <f t="shared" ref="K158:K164" si="27">H158-F158</f>
        <v>10.5</v>
      </c>
      <c r="L158" s="184">
        <f t="shared" ref="L158:L164" si="28">K158/F158</f>
        <v>2.6582278481012658E-2</v>
      </c>
      <c r="M158" s="180" t="s">
        <v>610</v>
      </c>
      <c r="N158" s="178">
        <v>43606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4">
        <v>64</v>
      </c>
      <c r="B159" s="165">
        <v>42584</v>
      </c>
      <c r="C159" s="165"/>
      <c r="D159" s="166" t="s">
        <v>710</v>
      </c>
      <c r="E159" s="167" t="s">
        <v>602</v>
      </c>
      <c r="F159" s="168">
        <f>169.5-12.8</f>
        <v>156.69999999999999</v>
      </c>
      <c r="G159" s="168"/>
      <c r="H159" s="169">
        <v>77</v>
      </c>
      <c r="I159" s="169" t="s">
        <v>711</v>
      </c>
      <c r="J159" s="170" t="s">
        <v>712</v>
      </c>
      <c r="K159" s="171">
        <f t="shared" si="27"/>
        <v>-79.699999999999989</v>
      </c>
      <c r="L159" s="172">
        <f t="shared" si="28"/>
        <v>-0.50861518825781749</v>
      </c>
      <c r="M159" s="168" t="s">
        <v>603</v>
      </c>
      <c r="N159" s="165">
        <v>43522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4">
        <v>65</v>
      </c>
      <c r="B160" s="165">
        <v>42586</v>
      </c>
      <c r="C160" s="165"/>
      <c r="D160" s="166" t="s">
        <v>713</v>
      </c>
      <c r="E160" s="167" t="s">
        <v>590</v>
      </c>
      <c r="F160" s="168">
        <v>400</v>
      </c>
      <c r="G160" s="168"/>
      <c r="H160" s="169">
        <v>305</v>
      </c>
      <c r="I160" s="169">
        <v>475</v>
      </c>
      <c r="J160" s="170" t="s">
        <v>714</v>
      </c>
      <c r="K160" s="171">
        <f t="shared" si="27"/>
        <v>-95</v>
      </c>
      <c r="L160" s="172">
        <f t="shared" si="28"/>
        <v>-0.23749999999999999</v>
      </c>
      <c r="M160" s="168" t="s">
        <v>603</v>
      </c>
      <c r="N160" s="165">
        <v>43606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66</v>
      </c>
      <c r="B161" s="155">
        <v>42593</v>
      </c>
      <c r="C161" s="155"/>
      <c r="D161" s="156" t="s">
        <v>715</v>
      </c>
      <c r="E161" s="157" t="s">
        <v>590</v>
      </c>
      <c r="F161" s="158">
        <v>86.5</v>
      </c>
      <c r="G161" s="157"/>
      <c r="H161" s="157">
        <v>130</v>
      </c>
      <c r="I161" s="159">
        <v>130</v>
      </c>
      <c r="J161" s="160" t="s">
        <v>716</v>
      </c>
      <c r="K161" s="161">
        <f t="shared" si="27"/>
        <v>43.5</v>
      </c>
      <c r="L161" s="162">
        <f t="shared" si="28"/>
        <v>0.50289017341040465</v>
      </c>
      <c r="M161" s="157" t="s">
        <v>593</v>
      </c>
      <c r="N161" s="163">
        <v>43091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4">
        <v>67</v>
      </c>
      <c r="B162" s="165">
        <v>42600</v>
      </c>
      <c r="C162" s="165"/>
      <c r="D162" s="166" t="s">
        <v>122</v>
      </c>
      <c r="E162" s="167" t="s">
        <v>590</v>
      </c>
      <c r="F162" s="168">
        <v>133.5</v>
      </c>
      <c r="G162" s="168"/>
      <c r="H162" s="169">
        <v>126.5</v>
      </c>
      <c r="I162" s="169">
        <v>178</v>
      </c>
      <c r="J162" s="170" t="s">
        <v>717</v>
      </c>
      <c r="K162" s="171">
        <f t="shared" si="27"/>
        <v>-7</v>
      </c>
      <c r="L162" s="172">
        <f t="shared" si="28"/>
        <v>-5.2434456928838954E-2</v>
      </c>
      <c r="M162" s="168" t="s">
        <v>603</v>
      </c>
      <c r="N162" s="165">
        <v>42615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68</v>
      </c>
      <c r="B163" s="155">
        <v>42613</v>
      </c>
      <c r="C163" s="155"/>
      <c r="D163" s="156" t="s">
        <v>718</v>
      </c>
      <c r="E163" s="157" t="s">
        <v>590</v>
      </c>
      <c r="F163" s="158">
        <v>560</v>
      </c>
      <c r="G163" s="157"/>
      <c r="H163" s="157">
        <v>725</v>
      </c>
      <c r="I163" s="159">
        <v>725</v>
      </c>
      <c r="J163" s="160" t="s">
        <v>623</v>
      </c>
      <c r="K163" s="161">
        <f t="shared" si="27"/>
        <v>165</v>
      </c>
      <c r="L163" s="162">
        <f t="shared" si="28"/>
        <v>0.29464285714285715</v>
      </c>
      <c r="M163" s="157" t="s">
        <v>593</v>
      </c>
      <c r="N163" s="163">
        <v>42456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69</v>
      </c>
      <c r="B164" s="155">
        <v>42614</v>
      </c>
      <c r="C164" s="155"/>
      <c r="D164" s="156" t="s">
        <v>719</v>
      </c>
      <c r="E164" s="157" t="s">
        <v>590</v>
      </c>
      <c r="F164" s="158">
        <v>160.5</v>
      </c>
      <c r="G164" s="157"/>
      <c r="H164" s="157">
        <v>210</v>
      </c>
      <c r="I164" s="159">
        <v>210</v>
      </c>
      <c r="J164" s="160" t="s">
        <v>623</v>
      </c>
      <c r="K164" s="161">
        <f t="shared" si="27"/>
        <v>49.5</v>
      </c>
      <c r="L164" s="162">
        <f t="shared" si="28"/>
        <v>0.30841121495327101</v>
      </c>
      <c r="M164" s="157" t="s">
        <v>593</v>
      </c>
      <c r="N164" s="163">
        <v>42871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70</v>
      </c>
      <c r="B165" s="155">
        <v>42646</v>
      </c>
      <c r="C165" s="155"/>
      <c r="D165" s="156" t="s">
        <v>415</v>
      </c>
      <c r="E165" s="157" t="s">
        <v>590</v>
      </c>
      <c r="F165" s="158">
        <v>430</v>
      </c>
      <c r="G165" s="157"/>
      <c r="H165" s="157">
        <v>596</v>
      </c>
      <c r="I165" s="159">
        <v>575</v>
      </c>
      <c r="J165" s="160" t="s">
        <v>720</v>
      </c>
      <c r="K165" s="161">
        <v>166</v>
      </c>
      <c r="L165" s="162">
        <v>0.38604651162790699</v>
      </c>
      <c r="M165" s="157" t="s">
        <v>593</v>
      </c>
      <c r="N165" s="163">
        <v>42769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71</v>
      </c>
      <c r="B166" s="155">
        <v>42657</v>
      </c>
      <c r="C166" s="155"/>
      <c r="D166" s="156" t="s">
        <v>721</v>
      </c>
      <c r="E166" s="157" t="s">
        <v>590</v>
      </c>
      <c r="F166" s="158">
        <v>280</v>
      </c>
      <c r="G166" s="157"/>
      <c r="H166" s="157">
        <v>345</v>
      </c>
      <c r="I166" s="159">
        <v>345</v>
      </c>
      <c r="J166" s="160" t="s">
        <v>623</v>
      </c>
      <c r="K166" s="161">
        <f t="shared" ref="K166:K171" si="29">H166-F166</f>
        <v>65</v>
      </c>
      <c r="L166" s="162">
        <f t="shared" ref="L166:L167" si="30">K166/F166</f>
        <v>0.23214285714285715</v>
      </c>
      <c r="M166" s="157" t="s">
        <v>593</v>
      </c>
      <c r="N166" s="163">
        <v>42814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72</v>
      </c>
      <c r="B167" s="155">
        <v>42657</v>
      </c>
      <c r="C167" s="155"/>
      <c r="D167" s="156" t="s">
        <v>722</v>
      </c>
      <c r="E167" s="157" t="s">
        <v>590</v>
      </c>
      <c r="F167" s="158">
        <v>245</v>
      </c>
      <c r="G167" s="157"/>
      <c r="H167" s="157">
        <v>325.5</v>
      </c>
      <c r="I167" s="159">
        <v>330</v>
      </c>
      <c r="J167" s="160" t="s">
        <v>723</v>
      </c>
      <c r="K167" s="161">
        <f t="shared" si="29"/>
        <v>80.5</v>
      </c>
      <c r="L167" s="162">
        <f t="shared" si="30"/>
        <v>0.32857142857142857</v>
      </c>
      <c r="M167" s="157" t="s">
        <v>593</v>
      </c>
      <c r="N167" s="163">
        <v>42769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73</v>
      </c>
      <c r="B168" s="155">
        <v>42660</v>
      </c>
      <c r="C168" s="155"/>
      <c r="D168" s="156" t="s">
        <v>724</v>
      </c>
      <c r="E168" s="157" t="s">
        <v>590</v>
      </c>
      <c r="F168" s="158">
        <v>125</v>
      </c>
      <c r="G168" s="157"/>
      <c r="H168" s="157">
        <v>160</v>
      </c>
      <c r="I168" s="159">
        <v>160</v>
      </c>
      <c r="J168" s="160" t="s">
        <v>677</v>
      </c>
      <c r="K168" s="161">
        <f t="shared" si="29"/>
        <v>35</v>
      </c>
      <c r="L168" s="162">
        <v>0.28000000000000003</v>
      </c>
      <c r="M168" s="157" t="s">
        <v>593</v>
      </c>
      <c r="N168" s="163">
        <v>42803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74</v>
      </c>
      <c r="B169" s="155">
        <v>42660</v>
      </c>
      <c r="C169" s="155"/>
      <c r="D169" s="156" t="s">
        <v>725</v>
      </c>
      <c r="E169" s="157" t="s">
        <v>590</v>
      </c>
      <c r="F169" s="158">
        <v>114</v>
      </c>
      <c r="G169" s="157"/>
      <c r="H169" s="157">
        <v>145</v>
      </c>
      <c r="I169" s="159">
        <v>145</v>
      </c>
      <c r="J169" s="160" t="s">
        <v>677</v>
      </c>
      <c r="K169" s="161">
        <f t="shared" si="29"/>
        <v>31</v>
      </c>
      <c r="L169" s="162">
        <f t="shared" ref="L169:L171" si="31">K169/F169</f>
        <v>0.27192982456140352</v>
      </c>
      <c r="M169" s="157" t="s">
        <v>593</v>
      </c>
      <c r="N169" s="163">
        <v>42859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75</v>
      </c>
      <c r="B170" s="155">
        <v>42660</v>
      </c>
      <c r="C170" s="155"/>
      <c r="D170" s="156" t="s">
        <v>726</v>
      </c>
      <c r="E170" s="157" t="s">
        <v>590</v>
      </c>
      <c r="F170" s="158">
        <v>212</v>
      </c>
      <c r="G170" s="157"/>
      <c r="H170" s="157">
        <v>280</v>
      </c>
      <c r="I170" s="159">
        <v>276</v>
      </c>
      <c r="J170" s="160" t="s">
        <v>727</v>
      </c>
      <c r="K170" s="161">
        <f t="shared" si="29"/>
        <v>68</v>
      </c>
      <c r="L170" s="162">
        <f t="shared" si="31"/>
        <v>0.32075471698113206</v>
      </c>
      <c r="M170" s="157" t="s">
        <v>593</v>
      </c>
      <c r="N170" s="163">
        <v>42858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76</v>
      </c>
      <c r="B171" s="155">
        <v>42678</v>
      </c>
      <c r="C171" s="155"/>
      <c r="D171" s="156" t="s">
        <v>464</v>
      </c>
      <c r="E171" s="157" t="s">
        <v>590</v>
      </c>
      <c r="F171" s="158">
        <v>155</v>
      </c>
      <c r="G171" s="157"/>
      <c r="H171" s="157">
        <v>210</v>
      </c>
      <c r="I171" s="159">
        <v>210</v>
      </c>
      <c r="J171" s="160" t="s">
        <v>728</v>
      </c>
      <c r="K171" s="161">
        <f t="shared" si="29"/>
        <v>55</v>
      </c>
      <c r="L171" s="162">
        <f t="shared" si="31"/>
        <v>0.35483870967741937</v>
      </c>
      <c r="M171" s="157" t="s">
        <v>593</v>
      </c>
      <c r="N171" s="163">
        <v>42944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4">
        <v>77</v>
      </c>
      <c r="B172" s="165">
        <v>42710</v>
      </c>
      <c r="C172" s="165"/>
      <c r="D172" s="166" t="s">
        <v>729</v>
      </c>
      <c r="E172" s="167" t="s">
        <v>590</v>
      </c>
      <c r="F172" s="168">
        <v>150.5</v>
      </c>
      <c r="G172" s="168"/>
      <c r="H172" s="169">
        <v>72.5</v>
      </c>
      <c r="I172" s="169">
        <v>174</v>
      </c>
      <c r="J172" s="170" t="s">
        <v>730</v>
      </c>
      <c r="K172" s="171">
        <v>-78</v>
      </c>
      <c r="L172" s="172">
        <v>-0.51827242524916906</v>
      </c>
      <c r="M172" s="168" t="s">
        <v>603</v>
      </c>
      <c r="N172" s="165">
        <v>43333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78</v>
      </c>
      <c r="B173" s="155">
        <v>42712</v>
      </c>
      <c r="C173" s="155"/>
      <c r="D173" s="156" t="s">
        <v>731</v>
      </c>
      <c r="E173" s="157" t="s">
        <v>590</v>
      </c>
      <c r="F173" s="158">
        <v>380</v>
      </c>
      <c r="G173" s="157"/>
      <c r="H173" s="157">
        <v>478</v>
      </c>
      <c r="I173" s="159">
        <v>468</v>
      </c>
      <c r="J173" s="160" t="s">
        <v>677</v>
      </c>
      <c r="K173" s="161">
        <f t="shared" ref="K173:K175" si="32">H173-F173</f>
        <v>98</v>
      </c>
      <c r="L173" s="162">
        <f t="shared" ref="L173:L175" si="33">K173/F173</f>
        <v>0.25789473684210529</v>
      </c>
      <c r="M173" s="157" t="s">
        <v>593</v>
      </c>
      <c r="N173" s="163">
        <v>43025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79</v>
      </c>
      <c r="B174" s="155">
        <v>42734</v>
      </c>
      <c r="C174" s="155"/>
      <c r="D174" s="156" t="s">
        <v>121</v>
      </c>
      <c r="E174" s="157" t="s">
        <v>590</v>
      </c>
      <c r="F174" s="158">
        <v>305</v>
      </c>
      <c r="G174" s="157"/>
      <c r="H174" s="157">
        <v>375</v>
      </c>
      <c r="I174" s="159">
        <v>375</v>
      </c>
      <c r="J174" s="160" t="s">
        <v>677</v>
      </c>
      <c r="K174" s="161">
        <f t="shared" si="32"/>
        <v>70</v>
      </c>
      <c r="L174" s="162">
        <f t="shared" si="33"/>
        <v>0.22950819672131148</v>
      </c>
      <c r="M174" s="157" t="s">
        <v>593</v>
      </c>
      <c r="N174" s="163">
        <v>42768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80</v>
      </c>
      <c r="B175" s="155">
        <v>42739</v>
      </c>
      <c r="C175" s="155"/>
      <c r="D175" s="156" t="s">
        <v>104</v>
      </c>
      <c r="E175" s="157" t="s">
        <v>590</v>
      </c>
      <c r="F175" s="158">
        <v>99.5</v>
      </c>
      <c r="G175" s="157"/>
      <c r="H175" s="157">
        <v>158</v>
      </c>
      <c r="I175" s="159">
        <v>158</v>
      </c>
      <c r="J175" s="160" t="s">
        <v>677</v>
      </c>
      <c r="K175" s="161">
        <f t="shared" si="32"/>
        <v>58.5</v>
      </c>
      <c r="L175" s="162">
        <f t="shared" si="33"/>
        <v>0.5879396984924623</v>
      </c>
      <c r="M175" s="157" t="s">
        <v>593</v>
      </c>
      <c r="N175" s="163">
        <v>42898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81</v>
      </c>
      <c r="B176" s="155">
        <v>42739</v>
      </c>
      <c r="C176" s="155"/>
      <c r="D176" s="156" t="s">
        <v>104</v>
      </c>
      <c r="E176" s="157" t="s">
        <v>590</v>
      </c>
      <c r="F176" s="158">
        <v>99.5</v>
      </c>
      <c r="G176" s="157"/>
      <c r="H176" s="157">
        <v>158</v>
      </c>
      <c r="I176" s="159">
        <v>158</v>
      </c>
      <c r="J176" s="160" t="s">
        <v>677</v>
      </c>
      <c r="K176" s="161">
        <v>58.5</v>
      </c>
      <c r="L176" s="162">
        <v>0.58793969849246197</v>
      </c>
      <c r="M176" s="157" t="s">
        <v>593</v>
      </c>
      <c r="N176" s="163">
        <v>42898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82</v>
      </c>
      <c r="B177" s="155">
        <v>42786</v>
      </c>
      <c r="C177" s="155"/>
      <c r="D177" s="156" t="s">
        <v>210</v>
      </c>
      <c r="E177" s="157" t="s">
        <v>590</v>
      </c>
      <c r="F177" s="158">
        <v>140.5</v>
      </c>
      <c r="G177" s="157"/>
      <c r="H177" s="157">
        <v>220</v>
      </c>
      <c r="I177" s="159">
        <v>220</v>
      </c>
      <c r="J177" s="160" t="s">
        <v>677</v>
      </c>
      <c r="K177" s="161">
        <f>H177-F177</f>
        <v>79.5</v>
      </c>
      <c r="L177" s="162">
        <f>K177/F177</f>
        <v>0.5658362989323843</v>
      </c>
      <c r="M177" s="157" t="s">
        <v>593</v>
      </c>
      <c r="N177" s="163">
        <v>42864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83</v>
      </c>
      <c r="B178" s="155">
        <v>42786</v>
      </c>
      <c r="C178" s="155"/>
      <c r="D178" s="156" t="s">
        <v>732</v>
      </c>
      <c r="E178" s="157" t="s">
        <v>590</v>
      </c>
      <c r="F178" s="158">
        <v>202.5</v>
      </c>
      <c r="G178" s="157"/>
      <c r="H178" s="157">
        <v>234</v>
      </c>
      <c r="I178" s="159">
        <v>234</v>
      </c>
      <c r="J178" s="160" t="s">
        <v>677</v>
      </c>
      <c r="K178" s="161">
        <v>31.5</v>
      </c>
      <c r="L178" s="162">
        <v>0.155555555555556</v>
      </c>
      <c r="M178" s="157" t="s">
        <v>593</v>
      </c>
      <c r="N178" s="163">
        <v>42836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84</v>
      </c>
      <c r="B179" s="155">
        <v>42818</v>
      </c>
      <c r="C179" s="155"/>
      <c r="D179" s="156" t="s">
        <v>733</v>
      </c>
      <c r="E179" s="157" t="s">
        <v>590</v>
      </c>
      <c r="F179" s="158">
        <v>300.5</v>
      </c>
      <c r="G179" s="157"/>
      <c r="H179" s="157">
        <v>417.5</v>
      </c>
      <c r="I179" s="159">
        <v>420</v>
      </c>
      <c r="J179" s="160" t="s">
        <v>734</v>
      </c>
      <c r="K179" s="161">
        <f>H179-F179</f>
        <v>117</v>
      </c>
      <c r="L179" s="162">
        <f>K179/F179</f>
        <v>0.38935108153078202</v>
      </c>
      <c r="M179" s="157" t="s">
        <v>593</v>
      </c>
      <c r="N179" s="163">
        <v>43070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85</v>
      </c>
      <c r="B180" s="155">
        <v>42818</v>
      </c>
      <c r="C180" s="155"/>
      <c r="D180" s="156" t="s">
        <v>707</v>
      </c>
      <c r="E180" s="157" t="s">
        <v>590</v>
      </c>
      <c r="F180" s="158">
        <v>850</v>
      </c>
      <c r="G180" s="157"/>
      <c r="H180" s="157">
        <v>1042.5</v>
      </c>
      <c r="I180" s="159">
        <v>1023</v>
      </c>
      <c r="J180" s="160" t="s">
        <v>735</v>
      </c>
      <c r="K180" s="161">
        <v>192.5</v>
      </c>
      <c r="L180" s="162">
        <v>0.22647058823529401</v>
      </c>
      <c r="M180" s="157" t="s">
        <v>593</v>
      </c>
      <c r="N180" s="163">
        <v>42830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86</v>
      </c>
      <c r="B181" s="155">
        <v>42830</v>
      </c>
      <c r="C181" s="155"/>
      <c r="D181" s="156" t="s">
        <v>495</v>
      </c>
      <c r="E181" s="157" t="s">
        <v>590</v>
      </c>
      <c r="F181" s="158">
        <v>785</v>
      </c>
      <c r="G181" s="157"/>
      <c r="H181" s="157">
        <v>930</v>
      </c>
      <c r="I181" s="159">
        <v>920</v>
      </c>
      <c r="J181" s="160" t="s">
        <v>736</v>
      </c>
      <c r="K181" s="161">
        <f>H181-F181</f>
        <v>145</v>
      </c>
      <c r="L181" s="162">
        <f>K181/F181</f>
        <v>0.18471337579617833</v>
      </c>
      <c r="M181" s="157" t="s">
        <v>593</v>
      </c>
      <c r="N181" s="163">
        <v>42976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4">
        <v>87</v>
      </c>
      <c r="B182" s="165">
        <v>42831</v>
      </c>
      <c r="C182" s="165"/>
      <c r="D182" s="166" t="s">
        <v>737</v>
      </c>
      <c r="E182" s="167" t="s">
        <v>590</v>
      </c>
      <c r="F182" s="168">
        <v>40</v>
      </c>
      <c r="G182" s="168"/>
      <c r="H182" s="169">
        <v>13.1</v>
      </c>
      <c r="I182" s="169">
        <v>60</v>
      </c>
      <c r="J182" s="170" t="s">
        <v>738</v>
      </c>
      <c r="K182" s="171">
        <v>-26.9</v>
      </c>
      <c r="L182" s="172">
        <v>-0.67249999999999999</v>
      </c>
      <c r="M182" s="168" t="s">
        <v>603</v>
      </c>
      <c r="N182" s="165">
        <v>43138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88</v>
      </c>
      <c r="B183" s="155">
        <v>42837</v>
      </c>
      <c r="C183" s="155"/>
      <c r="D183" s="156" t="s">
        <v>102</v>
      </c>
      <c r="E183" s="157" t="s">
        <v>590</v>
      </c>
      <c r="F183" s="158">
        <v>289.5</v>
      </c>
      <c r="G183" s="157"/>
      <c r="H183" s="157">
        <v>354</v>
      </c>
      <c r="I183" s="159">
        <v>360</v>
      </c>
      <c r="J183" s="160" t="s">
        <v>739</v>
      </c>
      <c r="K183" s="161">
        <f t="shared" ref="K183:K191" si="34">H183-F183</f>
        <v>64.5</v>
      </c>
      <c r="L183" s="162">
        <f t="shared" ref="L183:L191" si="35">K183/F183</f>
        <v>0.22279792746113988</v>
      </c>
      <c r="M183" s="157" t="s">
        <v>593</v>
      </c>
      <c r="N183" s="163">
        <v>43040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89</v>
      </c>
      <c r="B184" s="155">
        <v>42845</v>
      </c>
      <c r="C184" s="155"/>
      <c r="D184" s="156" t="s">
        <v>435</v>
      </c>
      <c r="E184" s="157" t="s">
        <v>590</v>
      </c>
      <c r="F184" s="158">
        <v>700</v>
      </c>
      <c r="G184" s="157"/>
      <c r="H184" s="157">
        <v>840</v>
      </c>
      <c r="I184" s="159">
        <v>840</v>
      </c>
      <c r="J184" s="160" t="s">
        <v>740</v>
      </c>
      <c r="K184" s="161">
        <f t="shared" si="34"/>
        <v>140</v>
      </c>
      <c r="L184" s="162">
        <f t="shared" si="35"/>
        <v>0.2</v>
      </c>
      <c r="M184" s="157" t="s">
        <v>593</v>
      </c>
      <c r="N184" s="163">
        <v>42893</v>
      </c>
      <c r="O184" s="1"/>
      <c r="P184" s="1"/>
      <c r="Q184" s="23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90</v>
      </c>
      <c r="B185" s="155">
        <v>42887</v>
      </c>
      <c r="C185" s="155"/>
      <c r="D185" s="156" t="s">
        <v>741</v>
      </c>
      <c r="E185" s="157" t="s">
        <v>590</v>
      </c>
      <c r="F185" s="158">
        <v>130</v>
      </c>
      <c r="G185" s="157"/>
      <c r="H185" s="157">
        <v>144.25</v>
      </c>
      <c r="I185" s="159">
        <v>170</v>
      </c>
      <c r="J185" s="160" t="s">
        <v>742</v>
      </c>
      <c r="K185" s="161">
        <f t="shared" si="34"/>
        <v>14.25</v>
      </c>
      <c r="L185" s="162">
        <f t="shared" si="35"/>
        <v>0.10961538461538461</v>
      </c>
      <c r="M185" s="157" t="s">
        <v>593</v>
      </c>
      <c r="N185" s="163">
        <v>43675</v>
      </c>
      <c r="O185" s="1"/>
      <c r="P185" s="1"/>
      <c r="Q185" s="23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91</v>
      </c>
      <c r="B186" s="155">
        <v>42901</v>
      </c>
      <c r="C186" s="155"/>
      <c r="D186" s="156" t="s">
        <v>743</v>
      </c>
      <c r="E186" s="157" t="s">
        <v>590</v>
      </c>
      <c r="F186" s="158">
        <v>214.5</v>
      </c>
      <c r="G186" s="157"/>
      <c r="H186" s="157">
        <v>262</v>
      </c>
      <c r="I186" s="159">
        <v>262</v>
      </c>
      <c r="J186" s="160" t="s">
        <v>612</v>
      </c>
      <c r="K186" s="161">
        <f t="shared" si="34"/>
        <v>47.5</v>
      </c>
      <c r="L186" s="162">
        <f t="shared" si="35"/>
        <v>0.22144522144522144</v>
      </c>
      <c r="M186" s="157" t="s">
        <v>593</v>
      </c>
      <c r="N186" s="163">
        <v>42977</v>
      </c>
      <c r="O186" s="1"/>
      <c r="P186" s="1"/>
      <c r="Q186" s="23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92</v>
      </c>
      <c r="B187" s="186">
        <v>42933</v>
      </c>
      <c r="C187" s="186"/>
      <c r="D187" s="187" t="s">
        <v>744</v>
      </c>
      <c r="E187" s="188" t="s">
        <v>590</v>
      </c>
      <c r="F187" s="189">
        <v>370</v>
      </c>
      <c r="G187" s="188"/>
      <c r="H187" s="188">
        <v>447.5</v>
      </c>
      <c r="I187" s="190">
        <v>450</v>
      </c>
      <c r="J187" s="191" t="s">
        <v>677</v>
      </c>
      <c r="K187" s="161">
        <f t="shared" si="34"/>
        <v>77.5</v>
      </c>
      <c r="L187" s="192">
        <f t="shared" si="35"/>
        <v>0.20945945945945946</v>
      </c>
      <c r="M187" s="188" t="s">
        <v>593</v>
      </c>
      <c r="N187" s="193">
        <v>43035</v>
      </c>
      <c r="O187" s="1"/>
      <c r="P187" s="1"/>
      <c r="Q187" s="23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93</v>
      </c>
      <c r="B188" s="186">
        <v>42943</v>
      </c>
      <c r="C188" s="186"/>
      <c r="D188" s="187" t="s">
        <v>208</v>
      </c>
      <c r="E188" s="188" t="s">
        <v>590</v>
      </c>
      <c r="F188" s="189">
        <v>657.5</v>
      </c>
      <c r="G188" s="188"/>
      <c r="H188" s="188">
        <v>825</v>
      </c>
      <c r="I188" s="190">
        <v>820</v>
      </c>
      <c r="J188" s="191" t="s">
        <v>677</v>
      </c>
      <c r="K188" s="161">
        <f t="shared" si="34"/>
        <v>167.5</v>
      </c>
      <c r="L188" s="192">
        <f t="shared" si="35"/>
        <v>0.25475285171102663</v>
      </c>
      <c r="M188" s="188" t="s">
        <v>593</v>
      </c>
      <c r="N188" s="193">
        <v>43090</v>
      </c>
      <c r="O188" s="1"/>
      <c r="P188" s="1"/>
      <c r="Q188" s="23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94</v>
      </c>
      <c r="B189" s="155">
        <v>42964</v>
      </c>
      <c r="C189" s="155"/>
      <c r="D189" s="156" t="s">
        <v>383</v>
      </c>
      <c r="E189" s="157" t="s">
        <v>590</v>
      </c>
      <c r="F189" s="158">
        <v>605</v>
      </c>
      <c r="G189" s="157"/>
      <c r="H189" s="157">
        <v>750</v>
      </c>
      <c r="I189" s="159">
        <v>750</v>
      </c>
      <c r="J189" s="160" t="s">
        <v>736</v>
      </c>
      <c r="K189" s="161">
        <f t="shared" si="34"/>
        <v>145</v>
      </c>
      <c r="L189" s="162">
        <f t="shared" si="35"/>
        <v>0.23966942148760331</v>
      </c>
      <c r="M189" s="157" t="s">
        <v>593</v>
      </c>
      <c r="N189" s="163">
        <v>43027</v>
      </c>
      <c r="O189" s="1"/>
      <c r="P189" s="1"/>
      <c r="Q189" s="23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4">
        <v>95</v>
      </c>
      <c r="B190" s="165">
        <v>42979</v>
      </c>
      <c r="C190" s="165"/>
      <c r="D190" s="173" t="s">
        <v>745</v>
      </c>
      <c r="E190" s="168" t="s">
        <v>590</v>
      </c>
      <c r="F190" s="168">
        <v>255</v>
      </c>
      <c r="G190" s="169"/>
      <c r="H190" s="169">
        <v>217.25</v>
      </c>
      <c r="I190" s="169">
        <v>320</v>
      </c>
      <c r="J190" s="170" t="s">
        <v>746</v>
      </c>
      <c r="K190" s="171">
        <f t="shared" si="34"/>
        <v>-37.75</v>
      </c>
      <c r="L190" s="174">
        <f t="shared" si="35"/>
        <v>-0.14803921568627451</v>
      </c>
      <c r="M190" s="168" t="s">
        <v>603</v>
      </c>
      <c r="N190" s="165">
        <v>43661</v>
      </c>
      <c r="O190" s="1"/>
      <c r="P190" s="1"/>
      <c r="Q190" s="23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96</v>
      </c>
      <c r="B191" s="155">
        <v>42997</v>
      </c>
      <c r="C191" s="155"/>
      <c r="D191" s="156" t="s">
        <v>747</v>
      </c>
      <c r="E191" s="157" t="s">
        <v>590</v>
      </c>
      <c r="F191" s="158">
        <v>215</v>
      </c>
      <c r="G191" s="157"/>
      <c r="H191" s="157">
        <v>258</v>
      </c>
      <c r="I191" s="159">
        <v>258</v>
      </c>
      <c r="J191" s="160" t="s">
        <v>677</v>
      </c>
      <c r="K191" s="161">
        <f t="shared" si="34"/>
        <v>43</v>
      </c>
      <c r="L191" s="162">
        <f t="shared" si="35"/>
        <v>0.2</v>
      </c>
      <c r="M191" s="157" t="s">
        <v>593</v>
      </c>
      <c r="N191" s="163">
        <v>43040</v>
      </c>
      <c r="O191" s="1"/>
      <c r="P191" s="1"/>
      <c r="Q191" s="23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97</v>
      </c>
      <c r="B192" s="155">
        <v>42997</v>
      </c>
      <c r="C192" s="155"/>
      <c r="D192" s="156" t="s">
        <v>747</v>
      </c>
      <c r="E192" s="157" t="s">
        <v>590</v>
      </c>
      <c r="F192" s="158">
        <v>215</v>
      </c>
      <c r="G192" s="157"/>
      <c r="H192" s="157">
        <v>258</v>
      </c>
      <c r="I192" s="159">
        <v>258</v>
      </c>
      <c r="J192" s="191" t="s">
        <v>677</v>
      </c>
      <c r="K192" s="161">
        <v>43</v>
      </c>
      <c r="L192" s="162">
        <v>0.2</v>
      </c>
      <c r="M192" s="157" t="s">
        <v>593</v>
      </c>
      <c r="N192" s="163">
        <v>43040</v>
      </c>
      <c r="O192" s="1"/>
      <c r="P192" s="1"/>
      <c r="Q192" s="23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98</v>
      </c>
      <c r="B193" s="186">
        <v>42998</v>
      </c>
      <c r="C193" s="186"/>
      <c r="D193" s="187" t="s">
        <v>748</v>
      </c>
      <c r="E193" s="188" t="s">
        <v>590</v>
      </c>
      <c r="F193" s="158">
        <v>75</v>
      </c>
      <c r="G193" s="188"/>
      <c r="H193" s="188">
        <v>90</v>
      </c>
      <c r="I193" s="190">
        <v>90</v>
      </c>
      <c r="J193" s="160" t="s">
        <v>749</v>
      </c>
      <c r="K193" s="161">
        <f t="shared" ref="K193:K198" si="36">H193-F193</f>
        <v>15</v>
      </c>
      <c r="L193" s="162">
        <f t="shared" ref="L193:L198" si="37">K193/F193</f>
        <v>0.2</v>
      </c>
      <c r="M193" s="157" t="s">
        <v>593</v>
      </c>
      <c r="N193" s="163">
        <v>43019</v>
      </c>
      <c r="O193" s="1"/>
      <c r="P193" s="1"/>
      <c r="Q193" s="23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99</v>
      </c>
      <c r="B194" s="186">
        <v>43011</v>
      </c>
      <c r="C194" s="186"/>
      <c r="D194" s="187" t="s">
        <v>750</v>
      </c>
      <c r="E194" s="188" t="s">
        <v>590</v>
      </c>
      <c r="F194" s="189">
        <v>315</v>
      </c>
      <c r="G194" s="188"/>
      <c r="H194" s="188">
        <v>392</v>
      </c>
      <c r="I194" s="190">
        <v>384</v>
      </c>
      <c r="J194" s="191" t="s">
        <v>751</v>
      </c>
      <c r="K194" s="161">
        <f t="shared" si="36"/>
        <v>77</v>
      </c>
      <c r="L194" s="192">
        <f t="shared" si="37"/>
        <v>0.24444444444444444</v>
      </c>
      <c r="M194" s="188" t="s">
        <v>593</v>
      </c>
      <c r="N194" s="193">
        <v>43017</v>
      </c>
      <c r="O194" s="1"/>
      <c r="P194" s="1"/>
      <c r="Q194" s="23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100</v>
      </c>
      <c r="B195" s="186">
        <v>43013</v>
      </c>
      <c r="C195" s="186"/>
      <c r="D195" s="187" t="s">
        <v>468</v>
      </c>
      <c r="E195" s="188" t="s">
        <v>590</v>
      </c>
      <c r="F195" s="189">
        <v>145</v>
      </c>
      <c r="G195" s="188"/>
      <c r="H195" s="188">
        <v>179</v>
      </c>
      <c r="I195" s="190">
        <v>180</v>
      </c>
      <c r="J195" s="191" t="s">
        <v>752</v>
      </c>
      <c r="K195" s="161">
        <f t="shared" si="36"/>
        <v>34</v>
      </c>
      <c r="L195" s="192">
        <f t="shared" si="37"/>
        <v>0.23448275862068965</v>
      </c>
      <c r="M195" s="188" t="s">
        <v>593</v>
      </c>
      <c r="N195" s="193">
        <v>43025</v>
      </c>
      <c r="O195" s="1"/>
      <c r="P195" s="1"/>
      <c r="Q195" s="23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101</v>
      </c>
      <c r="B196" s="186">
        <v>43014</v>
      </c>
      <c r="C196" s="186"/>
      <c r="D196" s="187" t="s">
        <v>358</v>
      </c>
      <c r="E196" s="188" t="s">
        <v>590</v>
      </c>
      <c r="F196" s="189">
        <v>256</v>
      </c>
      <c r="G196" s="188"/>
      <c r="H196" s="188">
        <v>323</v>
      </c>
      <c r="I196" s="190">
        <v>320</v>
      </c>
      <c r="J196" s="191" t="s">
        <v>677</v>
      </c>
      <c r="K196" s="161">
        <f t="shared" si="36"/>
        <v>67</v>
      </c>
      <c r="L196" s="192">
        <f t="shared" si="37"/>
        <v>0.26171875</v>
      </c>
      <c r="M196" s="188" t="s">
        <v>593</v>
      </c>
      <c r="N196" s="193">
        <v>43067</v>
      </c>
      <c r="O196" s="1"/>
      <c r="P196" s="1"/>
      <c r="Q196" s="23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102</v>
      </c>
      <c r="B197" s="186">
        <v>43017</v>
      </c>
      <c r="C197" s="186"/>
      <c r="D197" s="187" t="s">
        <v>372</v>
      </c>
      <c r="E197" s="188" t="s">
        <v>590</v>
      </c>
      <c r="F197" s="189">
        <v>137.5</v>
      </c>
      <c r="G197" s="188"/>
      <c r="H197" s="188">
        <v>184</v>
      </c>
      <c r="I197" s="190">
        <v>183</v>
      </c>
      <c r="J197" s="191" t="s">
        <v>753</v>
      </c>
      <c r="K197" s="161">
        <f t="shared" si="36"/>
        <v>46.5</v>
      </c>
      <c r="L197" s="192">
        <f t="shared" si="37"/>
        <v>0.33818181818181819</v>
      </c>
      <c r="M197" s="188" t="s">
        <v>593</v>
      </c>
      <c r="N197" s="193">
        <v>43108</v>
      </c>
      <c r="O197" s="1"/>
      <c r="P197" s="1"/>
      <c r="Q197" s="23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103</v>
      </c>
      <c r="B198" s="186">
        <v>43018</v>
      </c>
      <c r="C198" s="186"/>
      <c r="D198" s="187" t="s">
        <v>754</v>
      </c>
      <c r="E198" s="188" t="s">
        <v>590</v>
      </c>
      <c r="F198" s="189">
        <v>125.5</v>
      </c>
      <c r="G198" s="188"/>
      <c r="H198" s="188">
        <v>158</v>
      </c>
      <c r="I198" s="190">
        <v>155</v>
      </c>
      <c r="J198" s="191" t="s">
        <v>755</v>
      </c>
      <c r="K198" s="161">
        <f t="shared" si="36"/>
        <v>32.5</v>
      </c>
      <c r="L198" s="192">
        <f t="shared" si="37"/>
        <v>0.25896414342629481</v>
      </c>
      <c r="M198" s="188" t="s">
        <v>593</v>
      </c>
      <c r="N198" s="193">
        <v>43067</v>
      </c>
      <c r="O198" s="1"/>
      <c r="P198" s="1"/>
      <c r="Q198" s="23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104</v>
      </c>
      <c r="B199" s="186">
        <v>43018</v>
      </c>
      <c r="C199" s="186"/>
      <c r="D199" s="187" t="s">
        <v>756</v>
      </c>
      <c r="E199" s="188" t="s">
        <v>590</v>
      </c>
      <c r="F199" s="189">
        <v>895</v>
      </c>
      <c r="G199" s="188"/>
      <c r="H199" s="188">
        <v>1122.5</v>
      </c>
      <c r="I199" s="190">
        <v>1078</v>
      </c>
      <c r="J199" s="191" t="s">
        <v>757</v>
      </c>
      <c r="K199" s="161">
        <v>227.5</v>
      </c>
      <c r="L199" s="192">
        <v>0.25418994413407803</v>
      </c>
      <c r="M199" s="188" t="s">
        <v>593</v>
      </c>
      <c r="N199" s="193">
        <v>43117</v>
      </c>
      <c r="O199" s="1"/>
      <c r="P199" s="1"/>
      <c r="Q199" s="23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105</v>
      </c>
      <c r="B200" s="186">
        <v>43020</v>
      </c>
      <c r="C200" s="186"/>
      <c r="D200" s="187" t="s">
        <v>367</v>
      </c>
      <c r="E200" s="188" t="s">
        <v>590</v>
      </c>
      <c r="F200" s="189">
        <v>525</v>
      </c>
      <c r="G200" s="188"/>
      <c r="H200" s="188">
        <v>629</v>
      </c>
      <c r="I200" s="190">
        <v>629</v>
      </c>
      <c r="J200" s="191" t="s">
        <v>677</v>
      </c>
      <c r="K200" s="161">
        <v>104</v>
      </c>
      <c r="L200" s="192">
        <v>0.19809523809523799</v>
      </c>
      <c r="M200" s="188" t="s">
        <v>593</v>
      </c>
      <c r="N200" s="193">
        <v>43119</v>
      </c>
      <c r="O200" s="1"/>
      <c r="P200" s="1"/>
      <c r="Q200" s="23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106</v>
      </c>
      <c r="B201" s="186">
        <v>43046</v>
      </c>
      <c r="C201" s="186"/>
      <c r="D201" s="187" t="s">
        <v>408</v>
      </c>
      <c r="E201" s="188" t="s">
        <v>590</v>
      </c>
      <c r="F201" s="189">
        <v>740</v>
      </c>
      <c r="G201" s="188"/>
      <c r="H201" s="188">
        <v>892.5</v>
      </c>
      <c r="I201" s="190">
        <v>900</v>
      </c>
      <c r="J201" s="191" t="s">
        <v>758</v>
      </c>
      <c r="K201" s="161">
        <f t="shared" ref="K201:K203" si="38">H201-F201</f>
        <v>152.5</v>
      </c>
      <c r="L201" s="192">
        <f t="shared" ref="L201:L203" si="39">K201/F201</f>
        <v>0.20608108108108109</v>
      </c>
      <c r="M201" s="188" t="s">
        <v>593</v>
      </c>
      <c r="N201" s="193">
        <v>43052</v>
      </c>
      <c r="O201" s="1"/>
      <c r="P201" s="1"/>
      <c r="Q201" s="23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107</v>
      </c>
      <c r="B202" s="155">
        <v>43073</v>
      </c>
      <c r="C202" s="155"/>
      <c r="D202" s="156" t="s">
        <v>759</v>
      </c>
      <c r="E202" s="157" t="s">
        <v>590</v>
      </c>
      <c r="F202" s="158">
        <v>118.5</v>
      </c>
      <c r="G202" s="157"/>
      <c r="H202" s="157">
        <v>143.5</v>
      </c>
      <c r="I202" s="159">
        <v>145</v>
      </c>
      <c r="J202" s="160" t="s">
        <v>760</v>
      </c>
      <c r="K202" s="161">
        <f t="shared" si="38"/>
        <v>25</v>
      </c>
      <c r="L202" s="162">
        <f t="shared" si="39"/>
        <v>0.2109704641350211</v>
      </c>
      <c r="M202" s="157" t="s">
        <v>593</v>
      </c>
      <c r="N202" s="163">
        <v>43097</v>
      </c>
      <c r="O202" s="1"/>
      <c r="P202" s="1"/>
      <c r="Q202" s="23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108</v>
      </c>
      <c r="B203" s="165">
        <v>43090</v>
      </c>
      <c r="C203" s="165"/>
      <c r="D203" s="166" t="s">
        <v>440</v>
      </c>
      <c r="E203" s="167" t="s">
        <v>590</v>
      </c>
      <c r="F203" s="168">
        <v>715</v>
      </c>
      <c r="G203" s="168"/>
      <c r="H203" s="169">
        <v>500</v>
      </c>
      <c r="I203" s="169">
        <v>872</v>
      </c>
      <c r="J203" s="170" t="s">
        <v>761</v>
      </c>
      <c r="K203" s="171">
        <f t="shared" si="38"/>
        <v>-215</v>
      </c>
      <c r="L203" s="172">
        <f t="shared" si="39"/>
        <v>-0.30069930069930068</v>
      </c>
      <c r="M203" s="168" t="s">
        <v>603</v>
      </c>
      <c r="N203" s="165">
        <v>43670</v>
      </c>
      <c r="O203" s="1"/>
      <c r="P203" s="1"/>
      <c r="Q203" s="23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109</v>
      </c>
      <c r="B204" s="155">
        <v>43098</v>
      </c>
      <c r="C204" s="155"/>
      <c r="D204" s="156" t="s">
        <v>750</v>
      </c>
      <c r="E204" s="157" t="s">
        <v>590</v>
      </c>
      <c r="F204" s="158">
        <v>435</v>
      </c>
      <c r="G204" s="157"/>
      <c r="H204" s="157">
        <v>542.5</v>
      </c>
      <c r="I204" s="159">
        <v>539</v>
      </c>
      <c r="J204" s="160" t="s">
        <v>677</v>
      </c>
      <c r="K204" s="161">
        <v>107.5</v>
      </c>
      <c r="L204" s="162">
        <v>0.247126436781609</v>
      </c>
      <c r="M204" s="157" t="s">
        <v>593</v>
      </c>
      <c r="N204" s="163">
        <v>43206</v>
      </c>
      <c r="O204" s="1"/>
      <c r="P204" s="1"/>
      <c r="Q204" s="23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110</v>
      </c>
      <c r="B205" s="155">
        <v>43098</v>
      </c>
      <c r="C205" s="155"/>
      <c r="D205" s="156" t="s">
        <v>559</v>
      </c>
      <c r="E205" s="157" t="s">
        <v>590</v>
      </c>
      <c r="F205" s="158">
        <v>885</v>
      </c>
      <c r="G205" s="157"/>
      <c r="H205" s="157">
        <v>1090</v>
      </c>
      <c r="I205" s="159">
        <v>1084</v>
      </c>
      <c r="J205" s="160" t="s">
        <v>677</v>
      </c>
      <c r="K205" s="161">
        <v>205</v>
      </c>
      <c r="L205" s="162">
        <v>0.23163841807909599</v>
      </c>
      <c r="M205" s="157" t="s">
        <v>593</v>
      </c>
      <c r="N205" s="163">
        <v>43213</v>
      </c>
      <c r="O205" s="1"/>
      <c r="P205" s="1"/>
      <c r="Q205" s="23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94">
        <v>111</v>
      </c>
      <c r="B206" s="195">
        <v>43192</v>
      </c>
      <c r="C206" s="195"/>
      <c r="D206" s="173" t="s">
        <v>762</v>
      </c>
      <c r="E206" s="168" t="s">
        <v>590</v>
      </c>
      <c r="F206" s="196">
        <v>478.5</v>
      </c>
      <c r="G206" s="168"/>
      <c r="H206" s="168">
        <v>442</v>
      </c>
      <c r="I206" s="169">
        <v>613</v>
      </c>
      <c r="J206" s="170" t="s">
        <v>763</v>
      </c>
      <c r="K206" s="171">
        <f t="shared" ref="K206:K209" si="40">H206-F206</f>
        <v>-36.5</v>
      </c>
      <c r="L206" s="172">
        <f t="shared" ref="L206:L209" si="41">K206/F206</f>
        <v>-7.6280041797283177E-2</v>
      </c>
      <c r="M206" s="168" t="s">
        <v>603</v>
      </c>
      <c r="N206" s="165">
        <v>43762</v>
      </c>
      <c r="O206" s="1"/>
      <c r="P206" s="1"/>
      <c r="Q206" s="23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4">
        <v>112</v>
      </c>
      <c r="B207" s="165">
        <v>43194</v>
      </c>
      <c r="C207" s="165"/>
      <c r="D207" s="166" t="s">
        <v>764</v>
      </c>
      <c r="E207" s="167" t="s">
        <v>590</v>
      </c>
      <c r="F207" s="168">
        <f>141.5-7.3</f>
        <v>134.19999999999999</v>
      </c>
      <c r="G207" s="168"/>
      <c r="H207" s="169">
        <v>77</v>
      </c>
      <c r="I207" s="169">
        <v>180</v>
      </c>
      <c r="J207" s="170" t="s">
        <v>765</v>
      </c>
      <c r="K207" s="171">
        <f t="shared" si="40"/>
        <v>-57.199999999999989</v>
      </c>
      <c r="L207" s="172">
        <f t="shared" si="41"/>
        <v>-0.42622950819672129</v>
      </c>
      <c r="M207" s="168" t="s">
        <v>603</v>
      </c>
      <c r="N207" s="165">
        <v>43522</v>
      </c>
      <c r="O207" s="1"/>
      <c r="P207" s="1"/>
      <c r="Q207" s="23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4">
        <v>113</v>
      </c>
      <c r="B208" s="165">
        <v>43209</v>
      </c>
      <c r="C208" s="165"/>
      <c r="D208" s="166" t="s">
        <v>766</v>
      </c>
      <c r="E208" s="167" t="s">
        <v>590</v>
      </c>
      <c r="F208" s="168">
        <v>430</v>
      </c>
      <c r="G208" s="168"/>
      <c r="H208" s="169">
        <v>220</v>
      </c>
      <c r="I208" s="169">
        <v>537</v>
      </c>
      <c r="J208" s="170" t="s">
        <v>767</v>
      </c>
      <c r="K208" s="171">
        <f t="shared" si="40"/>
        <v>-210</v>
      </c>
      <c r="L208" s="172">
        <f t="shared" si="41"/>
        <v>-0.48837209302325579</v>
      </c>
      <c r="M208" s="168" t="s">
        <v>603</v>
      </c>
      <c r="N208" s="165">
        <v>43252</v>
      </c>
      <c r="O208" s="1"/>
      <c r="P208" s="1"/>
      <c r="Q208" s="23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114</v>
      </c>
      <c r="B209" s="186">
        <v>43220</v>
      </c>
      <c r="C209" s="186"/>
      <c r="D209" s="187" t="s">
        <v>768</v>
      </c>
      <c r="E209" s="188" t="s">
        <v>590</v>
      </c>
      <c r="F209" s="188">
        <v>153.5</v>
      </c>
      <c r="G209" s="188"/>
      <c r="H209" s="188">
        <v>196</v>
      </c>
      <c r="I209" s="190">
        <v>196</v>
      </c>
      <c r="J209" s="160" t="s">
        <v>769</v>
      </c>
      <c r="K209" s="161">
        <f t="shared" si="40"/>
        <v>42.5</v>
      </c>
      <c r="L209" s="162">
        <f t="shared" si="41"/>
        <v>0.27687296416938112</v>
      </c>
      <c r="M209" s="157" t="s">
        <v>593</v>
      </c>
      <c r="N209" s="163">
        <v>43605</v>
      </c>
      <c r="O209" s="1"/>
      <c r="P209" s="1"/>
      <c r="Q209" s="23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115</v>
      </c>
      <c r="B210" s="165">
        <v>43306</v>
      </c>
      <c r="C210" s="165"/>
      <c r="D210" s="166" t="s">
        <v>737</v>
      </c>
      <c r="E210" s="167" t="s">
        <v>590</v>
      </c>
      <c r="F210" s="168">
        <v>27.5</v>
      </c>
      <c r="G210" s="168"/>
      <c r="H210" s="169">
        <v>13.1</v>
      </c>
      <c r="I210" s="169">
        <v>60</v>
      </c>
      <c r="J210" s="170" t="s">
        <v>770</v>
      </c>
      <c r="K210" s="171">
        <v>-14.4</v>
      </c>
      <c r="L210" s="172">
        <v>-0.52363636363636401</v>
      </c>
      <c r="M210" s="168" t="s">
        <v>603</v>
      </c>
      <c r="N210" s="165">
        <v>43138</v>
      </c>
      <c r="O210" s="1"/>
      <c r="P210" s="1"/>
      <c r="Q210" s="23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4">
        <v>116</v>
      </c>
      <c r="B211" s="195">
        <v>43318</v>
      </c>
      <c r="C211" s="195"/>
      <c r="D211" s="173" t="s">
        <v>771</v>
      </c>
      <c r="E211" s="168" t="s">
        <v>590</v>
      </c>
      <c r="F211" s="168">
        <v>148.5</v>
      </c>
      <c r="G211" s="168"/>
      <c r="H211" s="168">
        <v>102</v>
      </c>
      <c r="I211" s="169">
        <v>182</v>
      </c>
      <c r="J211" s="170" t="s">
        <v>772</v>
      </c>
      <c r="K211" s="171">
        <f>H211-F211</f>
        <v>-46.5</v>
      </c>
      <c r="L211" s="172">
        <f>K211/F211</f>
        <v>-0.31313131313131315</v>
      </c>
      <c r="M211" s="168" t="s">
        <v>603</v>
      </c>
      <c r="N211" s="165">
        <v>43661</v>
      </c>
      <c r="O211" s="1"/>
      <c r="P211" s="1"/>
      <c r="Q211" s="23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117</v>
      </c>
      <c r="B212" s="155">
        <v>43335</v>
      </c>
      <c r="C212" s="155"/>
      <c r="D212" s="156" t="s">
        <v>773</v>
      </c>
      <c r="E212" s="157" t="s">
        <v>590</v>
      </c>
      <c r="F212" s="188">
        <v>285</v>
      </c>
      <c r="G212" s="157"/>
      <c r="H212" s="157">
        <v>355</v>
      </c>
      <c r="I212" s="159">
        <v>364</v>
      </c>
      <c r="J212" s="160" t="s">
        <v>774</v>
      </c>
      <c r="K212" s="161">
        <v>70</v>
      </c>
      <c r="L212" s="162">
        <v>0.24561403508771901</v>
      </c>
      <c r="M212" s="157" t="s">
        <v>593</v>
      </c>
      <c r="N212" s="163">
        <v>43455</v>
      </c>
      <c r="O212" s="1"/>
      <c r="P212" s="1"/>
      <c r="Q212" s="23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118</v>
      </c>
      <c r="B213" s="155">
        <v>43341</v>
      </c>
      <c r="C213" s="155"/>
      <c r="D213" s="156" t="s">
        <v>398</v>
      </c>
      <c r="E213" s="157" t="s">
        <v>590</v>
      </c>
      <c r="F213" s="188">
        <v>525</v>
      </c>
      <c r="G213" s="157"/>
      <c r="H213" s="157">
        <v>585</v>
      </c>
      <c r="I213" s="159">
        <v>635</v>
      </c>
      <c r="J213" s="160" t="s">
        <v>775</v>
      </c>
      <c r="K213" s="161">
        <f t="shared" ref="K213:K264" si="42">H213-F213</f>
        <v>60</v>
      </c>
      <c r="L213" s="162">
        <f t="shared" ref="L213:L264" si="43">K213/F213</f>
        <v>0.11428571428571428</v>
      </c>
      <c r="M213" s="157" t="s">
        <v>593</v>
      </c>
      <c r="N213" s="163">
        <v>43662</v>
      </c>
      <c r="O213" s="1"/>
      <c r="P213" s="1"/>
      <c r="Q213" s="23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119</v>
      </c>
      <c r="B214" s="155">
        <v>43395</v>
      </c>
      <c r="C214" s="155"/>
      <c r="D214" s="156" t="s">
        <v>383</v>
      </c>
      <c r="E214" s="157" t="s">
        <v>590</v>
      </c>
      <c r="F214" s="188">
        <v>475</v>
      </c>
      <c r="G214" s="157"/>
      <c r="H214" s="157">
        <v>574</v>
      </c>
      <c r="I214" s="159">
        <v>570</v>
      </c>
      <c r="J214" s="160" t="s">
        <v>677</v>
      </c>
      <c r="K214" s="161">
        <f t="shared" si="42"/>
        <v>99</v>
      </c>
      <c r="L214" s="162">
        <f t="shared" si="43"/>
        <v>0.20842105263157895</v>
      </c>
      <c r="M214" s="157" t="s">
        <v>593</v>
      </c>
      <c r="N214" s="163">
        <v>43403</v>
      </c>
      <c r="O214" s="1"/>
      <c r="P214" s="1"/>
      <c r="Q214" s="23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120</v>
      </c>
      <c r="B215" s="186">
        <v>43397</v>
      </c>
      <c r="C215" s="186"/>
      <c r="D215" s="187" t="s">
        <v>776</v>
      </c>
      <c r="E215" s="188" t="s">
        <v>590</v>
      </c>
      <c r="F215" s="188">
        <v>707.5</v>
      </c>
      <c r="G215" s="188"/>
      <c r="H215" s="188">
        <v>872</v>
      </c>
      <c r="I215" s="190">
        <v>872</v>
      </c>
      <c r="J215" s="191" t="s">
        <v>677</v>
      </c>
      <c r="K215" s="161">
        <f t="shared" si="42"/>
        <v>164.5</v>
      </c>
      <c r="L215" s="192">
        <f t="shared" si="43"/>
        <v>0.23250883392226149</v>
      </c>
      <c r="M215" s="188" t="s">
        <v>593</v>
      </c>
      <c r="N215" s="193">
        <v>43482</v>
      </c>
      <c r="O215" s="1"/>
      <c r="P215" s="1"/>
      <c r="Q215" s="23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121</v>
      </c>
      <c r="B216" s="186">
        <v>43398</v>
      </c>
      <c r="C216" s="186"/>
      <c r="D216" s="187" t="s">
        <v>777</v>
      </c>
      <c r="E216" s="188" t="s">
        <v>590</v>
      </c>
      <c r="F216" s="188">
        <v>162</v>
      </c>
      <c r="G216" s="188"/>
      <c r="H216" s="188">
        <v>204</v>
      </c>
      <c r="I216" s="190">
        <v>209</v>
      </c>
      <c r="J216" s="191" t="s">
        <v>778</v>
      </c>
      <c r="K216" s="161">
        <f t="shared" si="42"/>
        <v>42</v>
      </c>
      <c r="L216" s="192">
        <f t="shared" si="43"/>
        <v>0.25925925925925924</v>
      </c>
      <c r="M216" s="188" t="s">
        <v>593</v>
      </c>
      <c r="N216" s="193">
        <v>43539</v>
      </c>
      <c r="O216" s="1"/>
      <c r="P216" s="1"/>
      <c r="Q216" s="23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122</v>
      </c>
      <c r="B217" s="186">
        <v>43399</v>
      </c>
      <c r="C217" s="186"/>
      <c r="D217" s="187" t="s">
        <v>488</v>
      </c>
      <c r="E217" s="188" t="s">
        <v>590</v>
      </c>
      <c r="F217" s="188">
        <v>240</v>
      </c>
      <c r="G217" s="188"/>
      <c r="H217" s="188">
        <v>297</v>
      </c>
      <c r="I217" s="190">
        <v>297</v>
      </c>
      <c r="J217" s="191" t="s">
        <v>677</v>
      </c>
      <c r="K217" s="197">
        <f t="shared" si="42"/>
        <v>57</v>
      </c>
      <c r="L217" s="192">
        <f t="shared" si="43"/>
        <v>0.23749999999999999</v>
      </c>
      <c r="M217" s="188" t="s">
        <v>593</v>
      </c>
      <c r="N217" s="193">
        <v>43417</v>
      </c>
      <c r="O217" s="1"/>
      <c r="P217" s="1"/>
      <c r="Q217" s="23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123</v>
      </c>
      <c r="B218" s="155">
        <v>43439</v>
      </c>
      <c r="C218" s="155"/>
      <c r="D218" s="156" t="s">
        <v>779</v>
      </c>
      <c r="E218" s="157" t="s">
        <v>590</v>
      </c>
      <c r="F218" s="157">
        <v>202.5</v>
      </c>
      <c r="G218" s="157"/>
      <c r="H218" s="157">
        <v>255</v>
      </c>
      <c r="I218" s="159">
        <v>252</v>
      </c>
      <c r="J218" s="160" t="s">
        <v>677</v>
      </c>
      <c r="K218" s="161">
        <f t="shared" si="42"/>
        <v>52.5</v>
      </c>
      <c r="L218" s="162">
        <f t="shared" si="43"/>
        <v>0.25925925925925924</v>
      </c>
      <c r="M218" s="157" t="s">
        <v>593</v>
      </c>
      <c r="N218" s="163">
        <v>43542</v>
      </c>
      <c r="O218" s="1"/>
      <c r="P218" s="1"/>
      <c r="Q218" s="233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124</v>
      </c>
      <c r="B219" s="186">
        <v>43465</v>
      </c>
      <c r="C219" s="155"/>
      <c r="D219" s="187" t="s">
        <v>159</v>
      </c>
      <c r="E219" s="188" t="s">
        <v>590</v>
      </c>
      <c r="F219" s="188">
        <v>710</v>
      </c>
      <c r="G219" s="188"/>
      <c r="H219" s="188">
        <v>866</v>
      </c>
      <c r="I219" s="190">
        <v>866</v>
      </c>
      <c r="J219" s="191" t="s">
        <v>677</v>
      </c>
      <c r="K219" s="161">
        <f t="shared" si="42"/>
        <v>156</v>
      </c>
      <c r="L219" s="162">
        <f t="shared" si="43"/>
        <v>0.21971830985915494</v>
      </c>
      <c r="M219" s="157" t="s">
        <v>593</v>
      </c>
      <c r="N219" s="163">
        <v>43553</v>
      </c>
      <c r="O219" s="1"/>
      <c r="P219" s="1"/>
      <c r="Q219" s="233"/>
      <c r="R219" s="1"/>
      <c r="S219" s="6" t="s">
        <v>780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125</v>
      </c>
      <c r="B220" s="186">
        <v>43522</v>
      </c>
      <c r="C220" s="186"/>
      <c r="D220" s="187" t="s">
        <v>174</v>
      </c>
      <c r="E220" s="188" t="s">
        <v>590</v>
      </c>
      <c r="F220" s="188">
        <v>337.25</v>
      </c>
      <c r="G220" s="188"/>
      <c r="H220" s="188">
        <v>398.5</v>
      </c>
      <c r="I220" s="190">
        <v>411</v>
      </c>
      <c r="J220" s="160" t="s">
        <v>781</v>
      </c>
      <c r="K220" s="161">
        <f t="shared" si="42"/>
        <v>61.25</v>
      </c>
      <c r="L220" s="162">
        <f t="shared" si="43"/>
        <v>0.1816160118606375</v>
      </c>
      <c r="M220" s="157" t="s">
        <v>593</v>
      </c>
      <c r="N220" s="163">
        <v>43760</v>
      </c>
      <c r="O220" s="1"/>
      <c r="P220" s="1"/>
      <c r="Q220" s="233"/>
      <c r="R220" s="1"/>
      <c r="S220" s="6" t="s">
        <v>780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8">
        <v>126</v>
      </c>
      <c r="B221" s="199">
        <v>43559</v>
      </c>
      <c r="C221" s="199"/>
      <c r="D221" s="200" t="s">
        <v>782</v>
      </c>
      <c r="E221" s="201" t="s">
        <v>590</v>
      </c>
      <c r="F221" s="201">
        <v>130</v>
      </c>
      <c r="G221" s="201"/>
      <c r="H221" s="201">
        <v>65</v>
      </c>
      <c r="I221" s="202">
        <v>158</v>
      </c>
      <c r="J221" s="170" t="s">
        <v>783</v>
      </c>
      <c r="K221" s="171">
        <f t="shared" si="42"/>
        <v>-65</v>
      </c>
      <c r="L221" s="172">
        <f t="shared" si="43"/>
        <v>-0.5</v>
      </c>
      <c r="M221" s="168" t="s">
        <v>603</v>
      </c>
      <c r="N221" s="165">
        <v>43726</v>
      </c>
      <c r="O221" s="1"/>
      <c r="P221" s="1"/>
      <c r="Q221" s="233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127</v>
      </c>
      <c r="B222" s="186">
        <v>43017</v>
      </c>
      <c r="C222" s="186"/>
      <c r="D222" s="187" t="s">
        <v>210</v>
      </c>
      <c r="E222" s="188" t="s">
        <v>590</v>
      </c>
      <c r="F222" s="188">
        <v>141.5</v>
      </c>
      <c r="G222" s="188"/>
      <c r="H222" s="188">
        <v>183.5</v>
      </c>
      <c r="I222" s="190">
        <v>210</v>
      </c>
      <c r="J222" s="160" t="s">
        <v>778</v>
      </c>
      <c r="K222" s="161">
        <f t="shared" si="42"/>
        <v>42</v>
      </c>
      <c r="L222" s="162">
        <f t="shared" si="43"/>
        <v>0.29681978798586572</v>
      </c>
      <c r="M222" s="157" t="s">
        <v>593</v>
      </c>
      <c r="N222" s="163">
        <v>43042</v>
      </c>
      <c r="O222" s="1"/>
      <c r="P222" s="1"/>
      <c r="Q222" s="233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8">
        <v>128</v>
      </c>
      <c r="B223" s="199">
        <v>43074</v>
      </c>
      <c r="C223" s="199"/>
      <c r="D223" s="200" t="s">
        <v>785</v>
      </c>
      <c r="E223" s="201" t="s">
        <v>590</v>
      </c>
      <c r="F223" s="196">
        <v>172</v>
      </c>
      <c r="G223" s="201"/>
      <c r="H223" s="201">
        <v>155.25</v>
      </c>
      <c r="I223" s="202">
        <v>230</v>
      </c>
      <c r="J223" s="170" t="s">
        <v>786</v>
      </c>
      <c r="K223" s="171">
        <f t="shared" si="42"/>
        <v>-16.75</v>
      </c>
      <c r="L223" s="172">
        <f t="shared" si="43"/>
        <v>-9.7383720930232565E-2</v>
      </c>
      <c r="M223" s="168" t="s">
        <v>603</v>
      </c>
      <c r="N223" s="165">
        <v>43787</v>
      </c>
      <c r="O223" s="1"/>
      <c r="P223" s="1"/>
      <c r="Q223" s="233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129</v>
      </c>
      <c r="B224" s="186">
        <v>43398</v>
      </c>
      <c r="C224" s="186"/>
      <c r="D224" s="187" t="s">
        <v>120</v>
      </c>
      <c r="E224" s="188" t="s">
        <v>590</v>
      </c>
      <c r="F224" s="188">
        <v>698.5</v>
      </c>
      <c r="G224" s="188"/>
      <c r="H224" s="188">
        <v>890</v>
      </c>
      <c r="I224" s="190">
        <v>890</v>
      </c>
      <c r="J224" s="160" t="s">
        <v>787</v>
      </c>
      <c r="K224" s="161">
        <f t="shared" si="42"/>
        <v>191.5</v>
      </c>
      <c r="L224" s="162">
        <f t="shared" si="43"/>
        <v>0.27415891195418757</v>
      </c>
      <c r="M224" s="157" t="s">
        <v>593</v>
      </c>
      <c r="N224" s="163">
        <v>44328</v>
      </c>
      <c r="O224" s="1"/>
      <c r="P224" s="1"/>
      <c r="Q224" s="233"/>
      <c r="R224" s="1"/>
      <c r="S224" s="6" t="s">
        <v>780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130</v>
      </c>
      <c r="B225" s="186">
        <v>42877</v>
      </c>
      <c r="C225" s="186"/>
      <c r="D225" s="187" t="s">
        <v>788</v>
      </c>
      <c r="E225" s="188" t="s">
        <v>590</v>
      </c>
      <c r="F225" s="188">
        <v>127.6</v>
      </c>
      <c r="G225" s="188"/>
      <c r="H225" s="188">
        <v>138</v>
      </c>
      <c r="I225" s="190">
        <v>190</v>
      </c>
      <c r="J225" s="160" t="s">
        <v>789</v>
      </c>
      <c r="K225" s="161">
        <f t="shared" si="42"/>
        <v>10.400000000000006</v>
      </c>
      <c r="L225" s="162">
        <f t="shared" si="43"/>
        <v>8.1504702194357417E-2</v>
      </c>
      <c r="M225" s="157" t="s">
        <v>593</v>
      </c>
      <c r="N225" s="163">
        <v>43774</v>
      </c>
      <c r="O225" s="1"/>
      <c r="P225" s="1"/>
      <c r="Q225" s="233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131</v>
      </c>
      <c r="B226" s="186">
        <v>43158</v>
      </c>
      <c r="C226" s="186"/>
      <c r="D226" s="187" t="s">
        <v>790</v>
      </c>
      <c r="E226" s="188" t="s">
        <v>590</v>
      </c>
      <c r="F226" s="188">
        <v>317</v>
      </c>
      <c r="G226" s="188"/>
      <c r="H226" s="188">
        <v>382.5</v>
      </c>
      <c r="I226" s="190">
        <v>398</v>
      </c>
      <c r="J226" s="160" t="s">
        <v>791</v>
      </c>
      <c r="K226" s="161">
        <f t="shared" si="42"/>
        <v>65.5</v>
      </c>
      <c r="L226" s="162">
        <f t="shared" si="43"/>
        <v>0.20662460567823343</v>
      </c>
      <c r="M226" s="157" t="s">
        <v>593</v>
      </c>
      <c r="N226" s="163">
        <v>44238</v>
      </c>
      <c r="O226" s="1"/>
      <c r="P226" s="1"/>
      <c r="Q226" s="233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8">
        <v>132</v>
      </c>
      <c r="B227" s="199">
        <v>43164</v>
      </c>
      <c r="C227" s="199"/>
      <c r="D227" s="200" t="s">
        <v>166</v>
      </c>
      <c r="E227" s="201" t="s">
        <v>590</v>
      </c>
      <c r="F227" s="196">
        <f>510-14.4</f>
        <v>495.6</v>
      </c>
      <c r="G227" s="201"/>
      <c r="H227" s="201">
        <v>350</v>
      </c>
      <c r="I227" s="202">
        <v>672</v>
      </c>
      <c r="J227" s="170" t="s">
        <v>792</v>
      </c>
      <c r="K227" s="171">
        <f t="shared" si="42"/>
        <v>-145.60000000000002</v>
      </c>
      <c r="L227" s="172">
        <f t="shared" si="43"/>
        <v>-0.29378531073446329</v>
      </c>
      <c r="M227" s="168" t="s">
        <v>603</v>
      </c>
      <c r="N227" s="165">
        <v>43887</v>
      </c>
      <c r="O227" s="1"/>
      <c r="P227" s="1"/>
      <c r="Q227" s="233"/>
      <c r="R227" s="1"/>
      <c r="S227" s="6" t="s">
        <v>780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98">
        <v>133</v>
      </c>
      <c r="B228" s="199">
        <v>43237</v>
      </c>
      <c r="C228" s="199"/>
      <c r="D228" s="200" t="s">
        <v>793</v>
      </c>
      <c r="E228" s="201" t="s">
        <v>590</v>
      </c>
      <c r="F228" s="196">
        <v>230.3</v>
      </c>
      <c r="G228" s="201"/>
      <c r="H228" s="201">
        <v>102.5</v>
      </c>
      <c r="I228" s="202">
        <v>348</v>
      </c>
      <c r="J228" s="170" t="s">
        <v>794</v>
      </c>
      <c r="K228" s="171">
        <f t="shared" si="42"/>
        <v>-127.80000000000001</v>
      </c>
      <c r="L228" s="172">
        <f t="shared" si="43"/>
        <v>-0.55492835432045162</v>
      </c>
      <c r="M228" s="168" t="s">
        <v>603</v>
      </c>
      <c r="N228" s="165">
        <v>43896</v>
      </c>
      <c r="O228" s="1"/>
      <c r="P228" s="1"/>
      <c r="Q228" s="233"/>
      <c r="R228" s="1"/>
      <c r="S228" s="6" t="s">
        <v>780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134</v>
      </c>
      <c r="B229" s="186">
        <v>43258</v>
      </c>
      <c r="C229" s="186"/>
      <c r="D229" s="187" t="s">
        <v>444</v>
      </c>
      <c r="E229" s="188" t="s">
        <v>590</v>
      </c>
      <c r="F229" s="188">
        <f>342.5-5.1</f>
        <v>337.4</v>
      </c>
      <c r="G229" s="188"/>
      <c r="H229" s="188">
        <v>412.5</v>
      </c>
      <c r="I229" s="190">
        <v>439</v>
      </c>
      <c r="J229" s="160" t="s">
        <v>795</v>
      </c>
      <c r="K229" s="161">
        <f t="shared" si="42"/>
        <v>75.100000000000023</v>
      </c>
      <c r="L229" s="162">
        <f t="shared" si="43"/>
        <v>0.22258446947243635</v>
      </c>
      <c r="M229" s="157" t="s">
        <v>593</v>
      </c>
      <c r="N229" s="163">
        <v>44230</v>
      </c>
      <c r="O229" s="1"/>
      <c r="P229" s="1"/>
      <c r="Q229" s="233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79">
        <v>135</v>
      </c>
      <c r="B230" s="178">
        <v>43285</v>
      </c>
      <c r="C230" s="178"/>
      <c r="D230" s="179" t="s">
        <v>58</v>
      </c>
      <c r="E230" s="180" t="s">
        <v>590</v>
      </c>
      <c r="F230" s="180">
        <f>127.5-5.53</f>
        <v>121.97</v>
      </c>
      <c r="G230" s="181"/>
      <c r="H230" s="181">
        <v>122.5</v>
      </c>
      <c r="I230" s="181">
        <v>170</v>
      </c>
      <c r="J230" s="182" t="s">
        <v>796</v>
      </c>
      <c r="K230" s="183">
        <f t="shared" si="42"/>
        <v>0.53000000000000114</v>
      </c>
      <c r="L230" s="184">
        <f t="shared" si="43"/>
        <v>4.3453308190538747E-3</v>
      </c>
      <c r="M230" s="180" t="s">
        <v>610</v>
      </c>
      <c r="N230" s="178">
        <v>44431</v>
      </c>
      <c r="O230" s="1"/>
      <c r="P230" s="1"/>
      <c r="Q230" s="233"/>
      <c r="R230" s="1"/>
      <c r="S230" s="6" t="s">
        <v>780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8">
        <v>136</v>
      </c>
      <c r="B231" s="199">
        <v>43294</v>
      </c>
      <c r="C231" s="199"/>
      <c r="D231" s="200" t="s">
        <v>797</v>
      </c>
      <c r="E231" s="201" t="s">
        <v>590</v>
      </c>
      <c r="F231" s="196">
        <v>46.5</v>
      </c>
      <c r="G231" s="201"/>
      <c r="H231" s="201">
        <v>17</v>
      </c>
      <c r="I231" s="202">
        <v>59</v>
      </c>
      <c r="J231" s="170" t="s">
        <v>798</v>
      </c>
      <c r="K231" s="171">
        <f t="shared" si="42"/>
        <v>-29.5</v>
      </c>
      <c r="L231" s="172">
        <f t="shared" si="43"/>
        <v>-0.63440860215053763</v>
      </c>
      <c r="M231" s="168" t="s">
        <v>603</v>
      </c>
      <c r="N231" s="165">
        <v>43887</v>
      </c>
      <c r="O231" s="1"/>
      <c r="P231" s="1"/>
      <c r="Q231" s="233"/>
      <c r="R231" s="1"/>
      <c r="S231" s="6" t="s">
        <v>780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137</v>
      </c>
      <c r="B232" s="186">
        <v>43396</v>
      </c>
      <c r="C232" s="186"/>
      <c r="D232" s="187" t="s">
        <v>427</v>
      </c>
      <c r="E232" s="188" t="s">
        <v>590</v>
      </c>
      <c r="F232" s="188">
        <v>156.5</v>
      </c>
      <c r="G232" s="188"/>
      <c r="H232" s="188">
        <v>207.5</v>
      </c>
      <c r="I232" s="190">
        <v>191</v>
      </c>
      <c r="J232" s="160" t="s">
        <v>677</v>
      </c>
      <c r="K232" s="161">
        <f t="shared" si="42"/>
        <v>51</v>
      </c>
      <c r="L232" s="162">
        <f t="shared" si="43"/>
        <v>0.32587859424920129</v>
      </c>
      <c r="M232" s="157" t="s">
        <v>593</v>
      </c>
      <c r="N232" s="163">
        <v>44369</v>
      </c>
      <c r="O232" s="1"/>
      <c r="P232" s="1"/>
      <c r="Q232" s="233"/>
      <c r="R232" s="1"/>
      <c r="S232" s="6" t="s">
        <v>780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138</v>
      </c>
      <c r="B233" s="186">
        <v>43439</v>
      </c>
      <c r="C233" s="186"/>
      <c r="D233" s="187" t="s">
        <v>346</v>
      </c>
      <c r="E233" s="188" t="s">
        <v>590</v>
      </c>
      <c r="F233" s="188">
        <v>259.5</v>
      </c>
      <c r="G233" s="188"/>
      <c r="H233" s="188">
        <v>320</v>
      </c>
      <c r="I233" s="190">
        <v>320</v>
      </c>
      <c r="J233" s="160" t="s">
        <v>677</v>
      </c>
      <c r="K233" s="161">
        <f t="shared" si="42"/>
        <v>60.5</v>
      </c>
      <c r="L233" s="162">
        <f t="shared" si="43"/>
        <v>0.23314065510597304</v>
      </c>
      <c r="M233" s="157" t="s">
        <v>593</v>
      </c>
      <c r="N233" s="163">
        <v>44323</v>
      </c>
      <c r="O233" s="1"/>
      <c r="P233" s="1"/>
      <c r="Q233" s="233"/>
      <c r="R233" s="1"/>
      <c r="S233" s="6" t="s">
        <v>780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8">
        <v>139</v>
      </c>
      <c r="B234" s="199">
        <v>43439</v>
      </c>
      <c r="C234" s="199"/>
      <c r="D234" s="200" t="s">
        <v>799</v>
      </c>
      <c r="E234" s="201" t="s">
        <v>590</v>
      </c>
      <c r="F234" s="201">
        <v>715</v>
      </c>
      <c r="G234" s="201"/>
      <c r="H234" s="201">
        <v>445</v>
      </c>
      <c r="I234" s="202">
        <v>840</v>
      </c>
      <c r="J234" s="170" t="s">
        <v>800</v>
      </c>
      <c r="K234" s="171">
        <f t="shared" si="42"/>
        <v>-270</v>
      </c>
      <c r="L234" s="172">
        <f t="shared" si="43"/>
        <v>-0.3776223776223776</v>
      </c>
      <c r="M234" s="168" t="s">
        <v>603</v>
      </c>
      <c r="N234" s="165">
        <v>43800</v>
      </c>
      <c r="O234" s="1"/>
      <c r="P234" s="1"/>
      <c r="Q234" s="233"/>
      <c r="R234" s="1"/>
      <c r="S234" s="6" t="s">
        <v>780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140</v>
      </c>
      <c r="B235" s="186">
        <v>43469</v>
      </c>
      <c r="C235" s="186"/>
      <c r="D235" s="187" t="s">
        <v>180</v>
      </c>
      <c r="E235" s="188" t="s">
        <v>590</v>
      </c>
      <c r="F235" s="188">
        <v>875</v>
      </c>
      <c r="G235" s="188"/>
      <c r="H235" s="188">
        <v>1165</v>
      </c>
      <c r="I235" s="190">
        <v>1185</v>
      </c>
      <c r="J235" s="160" t="s">
        <v>801</v>
      </c>
      <c r="K235" s="161">
        <f t="shared" si="42"/>
        <v>290</v>
      </c>
      <c r="L235" s="162">
        <f t="shared" si="43"/>
        <v>0.33142857142857141</v>
      </c>
      <c r="M235" s="157" t="s">
        <v>593</v>
      </c>
      <c r="N235" s="163">
        <v>43847</v>
      </c>
      <c r="O235" s="1"/>
      <c r="P235" s="1"/>
      <c r="Q235" s="233"/>
      <c r="R235" s="1"/>
      <c r="S235" s="6" t="s">
        <v>780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141</v>
      </c>
      <c r="B236" s="186">
        <v>43559</v>
      </c>
      <c r="C236" s="186"/>
      <c r="D236" s="187" t="s">
        <v>364</v>
      </c>
      <c r="E236" s="188" t="s">
        <v>590</v>
      </c>
      <c r="F236" s="188">
        <f>387-14.63</f>
        <v>372.37</v>
      </c>
      <c r="G236" s="188"/>
      <c r="H236" s="188">
        <v>490</v>
      </c>
      <c r="I236" s="190">
        <v>490</v>
      </c>
      <c r="J236" s="160" t="s">
        <v>677</v>
      </c>
      <c r="K236" s="161">
        <f t="shared" si="42"/>
        <v>117.63</v>
      </c>
      <c r="L236" s="162">
        <f t="shared" si="43"/>
        <v>0.31589548030185027</v>
      </c>
      <c r="M236" s="157" t="s">
        <v>593</v>
      </c>
      <c r="N236" s="163">
        <v>43850</v>
      </c>
      <c r="O236" s="1"/>
      <c r="P236" s="1"/>
      <c r="Q236" s="233"/>
      <c r="R236" s="1"/>
      <c r="S236" s="6" t="s">
        <v>780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8">
        <v>142</v>
      </c>
      <c r="B237" s="199">
        <v>43578</v>
      </c>
      <c r="C237" s="199"/>
      <c r="D237" s="200" t="s">
        <v>802</v>
      </c>
      <c r="E237" s="201" t="s">
        <v>602</v>
      </c>
      <c r="F237" s="201">
        <v>220</v>
      </c>
      <c r="G237" s="201"/>
      <c r="H237" s="201">
        <v>127.5</v>
      </c>
      <c r="I237" s="202">
        <v>284</v>
      </c>
      <c r="J237" s="170" t="s">
        <v>803</v>
      </c>
      <c r="K237" s="171">
        <f t="shared" si="42"/>
        <v>-92.5</v>
      </c>
      <c r="L237" s="172">
        <f t="shared" si="43"/>
        <v>-0.42045454545454547</v>
      </c>
      <c r="M237" s="168" t="s">
        <v>603</v>
      </c>
      <c r="N237" s="165">
        <v>43896</v>
      </c>
      <c r="O237" s="1"/>
      <c r="P237" s="1"/>
      <c r="Q237" s="233"/>
      <c r="R237" s="1"/>
      <c r="S237" s="6" t="s">
        <v>780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143</v>
      </c>
      <c r="B238" s="186">
        <v>43622</v>
      </c>
      <c r="C238" s="186"/>
      <c r="D238" s="187" t="s">
        <v>489</v>
      </c>
      <c r="E238" s="188" t="s">
        <v>602</v>
      </c>
      <c r="F238" s="188">
        <v>332.8</v>
      </c>
      <c r="G238" s="188"/>
      <c r="H238" s="188">
        <v>405</v>
      </c>
      <c r="I238" s="190">
        <v>419</v>
      </c>
      <c r="J238" s="160" t="s">
        <v>804</v>
      </c>
      <c r="K238" s="161">
        <f t="shared" si="42"/>
        <v>72.199999999999989</v>
      </c>
      <c r="L238" s="162">
        <f t="shared" si="43"/>
        <v>0.21694711538461534</v>
      </c>
      <c r="M238" s="157" t="s">
        <v>593</v>
      </c>
      <c r="N238" s="163">
        <v>43860</v>
      </c>
      <c r="O238" s="1"/>
      <c r="P238" s="1"/>
      <c r="Q238" s="233"/>
      <c r="R238" s="1"/>
      <c r="S238" s="6" t="s">
        <v>784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79">
        <v>144</v>
      </c>
      <c r="B239" s="178">
        <v>43641</v>
      </c>
      <c r="C239" s="178"/>
      <c r="D239" s="179" t="s">
        <v>172</v>
      </c>
      <c r="E239" s="180" t="s">
        <v>590</v>
      </c>
      <c r="F239" s="180">
        <v>386</v>
      </c>
      <c r="G239" s="181"/>
      <c r="H239" s="181">
        <v>395</v>
      </c>
      <c r="I239" s="181">
        <v>452</v>
      </c>
      <c r="J239" s="182" t="s">
        <v>805</v>
      </c>
      <c r="K239" s="183">
        <f t="shared" si="42"/>
        <v>9</v>
      </c>
      <c r="L239" s="184">
        <f t="shared" si="43"/>
        <v>2.3316062176165803E-2</v>
      </c>
      <c r="M239" s="180" t="s">
        <v>610</v>
      </c>
      <c r="N239" s="178">
        <v>43868</v>
      </c>
      <c r="O239" s="1"/>
      <c r="P239" s="1"/>
      <c r="Q239" s="233"/>
      <c r="R239" s="1"/>
      <c r="S239" s="6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79">
        <v>145</v>
      </c>
      <c r="B240" s="178">
        <v>43707</v>
      </c>
      <c r="C240" s="178"/>
      <c r="D240" s="179" t="s">
        <v>146</v>
      </c>
      <c r="E240" s="180" t="s">
        <v>590</v>
      </c>
      <c r="F240" s="180">
        <v>137.5</v>
      </c>
      <c r="G240" s="181"/>
      <c r="H240" s="181">
        <v>138.5</v>
      </c>
      <c r="I240" s="181">
        <v>190</v>
      </c>
      <c r="J240" s="182" t="s">
        <v>806</v>
      </c>
      <c r="K240" s="183">
        <f t="shared" si="42"/>
        <v>1</v>
      </c>
      <c r="L240" s="184">
        <f t="shared" si="43"/>
        <v>7.2727272727272727E-3</v>
      </c>
      <c r="M240" s="180" t="s">
        <v>610</v>
      </c>
      <c r="N240" s="178">
        <v>44432</v>
      </c>
      <c r="O240" s="1"/>
      <c r="P240" s="1"/>
      <c r="Q240" s="233"/>
      <c r="R240" s="1"/>
      <c r="S240" s="6" t="s">
        <v>780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146</v>
      </c>
      <c r="B241" s="186">
        <v>43731</v>
      </c>
      <c r="C241" s="186"/>
      <c r="D241" s="187" t="s">
        <v>437</v>
      </c>
      <c r="E241" s="188" t="s">
        <v>590</v>
      </c>
      <c r="F241" s="188">
        <v>235</v>
      </c>
      <c r="G241" s="188"/>
      <c r="H241" s="188">
        <v>295</v>
      </c>
      <c r="I241" s="190">
        <v>296</v>
      </c>
      <c r="J241" s="160" t="s">
        <v>807</v>
      </c>
      <c r="K241" s="161">
        <f t="shared" si="42"/>
        <v>60</v>
      </c>
      <c r="L241" s="162">
        <f t="shared" si="43"/>
        <v>0.25531914893617019</v>
      </c>
      <c r="M241" s="157" t="s">
        <v>593</v>
      </c>
      <c r="N241" s="163">
        <v>43844</v>
      </c>
      <c r="O241" s="1"/>
      <c r="P241" s="1"/>
      <c r="Q241" s="233"/>
      <c r="R241" s="1"/>
      <c r="S241" s="6" t="s">
        <v>784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147</v>
      </c>
      <c r="B242" s="186">
        <v>43752</v>
      </c>
      <c r="C242" s="186"/>
      <c r="D242" s="187" t="s">
        <v>808</v>
      </c>
      <c r="E242" s="188" t="s">
        <v>590</v>
      </c>
      <c r="F242" s="188">
        <v>277.5</v>
      </c>
      <c r="G242" s="188"/>
      <c r="H242" s="188">
        <v>333</v>
      </c>
      <c r="I242" s="190">
        <v>333</v>
      </c>
      <c r="J242" s="160" t="s">
        <v>809</v>
      </c>
      <c r="K242" s="161">
        <f t="shared" si="42"/>
        <v>55.5</v>
      </c>
      <c r="L242" s="162">
        <f t="shared" si="43"/>
        <v>0.2</v>
      </c>
      <c r="M242" s="157" t="s">
        <v>593</v>
      </c>
      <c r="N242" s="163">
        <v>43846</v>
      </c>
      <c r="O242" s="1"/>
      <c r="P242" s="1"/>
      <c r="Q242" s="233"/>
      <c r="R242" s="1"/>
      <c r="S242" s="6" t="s">
        <v>780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148</v>
      </c>
      <c r="B243" s="186">
        <v>43752</v>
      </c>
      <c r="C243" s="186"/>
      <c r="D243" s="187" t="s">
        <v>810</v>
      </c>
      <c r="E243" s="188" t="s">
        <v>590</v>
      </c>
      <c r="F243" s="188">
        <v>930</v>
      </c>
      <c r="G243" s="188"/>
      <c r="H243" s="188">
        <v>1165</v>
      </c>
      <c r="I243" s="190">
        <v>1200</v>
      </c>
      <c r="J243" s="160" t="s">
        <v>811</v>
      </c>
      <c r="K243" s="161">
        <f t="shared" si="42"/>
        <v>235</v>
      </c>
      <c r="L243" s="162">
        <f t="shared" si="43"/>
        <v>0.25268817204301075</v>
      </c>
      <c r="M243" s="157" t="s">
        <v>593</v>
      </c>
      <c r="N243" s="163">
        <v>43847</v>
      </c>
      <c r="O243" s="1"/>
      <c r="P243" s="1"/>
      <c r="Q243" s="233"/>
      <c r="R243" s="1"/>
      <c r="S243" s="6" t="s">
        <v>784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149</v>
      </c>
      <c r="B244" s="186">
        <v>43753</v>
      </c>
      <c r="C244" s="186"/>
      <c r="D244" s="187" t="s">
        <v>812</v>
      </c>
      <c r="E244" s="188" t="s">
        <v>590</v>
      </c>
      <c r="F244" s="158">
        <v>111</v>
      </c>
      <c r="G244" s="188"/>
      <c r="H244" s="188">
        <v>141</v>
      </c>
      <c r="I244" s="190">
        <v>141</v>
      </c>
      <c r="J244" s="160" t="s">
        <v>813</v>
      </c>
      <c r="K244" s="161">
        <f t="shared" si="42"/>
        <v>30</v>
      </c>
      <c r="L244" s="162">
        <f t="shared" si="43"/>
        <v>0.27027027027027029</v>
      </c>
      <c r="M244" s="157" t="s">
        <v>593</v>
      </c>
      <c r="N244" s="163">
        <v>44328</v>
      </c>
      <c r="O244" s="1"/>
      <c r="P244" s="1"/>
      <c r="Q244" s="233"/>
      <c r="R244" s="1"/>
      <c r="S244" s="6" t="s">
        <v>784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150</v>
      </c>
      <c r="B245" s="186">
        <v>43753</v>
      </c>
      <c r="C245" s="186"/>
      <c r="D245" s="187" t="s">
        <v>814</v>
      </c>
      <c r="E245" s="188" t="s">
        <v>590</v>
      </c>
      <c r="F245" s="158">
        <v>296</v>
      </c>
      <c r="G245" s="188"/>
      <c r="H245" s="188">
        <v>370</v>
      </c>
      <c r="I245" s="190">
        <v>370</v>
      </c>
      <c r="J245" s="160" t="s">
        <v>677</v>
      </c>
      <c r="K245" s="161">
        <f t="shared" si="42"/>
        <v>74</v>
      </c>
      <c r="L245" s="162">
        <f t="shared" si="43"/>
        <v>0.25</v>
      </c>
      <c r="M245" s="157" t="s">
        <v>593</v>
      </c>
      <c r="N245" s="163">
        <v>43853</v>
      </c>
      <c r="O245" s="1"/>
      <c r="P245" s="1"/>
      <c r="Q245" s="233"/>
      <c r="R245" s="1"/>
      <c r="S245" s="6" t="s">
        <v>784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151</v>
      </c>
      <c r="B246" s="186">
        <v>43754</v>
      </c>
      <c r="C246" s="186"/>
      <c r="D246" s="187" t="s">
        <v>815</v>
      </c>
      <c r="E246" s="188" t="s">
        <v>590</v>
      </c>
      <c r="F246" s="158">
        <v>300</v>
      </c>
      <c r="G246" s="188"/>
      <c r="H246" s="188">
        <v>382.5</v>
      </c>
      <c r="I246" s="190">
        <v>344</v>
      </c>
      <c r="J246" s="160" t="s">
        <v>816</v>
      </c>
      <c r="K246" s="161">
        <f t="shared" si="42"/>
        <v>82.5</v>
      </c>
      <c r="L246" s="162">
        <f t="shared" si="43"/>
        <v>0.27500000000000002</v>
      </c>
      <c r="M246" s="157" t="s">
        <v>593</v>
      </c>
      <c r="N246" s="163">
        <v>44238</v>
      </c>
      <c r="O246" s="1"/>
      <c r="P246" s="1"/>
      <c r="Q246" s="233"/>
      <c r="R246" s="1"/>
      <c r="S246" s="6" t="s">
        <v>784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152</v>
      </c>
      <c r="B247" s="186">
        <v>43832</v>
      </c>
      <c r="C247" s="186"/>
      <c r="D247" s="187" t="s">
        <v>817</v>
      </c>
      <c r="E247" s="188" t="s">
        <v>590</v>
      </c>
      <c r="F247" s="158">
        <v>495</v>
      </c>
      <c r="G247" s="188"/>
      <c r="H247" s="188">
        <v>595</v>
      </c>
      <c r="I247" s="190">
        <v>590</v>
      </c>
      <c r="J247" s="160" t="s">
        <v>613</v>
      </c>
      <c r="K247" s="161">
        <f t="shared" si="42"/>
        <v>100</v>
      </c>
      <c r="L247" s="162">
        <f t="shared" si="43"/>
        <v>0.20202020202020202</v>
      </c>
      <c r="M247" s="157" t="s">
        <v>593</v>
      </c>
      <c r="N247" s="163">
        <v>44589</v>
      </c>
      <c r="O247" s="1"/>
      <c r="P247" s="1"/>
      <c r="Q247" s="233"/>
      <c r="R247" s="1"/>
      <c r="S247" s="6" t="s">
        <v>784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153</v>
      </c>
      <c r="B248" s="186">
        <v>43966</v>
      </c>
      <c r="C248" s="186"/>
      <c r="D248" s="187" t="s">
        <v>76</v>
      </c>
      <c r="E248" s="188" t="s">
        <v>590</v>
      </c>
      <c r="F248" s="158">
        <v>67.5</v>
      </c>
      <c r="G248" s="188"/>
      <c r="H248" s="188">
        <v>86</v>
      </c>
      <c r="I248" s="190">
        <v>86</v>
      </c>
      <c r="J248" s="160" t="s">
        <v>818</v>
      </c>
      <c r="K248" s="161">
        <f t="shared" si="42"/>
        <v>18.5</v>
      </c>
      <c r="L248" s="162">
        <f t="shared" si="43"/>
        <v>0.27407407407407408</v>
      </c>
      <c r="M248" s="157" t="s">
        <v>593</v>
      </c>
      <c r="N248" s="163">
        <v>44008</v>
      </c>
      <c r="O248" s="1"/>
      <c r="P248" s="1"/>
      <c r="Q248" s="233"/>
      <c r="R248" s="1"/>
      <c r="S248" s="6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154</v>
      </c>
      <c r="B249" s="186">
        <v>44035</v>
      </c>
      <c r="C249" s="186"/>
      <c r="D249" s="187" t="s">
        <v>488</v>
      </c>
      <c r="E249" s="188" t="s">
        <v>590</v>
      </c>
      <c r="F249" s="158">
        <v>231</v>
      </c>
      <c r="G249" s="188"/>
      <c r="H249" s="188">
        <v>281</v>
      </c>
      <c r="I249" s="190">
        <v>281</v>
      </c>
      <c r="J249" s="160" t="s">
        <v>677</v>
      </c>
      <c r="K249" s="161">
        <f t="shared" si="42"/>
        <v>50</v>
      </c>
      <c r="L249" s="162">
        <f t="shared" si="43"/>
        <v>0.21645021645021645</v>
      </c>
      <c r="M249" s="157" t="s">
        <v>593</v>
      </c>
      <c r="N249" s="163">
        <v>44358</v>
      </c>
      <c r="O249" s="1"/>
      <c r="P249" s="1"/>
      <c r="Q249" s="233"/>
      <c r="R249" s="1"/>
      <c r="S249" s="6" t="s">
        <v>784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155</v>
      </c>
      <c r="B250" s="186">
        <v>44092</v>
      </c>
      <c r="C250" s="186"/>
      <c r="D250" s="187" t="s">
        <v>144</v>
      </c>
      <c r="E250" s="188" t="s">
        <v>590</v>
      </c>
      <c r="F250" s="188">
        <v>206</v>
      </c>
      <c r="G250" s="188"/>
      <c r="H250" s="188">
        <v>248</v>
      </c>
      <c r="I250" s="190">
        <v>248</v>
      </c>
      <c r="J250" s="160" t="s">
        <v>677</v>
      </c>
      <c r="K250" s="161">
        <f t="shared" si="42"/>
        <v>42</v>
      </c>
      <c r="L250" s="162">
        <f t="shared" si="43"/>
        <v>0.20388349514563106</v>
      </c>
      <c r="M250" s="157" t="s">
        <v>593</v>
      </c>
      <c r="N250" s="163">
        <v>44214</v>
      </c>
      <c r="O250" s="1"/>
      <c r="P250" s="1"/>
      <c r="Q250" s="233"/>
      <c r="R250" s="1"/>
      <c r="S250" s="6" t="s">
        <v>784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156</v>
      </c>
      <c r="B251" s="186">
        <v>44140</v>
      </c>
      <c r="C251" s="186"/>
      <c r="D251" s="187" t="s">
        <v>144</v>
      </c>
      <c r="E251" s="188" t="s">
        <v>590</v>
      </c>
      <c r="F251" s="188">
        <v>182.5</v>
      </c>
      <c r="G251" s="188"/>
      <c r="H251" s="188">
        <v>248</v>
      </c>
      <c r="I251" s="190">
        <v>248</v>
      </c>
      <c r="J251" s="160" t="s">
        <v>677</v>
      </c>
      <c r="K251" s="161">
        <f t="shared" si="42"/>
        <v>65.5</v>
      </c>
      <c r="L251" s="162">
        <f t="shared" si="43"/>
        <v>0.35890410958904112</v>
      </c>
      <c r="M251" s="157" t="s">
        <v>593</v>
      </c>
      <c r="N251" s="163">
        <v>44214</v>
      </c>
      <c r="O251" s="1"/>
      <c r="P251" s="1"/>
      <c r="Q251" s="233"/>
      <c r="R251" s="1"/>
      <c r="S251" s="6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157</v>
      </c>
      <c r="B252" s="186">
        <v>44140</v>
      </c>
      <c r="C252" s="186"/>
      <c r="D252" s="187" t="s">
        <v>346</v>
      </c>
      <c r="E252" s="188" t="s">
        <v>590</v>
      </c>
      <c r="F252" s="188">
        <v>247.5</v>
      </c>
      <c r="G252" s="188"/>
      <c r="H252" s="188">
        <v>320</v>
      </c>
      <c r="I252" s="190">
        <v>320</v>
      </c>
      <c r="J252" s="160" t="s">
        <v>677</v>
      </c>
      <c r="K252" s="161">
        <f t="shared" si="42"/>
        <v>72.5</v>
      </c>
      <c r="L252" s="162">
        <f t="shared" si="43"/>
        <v>0.29292929292929293</v>
      </c>
      <c r="M252" s="157" t="s">
        <v>593</v>
      </c>
      <c r="N252" s="163">
        <v>44323</v>
      </c>
      <c r="O252" s="1"/>
      <c r="P252" s="1"/>
      <c r="Q252" s="233"/>
      <c r="R252" s="1"/>
      <c r="S252" s="6" t="s">
        <v>784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158</v>
      </c>
      <c r="B253" s="186">
        <v>44140</v>
      </c>
      <c r="C253" s="186"/>
      <c r="D253" s="187" t="s">
        <v>203</v>
      </c>
      <c r="E253" s="188" t="s">
        <v>590</v>
      </c>
      <c r="F253" s="158">
        <v>925</v>
      </c>
      <c r="G253" s="188"/>
      <c r="H253" s="188">
        <v>1095</v>
      </c>
      <c r="I253" s="190">
        <v>1093</v>
      </c>
      <c r="J253" s="160" t="s">
        <v>819</v>
      </c>
      <c r="K253" s="161">
        <f t="shared" si="42"/>
        <v>170</v>
      </c>
      <c r="L253" s="162">
        <f t="shared" si="43"/>
        <v>0.18378378378378379</v>
      </c>
      <c r="M253" s="157" t="s">
        <v>593</v>
      </c>
      <c r="N253" s="163">
        <v>44201</v>
      </c>
      <c r="O253" s="1"/>
      <c r="P253" s="1"/>
      <c r="Q253" s="233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159</v>
      </c>
      <c r="B254" s="186">
        <v>44140</v>
      </c>
      <c r="C254" s="186"/>
      <c r="D254" s="187" t="s">
        <v>364</v>
      </c>
      <c r="E254" s="188" t="s">
        <v>590</v>
      </c>
      <c r="F254" s="158">
        <v>332.5</v>
      </c>
      <c r="G254" s="188"/>
      <c r="H254" s="188">
        <v>393</v>
      </c>
      <c r="I254" s="190">
        <v>406</v>
      </c>
      <c r="J254" s="160" t="s">
        <v>820</v>
      </c>
      <c r="K254" s="161">
        <f t="shared" si="42"/>
        <v>60.5</v>
      </c>
      <c r="L254" s="162">
        <f t="shared" si="43"/>
        <v>0.18195488721804512</v>
      </c>
      <c r="M254" s="157" t="s">
        <v>593</v>
      </c>
      <c r="N254" s="163">
        <v>44256</v>
      </c>
      <c r="O254" s="1"/>
      <c r="P254" s="1"/>
      <c r="Q254" s="233"/>
      <c r="R254" s="1"/>
      <c r="S254" s="6" t="s">
        <v>784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160</v>
      </c>
      <c r="B255" s="186">
        <v>44141</v>
      </c>
      <c r="C255" s="186"/>
      <c r="D255" s="187" t="s">
        <v>488</v>
      </c>
      <c r="E255" s="188" t="s">
        <v>590</v>
      </c>
      <c r="F255" s="158">
        <v>231</v>
      </c>
      <c r="G255" s="188"/>
      <c r="H255" s="188">
        <v>281</v>
      </c>
      <c r="I255" s="190">
        <v>281</v>
      </c>
      <c r="J255" s="160" t="s">
        <v>677</v>
      </c>
      <c r="K255" s="161">
        <f t="shared" si="42"/>
        <v>50</v>
      </c>
      <c r="L255" s="162">
        <f t="shared" si="43"/>
        <v>0.21645021645021645</v>
      </c>
      <c r="M255" s="157" t="s">
        <v>593</v>
      </c>
      <c r="N255" s="163">
        <v>44358</v>
      </c>
      <c r="O255" s="1"/>
      <c r="P255" s="1"/>
      <c r="Q255" s="233"/>
      <c r="R255" s="1"/>
      <c r="S255" s="6" t="s">
        <v>784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161</v>
      </c>
      <c r="B256" s="186">
        <v>44187</v>
      </c>
      <c r="C256" s="186"/>
      <c r="D256" s="187" t="s">
        <v>821</v>
      </c>
      <c r="E256" s="188" t="s">
        <v>590</v>
      </c>
      <c r="F256" s="158">
        <v>190</v>
      </c>
      <c r="G256" s="188"/>
      <c r="H256" s="188">
        <v>239</v>
      </c>
      <c r="I256" s="190">
        <v>239</v>
      </c>
      <c r="J256" s="160" t="s">
        <v>822</v>
      </c>
      <c r="K256" s="161">
        <f t="shared" si="42"/>
        <v>49</v>
      </c>
      <c r="L256" s="162">
        <f t="shared" si="43"/>
        <v>0.25789473684210529</v>
      </c>
      <c r="M256" s="157" t="s">
        <v>593</v>
      </c>
      <c r="N256" s="163">
        <v>44844</v>
      </c>
      <c r="O256" s="1"/>
      <c r="P256" s="1"/>
      <c r="Q256" s="233"/>
      <c r="R256" s="1"/>
      <c r="S256" s="6" t="s">
        <v>784</v>
      </c>
    </row>
    <row r="257" spans="1:27" ht="12.75" customHeight="1">
      <c r="A257" s="185">
        <v>162</v>
      </c>
      <c r="B257" s="186">
        <v>44258</v>
      </c>
      <c r="C257" s="186"/>
      <c r="D257" s="187" t="s">
        <v>817</v>
      </c>
      <c r="E257" s="188" t="s">
        <v>590</v>
      </c>
      <c r="F257" s="158">
        <v>495</v>
      </c>
      <c r="G257" s="188"/>
      <c r="H257" s="188">
        <v>595</v>
      </c>
      <c r="I257" s="190">
        <v>590</v>
      </c>
      <c r="J257" s="160" t="s">
        <v>613</v>
      </c>
      <c r="K257" s="161">
        <f t="shared" si="42"/>
        <v>100</v>
      </c>
      <c r="L257" s="162">
        <f t="shared" si="43"/>
        <v>0.20202020202020202</v>
      </c>
      <c r="M257" s="157" t="s">
        <v>593</v>
      </c>
      <c r="N257" s="163">
        <v>44589</v>
      </c>
      <c r="O257" s="1"/>
      <c r="P257" s="1"/>
      <c r="Q257" s="233"/>
      <c r="S257" s="6" t="s">
        <v>784</v>
      </c>
    </row>
    <row r="258" spans="1:27" ht="12.75" customHeight="1">
      <c r="A258" s="185">
        <v>163</v>
      </c>
      <c r="B258" s="186">
        <v>44274</v>
      </c>
      <c r="C258" s="186"/>
      <c r="D258" s="187" t="s">
        <v>364</v>
      </c>
      <c r="E258" s="188" t="s">
        <v>590</v>
      </c>
      <c r="F258" s="158">
        <v>355</v>
      </c>
      <c r="G258" s="188"/>
      <c r="H258" s="188">
        <v>422.5</v>
      </c>
      <c r="I258" s="190">
        <v>420</v>
      </c>
      <c r="J258" s="160" t="s">
        <v>823</v>
      </c>
      <c r="K258" s="161">
        <f t="shared" si="42"/>
        <v>67.5</v>
      </c>
      <c r="L258" s="162">
        <f t="shared" si="43"/>
        <v>0.19014084507042253</v>
      </c>
      <c r="M258" s="157" t="s">
        <v>593</v>
      </c>
      <c r="N258" s="163">
        <v>44361</v>
      </c>
      <c r="O258" s="1"/>
      <c r="S258" s="203" t="s">
        <v>784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164</v>
      </c>
      <c r="B259" s="186">
        <v>44295</v>
      </c>
      <c r="C259" s="186"/>
      <c r="D259" s="187" t="s">
        <v>326</v>
      </c>
      <c r="E259" s="188" t="s">
        <v>590</v>
      </c>
      <c r="F259" s="158">
        <v>555</v>
      </c>
      <c r="G259" s="188"/>
      <c r="H259" s="188">
        <v>663</v>
      </c>
      <c r="I259" s="190">
        <v>663</v>
      </c>
      <c r="J259" s="160" t="s">
        <v>824</v>
      </c>
      <c r="K259" s="161">
        <f t="shared" si="42"/>
        <v>108</v>
      </c>
      <c r="L259" s="162">
        <f t="shared" si="43"/>
        <v>0.19459459459459461</v>
      </c>
      <c r="M259" s="157" t="s">
        <v>593</v>
      </c>
      <c r="N259" s="163">
        <v>44321</v>
      </c>
      <c r="O259" s="1"/>
      <c r="P259" s="1"/>
      <c r="Q259" s="233"/>
      <c r="R259" s="1"/>
      <c r="S259" s="203" t="s">
        <v>784</v>
      </c>
    </row>
    <row r="260" spans="1:27" ht="12.75" customHeight="1">
      <c r="A260" s="185">
        <v>165</v>
      </c>
      <c r="B260" s="186">
        <v>44308</v>
      </c>
      <c r="C260" s="186"/>
      <c r="D260" s="187" t="s">
        <v>788</v>
      </c>
      <c r="E260" s="188" t="s">
        <v>590</v>
      </c>
      <c r="F260" s="158">
        <v>126.5</v>
      </c>
      <c r="G260" s="188"/>
      <c r="H260" s="188">
        <v>155</v>
      </c>
      <c r="I260" s="190">
        <v>155</v>
      </c>
      <c r="J260" s="160" t="s">
        <v>677</v>
      </c>
      <c r="K260" s="161">
        <f t="shared" si="42"/>
        <v>28.5</v>
      </c>
      <c r="L260" s="162">
        <f t="shared" si="43"/>
        <v>0.22529644268774704</v>
      </c>
      <c r="M260" s="157" t="s">
        <v>593</v>
      </c>
      <c r="N260" s="163">
        <v>44362</v>
      </c>
      <c r="O260" s="1"/>
      <c r="S260" s="203" t="s">
        <v>784</v>
      </c>
    </row>
    <row r="261" spans="1:27" ht="12.75" customHeight="1">
      <c r="A261" s="164">
        <v>166</v>
      </c>
      <c r="B261" s="195">
        <v>44368</v>
      </c>
      <c r="C261" s="195"/>
      <c r="D261" s="166" t="s">
        <v>825</v>
      </c>
      <c r="E261" s="168" t="s">
        <v>590</v>
      </c>
      <c r="F261" s="196">
        <v>287.5</v>
      </c>
      <c r="G261" s="168"/>
      <c r="H261" s="168">
        <v>245</v>
      </c>
      <c r="I261" s="169">
        <v>344</v>
      </c>
      <c r="J261" s="170" t="s">
        <v>826</v>
      </c>
      <c r="K261" s="171">
        <f t="shared" si="42"/>
        <v>-42.5</v>
      </c>
      <c r="L261" s="172">
        <f t="shared" si="43"/>
        <v>-0.14782608695652175</v>
      </c>
      <c r="M261" s="168" t="s">
        <v>603</v>
      </c>
      <c r="N261" s="165">
        <v>44508</v>
      </c>
      <c r="O261" s="1"/>
      <c r="S261" s="203" t="s">
        <v>784</v>
      </c>
    </row>
    <row r="262" spans="1:27" ht="12.75" customHeight="1">
      <c r="A262" s="185">
        <v>167</v>
      </c>
      <c r="B262" s="186">
        <v>44368</v>
      </c>
      <c r="C262" s="186"/>
      <c r="D262" s="187" t="s">
        <v>488</v>
      </c>
      <c r="E262" s="188" t="s">
        <v>590</v>
      </c>
      <c r="F262" s="158">
        <v>241</v>
      </c>
      <c r="G262" s="188"/>
      <c r="H262" s="188">
        <v>298</v>
      </c>
      <c r="I262" s="190">
        <v>320</v>
      </c>
      <c r="J262" s="160" t="s">
        <v>677</v>
      </c>
      <c r="K262" s="161">
        <f t="shared" si="42"/>
        <v>57</v>
      </c>
      <c r="L262" s="162">
        <f t="shared" si="43"/>
        <v>0.23651452282157676</v>
      </c>
      <c r="M262" s="157" t="s">
        <v>593</v>
      </c>
      <c r="N262" s="163">
        <v>44802</v>
      </c>
      <c r="O262" s="37"/>
      <c r="S262" s="203" t="s">
        <v>784</v>
      </c>
    </row>
    <row r="263" spans="1:27" ht="12.75" customHeight="1">
      <c r="A263" s="185">
        <v>168</v>
      </c>
      <c r="B263" s="186">
        <v>44406</v>
      </c>
      <c r="C263" s="186"/>
      <c r="D263" s="187" t="s">
        <v>788</v>
      </c>
      <c r="E263" s="188" t="s">
        <v>590</v>
      </c>
      <c r="F263" s="158">
        <v>162.5</v>
      </c>
      <c r="G263" s="188"/>
      <c r="H263" s="188">
        <v>200</v>
      </c>
      <c r="I263" s="190">
        <v>200</v>
      </c>
      <c r="J263" s="160" t="s">
        <v>677</v>
      </c>
      <c r="K263" s="161">
        <f t="shared" si="42"/>
        <v>37.5</v>
      </c>
      <c r="L263" s="162">
        <f t="shared" si="43"/>
        <v>0.23076923076923078</v>
      </c>
      <c r="M263" s="157" t="s">
        <v>593</v>
      </c>
      <c r="N263" s="163">
        <v>44802</v>
      </c>
      <c r="O263" s="1"/>
      <c r="S263" s="203" t="s">
        <v>784</v>
      </c>
    </row>
    <row r="264" spans="1:27" ht="12.75" customHeight="1">
      <c r="A264" s="185">
        <v>169</v>
      </c>
      <c r="B264" s="186">
        <v>44462</v>
      </c>
      <c r="C264" s="186"/>
      <c r="D264" s="187" t="s">
        <v>445</v>
      </c>
      <c r="E264" s="188" t="s">
        <v>590</v>
      </c>
      <c r="F264" s="158">
        <v>1235</v>
      </c>
      <c r="G264" s="188"/>
      <c r="H264" s="188">
        <v>1505</v>
      </c>
      <c r="I264" s="190">
        <v>1500</v>
      </c>
      <c r="J264" s="160" t="s">
        <v>677</v>
      </c>
      <c r="K264" s="161">
        <f t="shared" si="42"/>
        <v>270</v>
      </c>
      <c r="L264" s="162">
        <f t="shared" si="43"/>
        <v>0.21862348178137653</v>
      </c>
      <c r="M264" s="157" t="s">
        <v>593</v>
      </c>
      <c r="N264" s="163">
        <v>44564</v>
      </c>
      <c r="O264" s="1"/>
      <c r="S264" s="203" t="s">
        <v>784</v>
      </c>
    </row>
    <row r="265" spans="1:27" ht="12.75" customHeight="1">
      <c r="A265" s="185">
        <v>170</v>
      </c>
      <c r="B265" s="186">
        <v>44480</v>
      </c>
      <c r="C265" s="186"/>
      <c r="D265" s="187" t="s">
        <v>827</v>
      </c>
      <c r="E265" s="188" t="s">
        <v>590</v>
      </c>
      <c r="F265" s="158">
        <v>58.75</v>
      </c>
      <c r="G265" s="188"/>
      <c r="H265" s="188">
        <v>64.25</v>
      </c>
      <c r="I265" s="190"/>
      <c r="J265" s="160" t="s">
        <v>677</v>
      </c>
      <c r="K265" s="161">
        <f t="shared" ref="K265" si="44">H265-F265</f>
        <v>5.5</v>
      </c>
      <c r="L265" s="162">
        <f t="shared" ref="L265" si="45">K265/F265</f>
        <v>9.3617021276595741E-2</v>
      </c>
      <c r="M265" s="157" t="s">
        <v>593</v>
      </c>
      <c r="N265" s="163">
        <v>45322</v>
      </c>
      <c r="O265" s="37"/>
      <c r="S265" s="203" t="s">
        <v>784</v>
      </c>
    </row>
    <row r="266" spans="1:27" ht="12.75" customHeight="1">
      <c r="A266" s="154">
        <v>171</v>
      </c>
      <c r="B266" s="155">
        <v>44481</v>
      </c>
      <c r="C266" s="155"/>
      <c r="D266" s="156" t="s">
        <v>278</v>
      </c>
      <c r="E266" s="157" t="s">
        <v>590</v>
      </c>
      <c r="F266" s="158">
        <v>315</v>
      </c>
      <c r="G266" s="157"/>
      <c r="H266" s="157">
        <v>335</v>
      </c>
      <c r="I266" s="159">
        <v>380</v>
      </c>
      <c r="J266" s="160" t="s">
        <v>895</v>
      </c>
      <c r="K266" s="161">
        <f t="shared" ref="K266" si="46">H266-F266</f>
        <v>20</v>
      </c>
      <c r="L266" s="162">
        <f t="shared" ref="L266" si="47">K266/F266</f>
        <v>6.3492063492063489E-2</v>
      </c>
      <c r="M266" s="157" t="s">
        <v>593</v>
      </c>
      <c r="N266" s="163">
        <v>45297</v>
      </c>
      <c r="O266" s="37"/>
      <c r="S266" s="203" t="s">
        <v>784</v>
      </c>
    </row>
    <row r="267" spans="1:27" ht="12.75" customHeight="1">
      <c r="A267" s="154">
        <v>172</v>
      </c>
      <c r="B267" s="155">
        <v>44481</v>
      </c>
      <c r="C267" s="155"/>
      <c r="D267" s="156" t="s">
        <v>828</v>
      </c>
      <c r="E267" s="157" t="s">
        <v>590</v>
      </c>
      <c r="F267" s="158">
        <v>45.5</v>
      </c>
      <c r="G267" s="157"/>
      <c r="H267" s="157">
        <v>56.5</v>
      </c>
      <c r="I267" s="159">
        <v>56</v>
      </c>
      <c r="J267" s="160" t="s">
        <v>677</v>
      </c>
      <c r="K267" s="161">
        <f t="shared" ref="K267:K268" si="48">H267-F267</f>
        <v>11</v>
      </c>
      <c r="L267" s="162">
        <f t="shared" ref="L267:L268" si="49">K267/F267</f>
        <v>0.24175824175824176</v>
      </c>
      <c r="M267" s="157" t="s">
        <v>593</v>
      </c>
      <c r="N267" s="163">
        <v>44881</v>
      </c>
      <c r="O267" s="37"/>
      <c r="S267" s="203"/>
    </row>
    <row r="268" spans="1:27" ht="12.75" customHeight="1">
      <c r="A268" s="154">
        <v>173</v>
      </c>
      <c r="B268" s="155">
        <v>44551</v>
      </c>
      <c r="C268" s="155"/>
      <c r="D268" s="156" t="s">
        <v>131</v>
      </c>
      <c r="E268" s="157" t="s">
        <v>590</v>
      </c>
      <c r="F268" s="158">
        <v>2300</v>
      </c>
      <c r="G268" s="157"/>
      <c r="H268" s="157">
        <f>(2820+2200)/2</f>
        <v>2510</v>
      </c>
      <c r="I268" s="159">
        <v>3000</v>
      </c>
      <c r="J268" s="160" t="s">
        <v>829</v>
      </c>
      <c r="K268" s="161">
        <f t="shared" si="48"/>
        <v>210</v>
      </c>
      <c r="L268" s="162">
        <f t="shared" si="49"/>
        <v>9.1304347826086957E-2</v>
      </c>
      <c r="M268" s="157" t="s">
        <v>593</v>
      </c>
      <c r="N268" s="163">
        <v>44649</v>
      </c>
      <c r="O268" s="1"/>
      <c r="S268" s="203"/>
    </row>
    <row r="269" spans="1:27" ht="12.75" customHeight="1">
      <c r="A269" s="154">
        <v>174</v>
      </c>
      <c r="B269" s="155">
        <v>44606</v>
      </c>
      <c r="C269" s="155"/>
      <c r="D269" s="156" t="s">
        <v>435</v>
      </c>
      <c r="E269" s="157" t="s">
        <v>590</v>
      </c>
      <c r="F269" s="158">
        <v>635</v>
      </c>
      <c r="G269" s="157"/>
      <c r="H269" s="157">
        <v>700</v>
      </c>
      <c r="I269" s="159">
        <v>764</v>
      </c>
      <c r="J269" s="160" t="s">
        <v>863</v>
      </c>
      <c r="K269" s="161">
        <f t="shared" ref="K269" si="50">H269-F269</f>
        <v>65</v>
      </c>
      <c r="L269" s="162">
        <f t="shared" ref="L269" si="51">K269/F269</f>
        <v>0.10236220472440945</v>
      </c>
      <c r="M269" s="157" t="s">
        <v>593</v>
      </c>
      <c r="N269" s="163">
        <v>45159</v>
      </c>
      <c r="O269" s="37"/>
      <c r="S269" s="203"/>
    </row>
    <row r="270" spans="1:27" ht="12.75" customHeight="1">
      <c r="A270" s="154">
        <v>175</v>
      </c>
      <c r="B270" s="155">
        <v>44613</v>
      </c>
      <c r="C270" s="155"/>
      <c r="D270" s="156" t="s">
        <v>445</v>
      </c>
      <c r="E270" s="157" t="s">
        <v>590</v>
      </c>
      <c r="F270" s="158">
        <v>1255</v>
      </c>
      <c r="G270" s="157"/>
      <c r="H270" s="157">
        <v>1515</v>
      </c>
      <c r="I270" s="159">
        <v>1510</v>
      </c>
      <c r="J270" s="160" t="s">
        <v>677</v>
      </c>
      <c r="K270" s="161">
        <f>H270-F270</f>
        <v>260</v>
      </c>
      <c r="L270" s="162">
        <f>K270/F270</f>
        <v>0.20717131474103587</v>
      </c>
      <c r="M270" s="157" t="s">
        <v>593</v>
      </c>
      <c r="N270" s="163">
        <v>44834</v>
      </c>
      <c r="O270" s="37"/>
      <c r="S270" s="203"/>
    </row>
    <row r="271" spans="1:27" ht="12.75" customHeight="1">
      <c r="A271">
        <v>176</v>
      </c>
      <c r="B271" s="205">
        <v>44670</v>
      </c>
      <c r="C271" s="205"/>
      <c r="D271" s="53" t="s">
        <v>551</v>
      </c>
      <c r="E271" s="206" t="s">
        <v>590</v>
      </c>
      <c r="F271" s="51" t="s">
        <v>830</v>
      </c>
      <c r="G271" s="51"/>
      <c r="H271" s="51"/>
      <c r="I271" s="51">
        <v>553</v>
      </c>
      <c r="J271" s="51" t="s">
        <v>591</v>
      </c>
      <c r="K271" s="51"/>
      <c r="L271" s="51"/>
      <c r="M271" s="51"/>
      <c r="N271" s="51"/>
      <c r="O271" s="37"/>
      <c r="S271" s="203"/>
    </row>
    <row r="272" spans="1:27" ht="12.75" customHeight="1">
      <c r="A272" s="185">
        <v>177</v>
      </c>
      <c r="B272" s="186">
        <v>44746</v>
      </c>
      <c r="C272" s="186"/>
      <c r="D272" s="187" t="s">
        <v>831</v>
      </c>
      <c r="E272" s="188" t="s">
        <v>590</v>
      </c>
      <c r="F272" s="188">
        <v>207.5</v>
      </c>
      <c r="G272" s="188"/>
      <c r="H272" s="188">
        <v>254</v>
      </c>
      <c r="I272" s="190">
        <v>254</v>
      </c>
      <c r="J272" s="160" t="s">
        <v>677</v>
      </c>
      <c r="K272" s="161">
        <f t="shared" ref="K272:K274" si="52">H272-F272</f>
        <v>46.5</v>
      </c>
      <c r="L272" s="162">
        <f t="shared" ref="L272:L274" si="53">K272/F272</f>
        <v>0.22409638554216868</v>
      </c>
      <c r="M272" s="157" t="s">
        <v>593</v>
      </c>
      <c r="N272" s="163">
        <v>44792</v>
      </c>
      <c r="O272" s="1"/>
      <c r="S272" s="203"/>
    </row>
    <row r="273" spans="1:39" ht="12.75" customHeight="1">
      <c r="A273" s="185">
        <v>178</v>
      </c>
      <c r="B273" s="186">
        <v>44775</v>
      </c>
      <c r="C273" s="186"/>
      <c r="D273" s="187" t="s">
        <v>490</v>
      </c>
      <c r="E273" s="188" t="s">
        <v>590</v>
      </c>
      <c r="F273" s="188">
        <v>31.25</v>
      </c>
      <c r="G273" s="188"/>
      <c r="H273" s="188">
        <v>38.75</v>
      </c>
      <c r="I273" s="190">
        <v>38</v>
      </c>
      <c r="J273" s="160" t="s">
        <v>677</v>
      </c>
      <c r="K273" s="161">
        <f t="shared" si="52"/>
        <v>7.5</v>
      </c>
      <c r="L273" s="162">
        <f t="shared" si="53"/>
        <v>0.24</v>
      </c>
      <c r="M273" s="157" t="s">
        <v>593</v>
      </c>
      <c r="N273" s="163">
        <v>44844</v>
      </c>
      <c r="O273" s="37"/>
      <c r="S273" s="55"/>
    </row>
    <row r="274" spans="1:39" ht="12.75" customHeight="1">
      <c r="A274" s="185">
        <v>179</v>
      </c>
      <c r="B274" s="186">
        <v>44841</v>
      </c>
      <c r="C274" s="186"/>
      <c r="D274" s="187" t="s">
        <v>832</v>
      </c>
      <c r="E274" s="188" t="s">
        <v>590</v>
      </c>
      <c r="F274" s="158">
        <v>665</v>
      </c>
      <c r="G274" s="188"/>
      <c r="H274" s="188">
        <v>807.5</v>
      </c>
      <c r="I274" s="190">
        <v>840</v>
      </c>
      <c r="J274" s="160" t="s">
        <v>829</v>
      </c>
      <c r="K274" s="161">
        <f t="shared" si="52"/>
        <v>142.5</v>
      </c>
      <c r="L274" s="162">
        <f t="shared" si="53"/>
        <v>0.21428571428571427</v>
      </c>
      <c r="M274" s="157" t="s">
        <v>593</v>
      </c>
      <c r="N274" s="163">
        <v>45097</v>
      </c>
      <c r="O274" s="37"/>
      <c r="S274" s="55"/>
    </row>
    <row r="275" spans="1:39" ht="12.75" customHeight="1">
      <c r="A275" s="185">
        <v>180</v>
      </c>
      <c r="B275" s="186">
        <v>44844</v>
      </c>
      <c r="C275" s="186"/>
      <c r="D275" s="187" t="s">
        <v>437</v>
      </c>
      <c r="E275" s="188" t="s">
        <v>590</v>
      </c>
      <c r="F275" s="158">
        <v>227.5</v>
      </c>
      <c r="G275" s="188"/>
      <c r="H275" s="188">
        <v>270</v>
      </c>
      <c r="I275" s="190">
        <v>291</v>
      </c>
      <c r="J275" s="160" t="s">
        <v>865</v>
      </c>
      <c r="K275" s="161">
        <f t="shared" ref="K275" si="54">H275-F275</f>
        <v>42.5</v>
      </c>
      <c r="L275" s="162">
        <f t="shared" ref="L275" si="55">K275/F275</f>
        <v>0.18681318681318682</v>
      </c>
      <c r="M275" s="157" t="s">
        <v>593</v>
      </c>
      <c r="N275" s="163">
        <v>45160</v>
      </c>
      <c r="O275" s="37"/>
      <c r="R275" s="37"/>
      <c r="S275" s="55"/>
    </row>
    <row r="276" spans="1:39" ht="12.75" customHeight="1">
      <c r="A276" s="185">
        <v>181</v>
      </c>
      <c r="B276" s="186">
        <v>44845</v>
      </c>
      <c r="C276" s="186"/>
      <c r="D276" s="187" t="s">
        <v>435</v>
      </c>
      <c r="E276" s="188" t="s">
        <v>590</v>
      </c>
      <c r="F276" s="158">
        <v>555</v>
      </c>
      <c r="G276" s="188"/>
      <c r="H276" s="188">
        <v>700</v>
      </c>
      <c r="I276" s="190">
        <v>765</v>
      </c>
      <c r="J276" s="160" t="s">
        <v>864</v>
      </c>
      <c r="K276" s="161">
        <f t="shared" ref="K276" si="56">H276-F276</f>
        <v>145</v>
      </c>
      <c r="L276" s="162">
        <f t="shared" ref="L276" si="57">K276/F276</f>
        <v>0.26126126126126126</v>
      </c>
      <c r="M276" s="157" t="s">
        <v>593</v>
      </c>
      <c r="N276" s="163">
        <v>45159</v>
      </c>
      <c r="O276" s="37"/>
      <c r="R276" s="37"/>
      <c r="S276" s="55"/>
    </row>
    <row r="277" spans="1:39" ht="12.75" customHeight="1">
      <c r="A277" s="185">
        <v>182</v>
      </c>
      <c r="B277" s="186">
        <v>44981</v>
      </c>
      <c r="C277" s="186"/>
      <c r="D277" s="187" t="s">
        <v>452</v>
      </c>
      <c r="E277" s="188" t="s">
        <v>590</v>
      </c>
      <c r="F277" s="158">
        <v>1675</v>
      </c>
      <c r="G277" s="188"/>
      <c r="H277" s="188">
        <v>2080</v>
      </c>
      <c r="I277" s="190">
        <v>2080</v>
      </c>
      <c r="J277" s="160" t="s">
        <v>677</v>
      </c>
      <c r="K277" s="161">
        <f>H277-F277</f>
        <v>405</v>
      </c>
      <c r="L277" s="162">
        <f>K277/F277</f>
        <v>0.2417910447761194</v>
      </c>
      <c r="M277" s="157" t="s">
        <v>593</v>
      </c>
      <c r="N277" s="163">
        <v>45119</v>
      </c>
      <c r="O277" s="37"/>
      <c r="S277" s="55" t="s">
        <v>861</v>
      </c>
    </row>
    <row r="278" spans="1:39" ht="12.75" customHeight="1">
      <c r="A278" s="185">
        <v>183</v>
      </c>
      <c r="B278" s="186">
        <v>44986</v>
      </c>
      <c r="C278" s="186"/>
      <c r="D278" s="187" t="s">
        <v>490</v>
      </c>
      <c r="E278" s="188" t="s">
        <v>590</v>
      </c>
      <c r="F278" s="158">
        <v>57.5</v>
      </c>
      <c r="G278" s="188"/>
      <c r="H278" s="188">
        <v>120</v>
      </c>
      <c r="I278" s="190">
        <v>120</v>
      </c>
      <c r="J278" s="160" t="s">
        <v>677</v>
      </c>
      <c r="K278" s="161">
        <f>H278-F278</f>
        <v>62.5</v>
      </c>
      <c r="L278" s="162">
        <f>K278/F278</f>
        <v>1.0869565217391304</v>
      </c>
      <c r="M278" s="157" t="s">
        <v>593</v>
      </c>
      <c r="N278" s="163">
        <v>45049</v>
      </c>
      <c r="O278" s="37"/>
      <c r="S278" s="55" t="s">
        <v>861</v>
      </c>
    </row>
    <row r="279" spans="1:39" ht="12.75" customHeight="1">
      <c r="A279" s="185">
        <v>184</v>
      </c>
      <c r="B279" s="186">
        <v>45008</v>
      </c>
      <c r="C279" s="186"/>
      <c r="D279" s="187" t="s">
        <v>507</v>
      </c>
      <c r="E279" s="188" t="s">
        <v>590</v>
      </c>
      <c r="F279" s="158">
        <v>2765</v>
      </c>
      <c r="G279" s="188"/>
      <c r="H279" s="188">
        <v>3547.5</v>
      </c>
      <c r="I279" s="190">
        <v>3523</v>
      </c>
      <c r="J279" s="160" t="s">
        <v>677</v>
      </c>
      <c r="K279" s="161">
        <f>H279-F279</f>
        <v>782.5</v>
      </c>
      <c r="L279" s="162">
        <f>K279/F279</f>
        <v>0.28300180831826399</v>
      </c>
      <c r="M279" s="157" t="s">
        <v>593</v>
      </c>
      <c r="N279" s="163">
        <v>45177</v>
      </c>
      <c r="O279" s="37"/>
      <c r="S279" s="55" t="s">
        <v>861</v>
      </c>
    </row>
    <row r="280" spans="1:39" ht="12.75" customHeight="1">
      <c r="A280" s="185">
        <v>185</v>
      </c>
      <c r="B280" s="186">
        <v>45027</v>
      </c>
      <c r="C280" s="186"/>
      <c r="D280" s="187" t="s">
        <v>833</v>
      </c>
      <c r="E280" s="188" t="s">
        <v>590</v>
      </c>
      <c r="F280" s="188">
        <v>460</v>
      </c>
      <c r="G280" s="188"/>
      <c r="H280" s="188">
        <v>825</v>
      </c>
      <c r="I280" s="190">
        <v>810</v>
      </c>
      <c r="J280" s="160" t="s">
        <v>677</v>
      </c>
      <c r="K280" s="161">
        <f>H280-F280</f>
        <v>365</v>
      </c>
      <c r="L280" s="162">
        <f>K280/F280</f>
        <v>0.79347826086956519</v>
      </c>
      <c r="M280" s="157" t="s">
        <v>593</v>
      </c>
      <c r="N280" s="163">
        <v>45155</v>
      </c>
      <c r="O280" s="37"/>
      <c r="S280" s="55" t="s">
        <v>861</v>
      </c>
    </row>
    <row r="281" spans="1:39" ht="12.75" customHeight="1">
      <c r="A281" s="204">
        <v>186</v>
      </c>
      <c r="B281" s="205">
        <v>45050</v>
      </c>
      <c r="C281" s="53"/>
      <c r="D281" s="53" t="s">
        <v>42</v>
      </c>
      <c r="E281" s="206" t="s">
        <v>590</v>
      </c>
      <c r="F281" s="51" t="s">
        <v>834</v>
      </c>
      <c r="G281" s="51"/>
      <c r="H281" s="51"/>
      <c r="I281" s="51">
        <v>5040</v>
      </c>
      <c r="J281" s="51" t="s">
        <v>591</v>
      </c>
      <c r="K281" s="51"/>
      <c r="L281" s="51"/>
      <c r="M281" s="51"/>
      <c r="N281" s="51"/>
      <c r="O281" s="37"/>
      <c r="S281" s="55" t="s">
        <v>861</v>
      </c>
    </row>
    <row r="282" spans="1:39" ht="12.75" customHeight="1">
      <c r="A282" s="185">
        <v>187</v>
      </c>
      <c r="B282" s="186">
        <v>45075</v>
      </c>
      <c r="C282" s="186"/>
      <c r="D282" s="187" t="s">
        <v>835</v>
      </c>
      <c r="E282" s="188" t="s">
        <v>590</v>
      </c>
      <c r="F282" s="158">
        <v>585</v>
      </c>
      <c r="G282" s="188"/>
      <c r="H282" s="188">
        <v>732</v>
      </c>
      <c r="I282" s="190">
        <v>732</v>
      </c>
      <c r="J282" s="160" t="s">
        <v>677</v>
      </c>
      <c r="K282" s="161">
        <f>H282-F282</f>
        <v>147</v>
      </c>
      <c r="L282" s="162">
        <f>K282/F282</f>
        <v>0.25128205128205128</v>
      </c>
      <c r="M282" s="157" t="s">
        <v>593</v>
      </c>
      <c r="N282" s="163">
        <v>45152</v>
      </c>
      <c r="O282" s="37"/>
      <c r="R282" s="37"/>
      <c r="S282" s="55" t="s">
        <v>861</v>
      </c>
      <c r="U282" s="37"/>
      <c r="W282" s="37"/>
      <c r="X282" s="55"/>
      <c r="Z282" s="37"/>
      <c r="AB282" s="37"/>
      <c r="AC282" s="55"/>
      <c r="AE282" s="37"/>
      <c r="AG282" s="37"/>
      <c r="AH282" s="55"/>
      <c r="AJ282" s="37"/>
      <c r="AL282" s="37"/>
      <c r="AM282" s="55"/>
    </row>
    <row r="283" spans="1:39" ht="12.75" customHeight="1">
      <c r="A283" s="204">
        <v>188</v>
      </c>
      <c r="B283" s="205">
        <v>45078</v>
      </c>
      <c r="C283" s="53"/>
      <c r="D283" s="53" t="s">
        <v>539</v>
      </c>
      <c r="E283" s="206" t="s">
        <v>590</v>
      </c>
      <c r="F283" s="51" t="s">
        <v>836</v>
      </c>
      <c r="G283" s="51"/>
      <c r="H283" s="51"/>
      <c r="I283" s="51">
        <v>4300</v>
      </c>
      <c r="J283" s="51" t="s">
        <v>591</v>
      </c>
      <c r="K283" s="51"/>
      <c r="L283" s="51"/>
      <c r="M283" s="51"/>
      <c r="N283" s="51"/>
      <c r="O283" s="37"/>
      <c r="R283" s="37"/>
      <c r="S283" s="55" t="s">
        <v>861</v>
      </c>
      <c r="U283" s="37"/>
      <c r="W283" s="37"/>
      <c r="X283" s="55"/>
      <c r="Z283" s="37"/>
      <c r="AB283" s="37"/>
      <c r="AC283" s="55"/>
      <c r="AE283" s="37"/>
      <c r="AG283" s="37"/>
      <c r="AH283" s="55"/>
      <c r="AJ283" s="37"/>
      <c r="AL283" s="37"/>
      <c r="AM283" s="55"/>
    </row>
    <row r="284" spans="1:39" ht="12.75" customHeight="1">
      <c r="A284" s="185">
        <v>189</v>
      </c>
      <c r="B284" s="186">
        <v>45103</v>
      </c>
      <c r="C284" s="186"/>
      <c r="D284" s="187" t="s">
        <v>858</v>
      </c>
      <c r="E284" s="188" t="s">
        <v>590</v>
      </c>
      <c r="F284" s="158">
        <v>282.5</v>
      </c>
      <c r="G284" s="188"/>
      <c r="H284" s="188">
        <v>383</v>
      </c>
      <c r="I284" s="190">
        <v>383</v>
      </c>
      <c r="J284" s="160" t="s">
        <v>677</v>
      </c>
      <c r="K284" s="161">
        <f>H284-F284</f>
        <v>100.5</v>
      </c>
      <c r="L284" s="162">
        <f>K284/F284</f>
        <v>0.35575221238938054</v>
      </c>
      <c r="M284" s="157" t="s">
        <v>593</v>
      </c>
      <c r="N284" s="163">
        <v>45265</v>
      </c>
      <c r="O284" s="37"/>
      <c r="R284" s="37"/>
      <c r="S284" s="55" t="s">
        <v>861</v>
      </c>
      <c r="U284" s="37"/>
      <c r="W284" s="37"/>
      <c r="X284" s="55"/>
      <c r="Z284" s="37"/>
      <c r="AB284" s="37"/>
      <c r="AC284" s="55"/>
      <c r="AE284" s="37"/>
      <c r="AG284" s="37"/>
      <c r="AH284" s="55"/>
      <c r="AJ284" s="37"/>
      <c r="AL284" s="37"/>
      <c r="AM284" s="55"/>
    </row>
    <row r="285" spans="1:39" ht="12.75" customHeight="1">
      <c r="A285" s="185">
        <v>190</v>
      </c>
      <c r="B285" s="186">
        <v>45120</v>
      </c>
      <c r="C285" s="186"/>
      <c r="D285" s="187" t="s">
        <v>538</v>
      </c>
      <c r="E285" s="188" t="s">
        <v>590</v>
      </c>
      <c r="F285" s="158">
        <v>2312.5</v>
      </c>
      <c r="G285" s="188"/>
      <c r="H285" s="188">
        <v>2935</v>
      </c>
      <c r="I285" s="190">
        <v>2935</v>
      </c>
      <c r="J285" s="160" t="s">
        <v>677</v>
      </c>
      <c r="K285" s="161">
        <f>H285-F285</f>
        <v>622.5</v>
      </c>
      <c r="L285" s="162">
        <f>K285/F285</f>
        <v>0.26918918918918922</v>
      </c>
      <c r="M285" s="157" t="s">
        <v>593</v>
      </c>
      <c r="N285" s="163">
        <v>45177</v>
      </c>
      <c r="O285" s="37"/>
      <c r="R285" s="37"/>
      <c r="S285" s="55" t="s">
        <v>861</v>
      </c>
      <c r="U285" s="37"/>
      <c r="W285" s="37"/>
      <c r="X285" s="55"/>
      <c r="Z285" s="37"/>
      <c r="AB285" s="37"/>
      <c r="AC285" s="55"/>
      <c r="AE285" s="37"/>
      <c r="AG285" s="37"/>
      <c r="AH285" s="55"/>
      <c r="AJ285" s="37"/>
      <c r="AL285" s="37"/>
      <c r="AM285" s="55"/>
    </row>
    <row r="286" spans="1:39" ht="12.75" customHeight="1">
      <c r="A286" s="185">
        <v>191</v>
      </c>
      <c r="B286" s="186">
        <v>45125</v>
      </c>
      <c r="C286" s="186"/>
      <c r="D286" s="187" t="s">
        <v>203</v>
      </c>
      <c r="E286" s="188" t="s">
        <v>590</v>
      </c>
      <c r="F286" s="158">
        <v>3980</v>
      </c>
      <c r="G286" s="188"/>
      <c r="H286" s="188">
        <v>4895</v>
      </c>
      <c r="I286" s="190">
        <v>4895</v>
      </c>
      <c r="J286" s="160" t="s">
        <v>677</v>
      </c>
      <c r="K286" s="161">
        <f>H286-F286</f>
        <v>915</v>
      </c>
      <c r="L286" s="162">
        <f>K286/F286</f>
        <v>0.22989949748743718</v>
      </c>
      <c r="M286" s="157" t="s">
        <v>593</v>
      </c>
      <c r="N286" s="163">
        <v>45155</v>
      </c>
      <c r="O286" s="37"/>
      <c r="S286" s="55" t="s">
        <v>861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185">
        <v>192</v>
      </c>
      <c r="B287" s="186">
        <v>45145</v>
      </c>
      <c r="C287" s="186"/>
      <c r="D287" s="187" t="s">
        <v>862</v>
      </c>
      <c r="E287" s="188" t="s">
        <v>590</v>
      </c>
      <c r="F287" s="158">
        <v>565</v>
      </c>
      <c r="G287" s="188"/>
      <c r="H287" s="188">
        <v>725</v>
      </c>
      <c r="I287" s="190">
        <v>725</v>
      </c>
      <c r="J287" s="160" t="s">
        <v>677</v>
      </c>
      <c r="K287" s="161">
        <f>H287-F287</f>
        <v>160</v>
      </c>
      <c r="L287" s="162">
        <f>K287/F287</f>
        <v>0.2831858407079646</v>
      </c>
      <c r="M287" s="157" t="s">
        <v>593</v>
      </c>
      <c r="N287" s="163">
        <v>45169</v>
      </c>
      <c r="O287" s="37"/>
      <c r="S287" s="55" t="s">
        <v>861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77">
        <v>193</v>
      </c>
      <c r="B288" s="278">
        <v>45167</v>
      </c>
      <c r="C288" s="278"/>
      <c r="D288" s="279" t="s">
        <v>866</v>
      </c>
      <c r="E288" s="280" t="s">
        <v>590</v>
      </c>
      <c r="F288" s="158">
        <v>700</v>
      </c>
      <c r="G288" s="280"/>
      <c r="H288" s="280">
        <v>950</v>
      </c>
      <c r="I288" s="281">
        <v>950</v>
      </c>
      <c r="J288" s="282" t="s">
        <v>677</v>
      </c>
      <c r="K288" s="161">
        <f>H288-F288</f>
        <v>250</v>
      </c>
      <c r="L288" s="162">
        <f>K288/F288</f>
        <v>0.35714285714285715</v>
      </c>
      <c r="M288" s="157" t="s">
        <v>593</v>
      </c>
      <c r="N288" s="163">
        <v>45261</v>
      </c>
      <c r="O288" s="37"/>
      <c r="S288" s="55" t="s">
        <v>861</v>
      </c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204">
        <v>194</v>
      </c>
      <c r="B289" s="205">
        <v>45184</v>
      </c>
      <c r="C289" s="53"/>
      <c r="D289" s="53" t="s">
        <v>541</v>
      </c>
      <c r="E289" s="206" t="s">
        <v>590</v>
      </c>
      <c r="F289" s="51" t="s">
        <v>868</v>
      </c>
      <c r="G289" s="51"/>
      <c r="H289" s="51"/>
      <c r="I289" s="51">
        <v>480</v>
      </c>
      <c r="J289" s="51" t="s">
        <v>591</v>
      </c>
      <c r="K289" s="51"/>
      <c r="L289" s="51"/>
      <c r="M289" s="51"/>
      <c r="N289" s="51"/>
      <c r="O289" s="37"/>
      <c r="S289" s="55" t="s">
        <v>861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04">
        <v>195</v>
      </c>
      <c r="B290" s="205">
        <v>45203</v>
      </c>
      <c r="C290" s="53"/>
      <c r="D290" s="53" t="s">
        <v>176</v>
      </c>
      <c r="E290" s="206" t="s">
        <v>590</v>
      </c>
      <c r="F290" s="51" t="s">
        <v>869</v>
      </c>
      <c r="G290" s="51"/>
      <c r="H290" s="51"/>
      <c r="I290" s="51">
        <v>1198</v>
      </c>
      <c r="J290" s="51" t="s">
        <v>591</v>
      </c>
      <c r="K290" s="51"/>
      <c r="L290" s="51"/>
      <c r="M290" s="51"/>
      <c r="N290" s="51"/>
      <c r="O290" s="37"/>
      <c r="S290" s="55" t="s">
        <v>874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04">
        <v>196</v>
      </c>
      <c r="B291" s="205">
        <v>45216</v>
      </c>
      <c r="C291" s="53"/>
      <c r="D291" s="53" t="s">
        <v>107</v>
      </c>
      <c r="E291" s="206" t="s">
        <v>590</v>
      </c>
      <c r="F291" s="51" t="s">
        <v>870</v>
      </c>
      <c r="G291" s="51"/>
      <c r="H291" s="51"/>
      <c r="I291" s="51">
        <v>6870</v>
      </c>
      <c r="J291" s="51" t="s">
        <v>591</v>
      </c>
      <c r="K291" s="51"/>
      <c r="L291" s="51"/>
      <c r="M291" s="51"/>
      <c r="N291" s="51"/>
      <c r="O291" s="37"/>
      <c r="S291" s="55" t="s">
        <v>874</v>
      </c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77">
        <v>197</v>
      </c>
      <c r="B292" s="278">
        <v>45216</v>
      </c>
      <c r="C292" s="278"/>
      <c r="D292" s="279" t="s">
        <v>871</v>
      </c>
      <c r="E292" s="280" t="s">
        <v>590</v>
      </c>
      <c r="F292" s="158">
        <v>1090</v>
      </c>
      <c r="G292" s="280"/>
      <c r="H292" s="280">
        <v>1415</v>
      </c>
      <c r="I292" s="281">
        <v>1415</v>
      </c>
      <c r="J292" s="282" t="s">
        <v>677</v>
      </c>
      <c r="K292" s="161">
        <f>H292-F292</f>
        <v>325</v>
      </c>
      <c r="L292" s="162">
        <f>K292/F292</f>
        <v>0.29816513761467889</v>
      </c>
      <c r="M292" s="157" t="s">
        <v>593</v>
      </c>
      <c r="N292" s="163">
        <v>45282</v>
      </c>
      <c r="O292" s="37"/>
      <c r="S292" s="55" t="s">
        <v>861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77">
        <v>198</v>
      </c>
      <c r="B293" s="278">
        <v>45236</v>
      </c>
      <c r="C293" s="278"/>
      <c r="D293" s="279" t="s">
        <v>876</v>
      </c>
      <c r="E293" s="280" t="s">
        <v>590</v>
      </c>
      <c r="F293" s="158">
        <v>1270</v>
      </c>
      <c r="G293" s="280"/>
      <c r="H293" s="280">
        <v>1613</v>
      </c>
      <c r="I293" s="281">
        <v>1613</v>
      </c>
      <c r="J293" s="282" t="s">
        <v>677</v>
      </c>
      <c r="K293" s="161">
        <f>H293-F293</f>
        <v>343</v>
      </c>
      <c r="L293" s="162">
        <f>K293/F293</f>
        <v>0.27007874015748029</v>
      </c>
      <c r="M293" s="157" t="s">
        <v>593</v>
      </c>
      <c r="N293" s="163">
        <v>45246</v>
      </c>
      <c r="O293" s="37"/>
      <c r="S293" s="55" t="s">
        <v>874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04">
        <v>199</v>
      </c>
      <c r="B294" s="205">
        <v>45251</v>
      </c>
      <c r="C294" s="53"/>
      <c r="D294" s="53" t="s">
        <v>878</v>
      </c>
      <c r="E294" s="206" t="s">
        <v>590</v>
      </c>
      <c r="F294" s="51" t="s">
        <v>879</v>
      </c>
      <c r="G294" s="51"/>
      <c r="H294" s="51"/>
      <c r="I294" s="51">
        <v>1490</v>
      </c>
      <c r="J294" s="51" t="s">
        <v>591</v>
      </c>
      <c r="K294" s="51"/>
      <c r="L294" s="51"/>
      <c r="M294" s="51"/>
      <c r="N294" s="51"/>
      <c r="O294" s="37"/>
      <c r="S294" s="55" t="s">
        <v>861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04">
        <v>200</v>
      </c>
      <c r="B295" s="205">
        <v>45254</v>
      </c>
      <c r="C295" s="53"/>
      <c r="D295" s="53" t="s">
        <v>876</v>
      </c>
      <c r="E295" s="206" t="s">
        <v>590</v>
      </c>
      <c r="F295" s="51" t="s">
        <v>881</v>
      </c>
      <c r="G295" s="51"/>
      <c r="H295" s="51"/>
      <c r="I295" s="51">
        <v>1806</v>
      </c>
      <c r="J295" s="51" t="s">
        <v>591</v>
      </c>
      <c r="K295" s="51"/>
      <c r="L295" s="51"/>
      <c r="M295" s="51"/>
      <c r="N295" s="51"/>
      <c r="O295" s="37"/>
      <c r="S295" s="55" t="s">
        <v>874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04">
        <v>201</v>
      </c>
      <c r="B296" s="205">
        <v>45265</v>
      </c>
      <c r="C296" s="53"/>
      <c r="D296" s="221" t="s">
        <v>542</v>
      </c>
      <c r="E296" s="206" t="s">
        <v>590</v>
      </c>
      <c r="F296" s="51" t="s">
        <v>885</v>
      </c>
      <c r="G296" s="51"/>
      <c r="I296" s="51">
        <v>558</v>
      </c>
      <c r="J296" s="51" t="s">
        <v>591</v>
      </c>
      <c r="K296" s="51"/>
      <c r="L296" s="51"/>
      <c r="M296" s="51"/>
      <c r="N296" s="51"/>
      <c r="O296" s="37"/>
      <c r="S296" s="55" t="s">
        <v>861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277">
        <v>202</v>
      </c>
      <c r="B297" s="278">
        <v>45272</v>
      </c>
      <c r="C297" s="278"/>
      <c r="D297" s="279" t="s">
        <v>887</v>
      </c>
      <c r="E297" s="280" t="s">
        <v>590</v>
      </c>
      <c r="F297" s="158">
        <v>4225</v>
      </c>
      <c r="G297" s="280"/>
      <c r="H297" s="280">
        <v>5512</v>
      </c>
      <c r="I297" s="281">
        <v>5512</v>
      </c>
      <c r="J297" s="282" t="s">
        <v>677</v>
      </c>
      <c r="K297" s="161">
        <f>H297-F297</f>
        <v>1287</v>
      </c>
      <c r="L297" s="162">
        <f>K297/F297</f>
        <v>0.30461538461538462</v>
      </c>
      <c r="M297" s="157" t="s">
        <v>593</v>
      </c>
      <c r="N297" s="163">
        <v>45329</v>
      </c>
      <c r="O297" s="37"/>
      <c r="S297" s="55" t="s">
        <v>874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04">
        <v>203</v>
      </c>
      <c r="B298" s="205">
        <v>45292</v>
      </c>
      <c r="C298" s="53"/>
      <c r="D298" s="53" t="s">
        <v>314</v>
      </c>
      <c r="E298" s="206" t="s">
        <v>590</v>
      </c>
      <c r="F298" s="51" t="s">
        <v>892</v>
      </c>
      <c r="G298" s="51"/>
      <c r="H298" s="51"/>
      <c r="I298" s="51">
        <v>4909</v>
      </c>
      <c r="J298" s="51" t="s">
        <v>591</v>
      </c>
      <c r="K298" s="51"/>
      <c r="L298" s="51"/>
      <c r="M298" s="51"/>
      <c r="N298" s="51"/>
      <c r="O298" s="37"/>
      <c r="S298" s="55" t="s">
        <v>874</v>
      </c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04">
        <v>204</v>
      </c>
      <c r="B299" s="205">
        <v>45294</v>
      </c>
      <c r="C299" s="53"/>
      <c r="D299" s="53" t="s">
        <v>540</v>
      </c>
      <c r="E299" s="206" t="s">
        <v>590</v>
      </c>
      <c r="F299" s="51" t="s">
        <v>894</v>
      </c>
      <c r="G299" s="51"/>
      <c r="H299" s="51"/>
      <c r="I299" s="51">
        <v>1080</v>
      </c>
      <c r="J299" s="51" t="s">
        <v>591</v>
      </c>
      <c r="K299" s="51"/>
      <c r="L299" s="51"/>
      <c r="M299" s="51"/>
      <c r="N299" s="51"/>
      <c r="O299" s="37"/>
      <c r="S299" s="55" t="s">
        <v>861</v>
      </c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204">
        <v>205</v>
      </c>
      <c r="B300" s="205">
        <v>45315</v>
      </c>
      <c r="C300" s="53"/>
      <c r="D300" s="53" t="s">
        <v>315</v>
      </c>
      <c r="E300" s="206" t="s">
        <v>590</v>
      </c>
      <c r="F300" s="51" t="s">
        <v>902</v>
      </c>
      <c r="G300" s="51"/>
      <c r="H300" s="51"/>
      <c r="I300" s="51">
        <v>2077</v>
      </c>
      <c r="J300" s="51" t="s">
        <v>591</v>
      </c>
      <c r="K300" s="51"/>
      <c r="L300" s="51"/>
      <c r="M300" s="51"/>
      <c r="N300" s="51"/>
      <c r="O300" s="37"/>
      <c r="S300" s="55" t="s">
        <v>874</v>
      </c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A301" s="204">
        <v>206</v>
      </c>
      <c r="B301" s="205">
        <v>45320</v>
      </c>
      <c r="C301" s="53"/>
      <c r="D301" s="53" t="s">
        <v>908</v>
      </c>
      <c r="E301" s="206" t="s">
        <v>590</v>
      </c>
      <c r="F301" s="51" t="s">
        <v>909</v>
      </c>
      <c r="G301" s="51"/>
      <c r="H301" s="51"/>
      <c r="I301" s="51">
        <v>2906</v>
      </c>
      <c r="J301" s="51" t="s">
        <v>591</v>
      </c>
      <c r="K301" s="51"/>
      <c r="L301" s="51"/>
      <c r="M301" s="51"/>
      <c r="N301" s="51"/>
      <c r="O301" s="37"/>
      <c r="S301" s="55" t="s">
        <v>861</v>
      </c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204">
        <v>207</v>
      </c>
      <c r="B302" s="205">
        <v>45331</v>
      </c>
      <c r="C302" s="53"/>
      <c r="D302" s="53" t="s">
        <v>538</v>
      </c>
      <c r="E302" s="206" t="s">
        <v>590</v>
      </c>
      <c r="F302" s="51" t="s">
        <v>1022</v>
      </c>
      <c r="G302" s="51"/>
      <c r="H302" s="51"/>
      <c r="I302" s="51">
        <v>4096</v>
      </c>
      <c r="J302" s="51" t="s">
        <v>591</v>
      </c>
      <c r="K302" s="51"/>
      <c r="L302" s="51"/>
      <c r="M302" s="51"/>
      <c r="N302" s="51"/>
      <c r="O302" s="37"/>
      <c r="S302" s="55"/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53"/>
      <c r="B303" s="53"/>
      <c r="C303" s="53"/>
      <c r="D303" s="53"/>
      <c r="E303" s="53"/>
      <c r="F303" s="51"/>
      <c r="G303" s="51"/>
      <c r="H303" s="51"/>
      <c r="I303" s="51"/>
      <c r="J303" s="31"/>
      <c r="K303" s="51"/>
      <c r="L303" s="51"/>
      <c r="M303" s="51"/>
      <c r="N303" s="53"/>
      <c r="O303" s="37"/>
      <c r="S303" s="55"/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B304" s="207" t="s">
        <v>837</v>
      </c>
      <c r="F304" s="55"/>
      <c r="G304" s="55"/>
      <c r="H304" s="55"/>
      <c r="I304" s="55"/>
      <c r="J304" s="37"/>
      <c r="K304" s="55"/>
      <c r="L304" s="55"/>
      <c r="M304" s="55"/>
      <c r="O304" s="37"/>
      <c r="S304" s="55"/>
      <c r="U304" s="37"/>
      <c r="X304" s="55"/>
      <c r="Z304" s="37"/>
      <c r="AC304" s="55"/>
      <c r="AE304" s="37"/>
      <c r="AH304" s="55"/>
      <c r="AJ304" s="37"/>
      <c r="AM304" s="55"/>
    </row>
    <row r="305" spans="1:39" ht="12.75" customHeight="1">
      <c r="A305" s="208"/>
      <c r="F305" s="55"/>
      <c r="G305" s="55"/>
      <c r="H305" s="55"/>
      <c r="I305" s="55"/>
      <c r="J305" s="37"/>
      <c r="K305" s="55"/>
      <c r="L305" s="55"/>
      <c r="M305" s="55"/>
      <c r="O305" s="37"/>
      <c r="S305" s="55"/>
      <c r="U305" s="37"/>
      <c r="X305" s="55"/>
      <c r="Z305" s="37"/>
      <c r="AC305" s="55"/>
      <c r="AE305" s="37"/>
      <c r="AH305" s="55"/>
      <c r="AJ305" s="37"/>
      <c r="AM305" s="55"/>
    </row>
    <row r="306" spans="1:39" ht="12.75" customHeight="1">
      <c r="A306" s="208"/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1:39" ht="12.75" customHeight="1">
      <c r="A307" s="51"/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1:3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1:3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1:3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1:3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1:3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1:3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1:3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1:3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1:3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3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3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3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3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</sheetData>
  <autoFilter ref="S1:S303" xr:uid="{00000000-0009-0000-0000-000005000000}"/>
  <mergeCells count="42">
    <mergeCell ref="O69:O70"/>
    <mergeCell ref="P69:P70"/>
    <mergeCell ref="M52:M53"/>
    <mergeCell ref="O52:O53"/>
    <mergeCell ref="J69:J70"/>
    <mergeCell ref="J65:J66"/>
    <mergeCell ref="J67:J68"/>
    <mergeCell ref="M63:M64"/>
    <mergeCell ref="M69:M70"/>
    <mergeCell ref="J63:J64"/>
    <mergeCell ref="P63:P64"/>
    <mergeCell ref="P58:P59"/>
    <mergeCell ref="O63:O64"/>
    <mergeCell ref="M67:M68"/>
    <mergeCell ref="O67:O68"/>
    <mergeCell ref="P67:P68"/>
    <mergeCell ref="B67:B68"/>
    <mergeCell ref="B69:B70"/>
    <mergeCell ref="A65:A66"/>
    <mergeCell ref="A67:A68"/>
    <mergeCell ref="A69:A70"/>
    <mergeCell ref="B63:B64"/>
    <mergeCell ref="A58:A59"/>
    <mergeCell ref="B58:B59"/>
    <mergeCell ref="J58:J59"/>
    <mergeCell ref="B65:B66"/>
    <mergeCell ref="A71:A72"/>
    <mergeCell ref="B71:B72"/>
    <mergeCell ref="J71:J72"/>
    <mergeCell ref="P71:P72"/>
    <mergeCell ref="A48:A49"/>
    <mergeCell ref="B48:B49"/>
    <mergeCell ref="O48:O49"/>
    <mergeCell ref="P48:P49"/>
    <mergeCell ref="J48:J49"/>
    <mergeCell ref="A52:A53"/>
    <mergeCell ref="B52:B53"/>
    <mergeCell ref="J52:J53"/>
    <mergeCell ref="P52:P53"/>
    <mergeCell ref="M58:M59"/>
    <mergeCell ref="O58:O59"/>
    <mergeCell ref="A63:A6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2024-02-12T16:03:37Z</dcterms:modified>
</cp:coreProperties>
</file>