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F&amp;O)'!$R$1:$R$281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5" i="6" l="1"/>
  <c r="M75" i="6" s="1"/>
  <c r="K78" i="6"/>
  <c r="M78" i="6" s="1"/>
  <c r="L62" i="6"/>
  <c r="K62" i="6"/>
  <c r="M62" i="6" l="1"/>
  <c r="L60" i="6"/>
  <c r="K60" i="6"/>
  <c r="K82" i="6"/>
  <c r="M82" i="6" s="1"/>
  <c r="K81" i="6"/>
  <c r="M81" i="6" s="1"/>
  <c r="L55" i="6"/>
  <c r="K55" i="6"/>
  <c r="M60" i="6" l="1"/>
  <c r="M55" i="6"/>
  <c r="K80" i="6" l="1"/>
  <c r="M80" i="6" s="1"/>
  <c r="L59" i="6"/>
  <c r="K59" i="6"/>
  <c r="L58" i="6"/>
  <c r="K58" i="6"/>
  <c r="K79" i="6"/>
  <c r="M79" i="6" s="1"/>
  <c r="K77" i="6"/>
  <c r="M77" i="6" s="1"/>
  <c r="M59" i="6" l="1"/>
  <c r="M58" i="6"/>
  <c r="K76" i="6"/>
  <c r="M76" i="6" s="1"/>
  <c r="L39" i="6"/>
  <c r="K39" i="6"/>
  <c r="M39" i="6" l="1"/>
  <c r="L54" i="6"/>
  <c r="K54" i="6"/>
  <c r="L50" i="6"/>
  <c r="K50" i="6"/>
  <c r="L33" i="6"/>
  <c r="K33" i="6"/>
  <c r="L57" i="6"/>
  <c r="K57" i="6"/>
  <c r="M54" i="6" l="1"/>
  <c r="M50" i="6"/>
  <c r="M33" i="6"/>
  <c r="M57" i="6"/>
  <c r="L52" i="6"/>
  <c r="K52" i="6"/>
  <c r="L56" i="6"/>
  <c r="K56" i="6"/>
  <c r="M56" i="6" s="1"/>
  <c r="K73" i="6"/>
  <c r="M73" i="6" s="1"/>
  <c r="K72" i="6"/>
  <c r="M72" i="6" s="1"/>
  <c r="K71" i="6"/>
  <c r="M71" i="6" s="1"/>
  <c r="K70" i="6"/>
  <c r="M70" i="6" s="1"/>
  <c r="L51" i="6"/>
  <c r="K51" i="6"/>
  <c r="L34" i="6"/>
  <c r="K34" i="6"/>
  <c r="M34" i="6" s="1"/>
  <c r="M51" i="6" l="1"/>
  <c r="M52" i="6"/>
  <c r="K74" i="6"/>
  <c r="M74" i="6" s="1"/>
  <c r="K69" i="6"/>
  <c r="M69" i="6" s="1"/>
  <c r="L14" i="6"/>
  <c r="K14" i="6"/>
  <c r="M14" i="6" l="1"/>
  <c r="K67" i="6"/>
  <c r="M67" i="6" s="1"/>
  <c r="L36" i="6"/>
  <c r="K36" i="6"/>
  <c r="L53" i="6"/>
  <c r="K53" i="6"/>
  <c r="M36" i="6" l="1"/>
  <c r="M53" i="6"/>
  <c r="K68" i="6"/>
  <c r="M68" i="6" s="1"/>
  <c r="L12" i="6" l="1"/>
  <c r="K12" i="6"/>
  <c r="M12" i="6" l="1"/>
  <c r="L11" i="6" l="1"/>
  <c r="K11" i="6"/>
  <c r="M11" i="6" l="1"/>
  <c r="K267" i="6" l="1"/>
  <c r="L267" i="6" s="1"/>
  <c r="L86" i="6" l="1"/>
  <c r="K86" i="6"/>
  <c r="M86" i="6" l="1"/>
  <c r="L10" i="6" l="1"/>
  <c r="K10" i="6"/>
  <c r="M10" i="6" l="1"/>
  <c r="K273" i="6" l="1"/>
  <c r="L273" i="6" s="1"/>
  <c r="K256" i="6" l="1"/>
  <c r="L256" i="6" s="1"/>
  <c r="K270" i="6" l="1"/>
  <c r="L270" i="6" s="1"/>
  <c r="K262" i="6" l="1"/>
  <c r="L262" i="6" s="1"/>
  <c r="K272" i="6" l="1"/>
  <c r="L272" i="6" s="1"/>
  <c r="H268" i="6" l="1"/>
  <c r="K268" i="6" l="1"/>
  <c r="L268" i="6" s="1"/>
  <c r="K257" i="6"/>
  <c r="L257" i="6" s="1"/>
  <c r="K247" i="6"/>
  <c r="L247" i="6" s="1"/>
  <c r="K263" i="6" l="1"/>
  <c r="L263" i="6" s="1"/>
  <c r="K264" i="6" l="1"/>
  <c r="L264" i="6" s="1"/>
  <c r="K261" i="6" l="1"/>
  <c r="L261" i="6" s="1"/>
  <c r="K240" i="6"/>
  <c r="L240" i="6" s="1"/>
  <c r="K260" i="6"/>
  <c r="L260" i="6" s="1"/>
  <c r="K259" i="6"/>
  <c r="L259" i="6" s="1"/>
  <c r="K258" i="6"/>
  <c r="L258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39" i="6"/>
  <c r="L239" i="6" s="1"/>
  <c r="K238" i="6"/>
  <c r="L238" i="6" s="1"/>
  <c r="K237" i="6"/>
  <c r="L237" i="6" s="1"/>
  <c r="F236" i="6"/>
  <c r="K236" i="6" s="1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F230" i="6"/>
  <c r="K230" i="6" s="1"/>
  <c r="L230" i="6" s="1"/>
  <c r="F229" i="6"/>
  <c r="K229" i="6" s="1"/>
  <c r="L229" i="6" s="1"/>
  <c r="K228" i="6"/>
  <c r="L228" i="6" s="1"/>
  <c r="F227" i="6"/>
  <c r="K227" i="6" s="1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1" i="6"/>
  <c r="L211" i="6" s="1"/>
  <c r="K209" i="6"/>
  <c r="L209" i="6" s="1"/>
  <c r="K208" i="6"/>
  <c r="L208" i="6" s="1"/>
  <c r="F207" i="6"/>
  <c r="K207" i="6" s="1"/>
  <c r="L207" i="6" s="1"/>
  <c r="K206" i="6"/>
  <c r="L206" i="6" s="1"/>
  <c r="K203" i="6"/>
  <c r="L203" i="6" s="1"/>
  <c r="K202" i="6"/>
  <c r="L202" i="6" s="1"/>
  <c r="K201" i="6"/>
  <c r="L201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1" i="6"/>
  <c r="L181" i="6" s="1"/>
  <c r="K179" i="6"/>
  <c r="L179" i="6" s="1"/>
  <c r="K177" i="6"/>
  <c r="L177" i="6" s="1"/>
  <c r="K175" i="6"/>
  <c r="L175" i="6" s="1"/>
  <c r="K174" i="6"/>
  <c r="L174" i="6" s="1"/>
  <c r="K173" i="6"/>
  <c r="L173" i="6" s="1"/>
  <c r="K171" i="6"/>
  <c r="L171" i="6" s="1"/>
  <c r="K170" i="6"/>
  <c r="L170" i="6" s="1"/>
  <c r="K169" i="6"/>
  <c r="L169" i="6" s="1"/>
  <c r="K168" i="6"/>
  <c r="K167" i="6"/>
  <c r="L167" i="6" s="1"/>
  <c r="K166" i="6"/>
  <c r="L166" i="6" s="1"/>
  <c r="K164" i="6"/>
  <c r="L164" i="6" s="1"/>
  <c r="K163" i="6"/>
  <c r="L163" i="6" s="1"/>
  <c r="K162" i="6"/>
  <c r="L162" i="6" s="1"/>
  <c r="K161" i="6"/>
  <c r="L161" i="6" s="1"/>
  <c r="K160" i="6"/>
  <c r="L160" i="6" s="1"/>
  <c r="F159" i="6"/>
  <c r="K159" i="6" s="1"/>
  <c r="L159" i="6" s="1"/>
  <c r="H158" i="6"/>
  <c r="K158" i="6" s="1"/>
  <c r="L158" i="6" s="1"/>
  <c r="K155" i="6"/>
  <c r="L155" i="6" s="1"/>
  <c r="K154" i="6"/>
  <c r="L154" i="6" s="1"/>
  <c r="K153" i="6"/>
  <c r="L153" i="6" s="1"/>
  <c r="K152" i="6"/>
  <c r="L152" i="6" s="1"/>
  <c r="K151" i="6"/>
  <c r="L151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H124" i="6"/>
  <c r="K124" i="6" s="1"/>
  <c r="L124" i="6" s="1"/>
  <c r="F123" i="6"/>
  <c r="K123" i="6" s="1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<sst xmlns="http://schemas.openxmlformats.org/spreadsheetml/2006/main" count="3050" uniqueCount="1151">
  <si>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</si>
  <si>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</si>
  <si>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</si>
  <si>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</si>
  <si>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</si>
  <si>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</si>
  <si>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</si>
  <si>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</si>
  <si>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</si>
  <si>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</si>
  <si>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</si>
  <si>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</si>
  <si>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</si>
  <si>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</si>
  <si>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</si>
  <si>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</si>
  <si>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</si>
  <si>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</si>
  <si>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</si>
  <si>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</si>
  <si>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</si>
  <si>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</si>
  <si>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</si>
  <si>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</si>
  <si>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</si>
  <si>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</si>
  <si>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</si>
  <si>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</si>
  <si>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</si>
  <si>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</si>
  <si>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</si>
  <si>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</si>
  <si>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</si>
  <si>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</si>
  <si>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</si>
  <si>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</si>
  <si>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</si>
  <si>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</si>
  <si>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</si>
  <si>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</si>
  <si>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</si>
  <si>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</si>
  <si>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</si>
  <si>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</si>
  <si>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</si>
  <si>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</si>
  <si>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</si>
  <si>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</si>
  <si>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</si>
  <si>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</si>
  <si>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</si>
  <si>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</si>
  <si>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</si>
  <si>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</si>
  <si>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</si>
  <si>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</si>
  <si>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</si>
  <si>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</si>
  <si>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</si>
  <si>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</si>
  <si>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</si>
  <si>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</si>
  <si>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</si>
  <si>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</si>
  <si>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</si>
  <si>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</si>
  <si>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</si>
  <si>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</si>
  <si>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</si>
  <si>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</si>
  <si>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</si>
  <si>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</si>
  <si>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</si>
  <si>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</si>
  <si>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</si>
  <si>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</si>
  <si>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</si>
  <si>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</si>
  <si>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</si>
  <si>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</si>
  <si>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</si>
  <si>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</si>
  <si>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</si>
  <si>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</si>
  <si>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</si>
  <si>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</si>
  <si>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</si>
  <si>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</si>
  <si>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</si>
  <si>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</si>
  <si>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</si>
  <si>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</si>
  <si>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</si>
  <si>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</si>
  <si>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</si>
  <si>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</si>
  <si>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</si>
  <si>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</si>
  <si>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</si>
  <si>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</si>
  <si>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</si>
  <si>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</si>
  <si>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</si>
  <si>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</si>
  <si>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</si>
  <si>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</si>
  <si>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</si>
  <si>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</si>
  <si>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</si>
  <si>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</si>
  <si>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</si>
  <si>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</si>
  <si>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</si>
  <si>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</si>
  <si>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</si>
  <si>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</si>
  <si>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</si>
  <si>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</si>
  <si>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</si>
  <si>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</si>
  <si>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</si>
  <si>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</si>
  <si>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</si>
  <si>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</si>
  <si>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</si>
  <si>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</si>
  <si>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</si>
  <si>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</si>
  <si>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</si>
  <si>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</si>
  <si>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</si>
  <si>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</si>
  <si>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</si>
  <si>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</si>
  <si>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</si>
  <si>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</si>
  <si>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</si>
  <si>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</si>
  <si>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</si>
  <si>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</si>
  <si>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</si>
  <si>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</si>
  <si>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</si>
  <si>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</si>
  <si>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</si>
  <si>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</si>
  <si>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</si>
  <si>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</si>
  <si>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</si>
  <si>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</si>
  <si>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</si>
  <si>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</si>
  <si>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</si>
  <si>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</si>
  <si>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</si>
  <si>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</si>
  <si>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</si>
  <si>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</si>
  <si>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</si>
  <si>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</si>
  <si>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</si>
  <si>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</si>
  <si>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</si>
  <si>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</si>
  <si>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</si>
  <si>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</si>
  <si>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</si>
  <si>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</si>
  <si>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</si>
  <si>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</si>
  <si>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</si>
  <si>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</si>
  <si>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</si>
  <si>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</si>
  <si>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</si>
  <si>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</si>
  <si>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</si>
  <si>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</si>
  <si>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</si>
  <si>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</si>
  <si>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</si>
  <si>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</si>
  <si>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</si>
  <si>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</si>
  <si>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</si>
  <si>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</si>
  <si>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</si>
  <si>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</si>
  <si>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</si>
  <si>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</si>
  <si>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</si>
  <si>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</si>
  <si>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</si>
  <si>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</si>
  <si>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</si>
  <si>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</si>
  <si>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</si>
  <si>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</si>
  <si>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</si>
  <si>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</si>
  <si>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</si>
  <si>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</si>
  <si>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</si>
  <si>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</si>
  <si>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</si>
  <si>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</si>
  <si>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</si>
  <si>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</si>
  <si>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</si>
  <si>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</si>
  <si>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</si>
  <si>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</si>
  <si>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</si>
  <si>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</si>
  <si>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</si>
  <si>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</si>
  <si>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</si>
  <si>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</si>
  <si>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</si>
  <si>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</si>
  <si>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</si>
  <si>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</si>
  <si>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</si>
  <si>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</si>
  <si>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</si>
  <si>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</si>
  <si>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</si>
  <si>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</si>
  <si>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</si>
  <si>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</si>
  <si>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</si>
  <si>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</si>
  <si>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</si>
  <si>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</si>
  <si>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</si>
  <si>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</si>
  <si>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</si>
  <si>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</si>
  <si>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</si>
  <si>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</si>
  <si>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</si>
  <si>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</si>
  <si>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</si>
  <si>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</si>
  <si>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</si>
  <si>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</si>
  <si>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</si>
  <si>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</si>
  <si>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</si>
  <si>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</si>
  <si>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</si>
  <si>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</si>
  <si>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</si>
  <si>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</si>
  <si>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</si>
  <si>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</si>
  <si>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</si>
  <si>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</si>
  <si>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</si>
  <si>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</si>
  <si>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</si>
  <si>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</si>
  <si>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</si>
  <si>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</si>
  <si>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</si>
  <si>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</si>
  <si>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</si>
  <si>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</si>
  <si>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</si>
  <si>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</si>
  <si>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</si>
  <si>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</si>
  <si>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</si>
  <si>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</si>
  <si>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</si>
  <si>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</si>
  <si>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</si>
  <si>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</si>
  <si>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</si>
  <si>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</si>
  <si>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</si>
  <si>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</si>
  <si>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</si>
  <si>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</si>
  <si>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</si>
  <si>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</si>
  <si>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</si>
  <si>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</si>
  <si>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</si>
  <si>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</si>
  <si>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</si>
  <si>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</si>
  <si>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</si>
  <si>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</si>
  <si>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</si>
  <si>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</si>
  <si>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</si>
  <si>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</si>
  <si>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</si>
  <si>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</si>
  <si>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</si>
  <si>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</si>
  <si>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</si>
  <si>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</si>
  <si>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</si>
  <si>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</si>
  <si>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</si>
  <si>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</si>
  <si>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</si>
  <si>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</si>
  <si>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</si>
  <si>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</si>
  <si>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</si>
  <si>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</si>
  <si>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</si>
  <si>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</si>
  <si>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</si>
  <si>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</si>
  <si>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</si>
  <si>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</si>
  <si>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</si>
  <si>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</si>
  <si>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</si>
  <si>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</si>
  <si>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</si>
  <si>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</si>
  <si>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</si>
  <si>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</si>
  <si>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</si>
  <si>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</si>
  <si>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</si>
  <si>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</si>
  <si>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</si>
  <si>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</si>
  <si>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</si>
  <si>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</si>
  <si>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</si>
  <si>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</si>
  <si>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</si>
  <si>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</si>
  <si>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</si>
  <si>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</si>
  <si>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</si>
  <si>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</si>
  <si>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</si>
  <si>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</si>
  <si>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</si>
  <si>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</si>
  <si>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</si>
  <si>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</si>
  <si>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</si>
  <si>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</si>
  <si>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</si>
  <si>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</si>
  <si>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</si>
  <si>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</si>
  <si>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</si>
  <si>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</si>
  <si>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</si>
  <si>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</si>
  <si>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</si>
  <si>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</si>
  <si>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</si>
  <si>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</si>
  <si>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</si>
  <si>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</si>
  <si>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</si>
  <si>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</si>
  <si>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</si>
  <si>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</si>
  <si>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</si>
  <si>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</si>
  <si>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</si>
  <si>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</si>
  <si>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</si>
  <si>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</si>
  <si>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</si>
  <si>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</si>
  <si>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</si>
  <si>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</si>
  <si>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</si>
  <si>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</si>
  <si>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</si>
  <si>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</si>
  <si>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</si>
  <si>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</si>
  <si>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</si>
  <si>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</si>
  <si>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</si>
  <si>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</si>
  <si>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</si>
  <si>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</si>
  <si>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</si>
  <si>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</si>
  <si>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</si>
  <si>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</si>
  <si>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</si>
  <si>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</si>
  <si>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</si>
  <si>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</si>
  <si>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</si>
  <si>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</si>
  <si>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</si>
  <si>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</si>
  <si>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</si>
  <si>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</si>
  <si>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</si>
  <si>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</si>
  <si>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</si>
  <si>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</si>
  <si>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</si>
  <si>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</si>
  <si>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</si>
  <si>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</si>
  <si>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</si>
  <si>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</si>
  <si>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</si>
  <si>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</si>
  <si>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</si>
  <si>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</si>
  <si>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</si>
  <si>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</si>
  <si>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</si>
  <si>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</si>
  <si>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</si>
  <si>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</si>
  <si>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</si>
  <si>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</si>
  <si>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</si>
  <si>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</si>
  <si>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</si>
  <si>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</si>
  <si>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</si>
  <si>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</si>
  <si>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</si>
  <si>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</si>
  <si>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</si>
  <si>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</si>
  <si>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</si>
  <si>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</si>
  <si>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</si>
  <si>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</si>
  <si>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</si>
  <si>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</si>
  <si>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</si>
  <si>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</si>
  <si>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</si>
  <si>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</si>
  <si>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</si>
  <si>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</si>
  <si>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</si>
  <si>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</si>
  <si>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</si>
  <si>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</si>
  <si>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</si>
  <si>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</si>
  <si>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</si>
  <si>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</si>
  <si>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</si>
  <si>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</si>
  <si>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</si>
  <si>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</si>
  <si>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</si>
  <si>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</si>
  <si>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</si>
  <si>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</si>
  <si>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</si>
  <si>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</si>
  <si>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</si>
  <si>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</si>
  <si>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</si>
  <si>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</si>
  <si>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</si>
  <si>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</si>
  <si>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</si>
  <si>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</si>
  <si>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</si>
  <si>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</si>
  <si>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</si>
  <si>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</si>
  <si>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</si>
  <si>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</si>
  <si>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</si>
  <si>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</si>
  <si>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</si>
  <si>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</si>
  <si>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</si>
  <si>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</si>
  <si>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</si>
  <si>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</si>
  <si>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</si>
  <si>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</si>
  <si>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</si>
  <si>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</si>
  <si>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</si>
  <si>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</si>
  <si>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</si>
  <si>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</si>
  <si>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</si>
  <si>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</si>
  <si>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</si>
  <si>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</si>
  <si>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</si>
  <si>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</si>
  <si>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</si>
  <si>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</si>
  <si>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</si>
  <si>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</si>
  <si>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</si>
  <si>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</si>
  <si>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</si>
  <si>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</si>
  <si>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</si>
  <si>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</si>
  <si>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</si>
  <si>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</si>
  <si>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</si>
  <si>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</si>
  <si>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</si>
  <si>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</si>
  <si>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</si>
  <si>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</si>
  <si>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</si>
  <si>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</si>
  <si>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</si>
  <si>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</si>
  <si>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</si>
  <si>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</si>
  <si>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</si>
  <si>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</si>
  <si>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</si>
  <si>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</si>
  <si>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</si>
  <si>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</si>
  <si>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</si>
  <si>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</si>
  <si>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</si>
  <si>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</si>
  <si>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</si>
  <si>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</si>
  <si>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</si>
  <si>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</si>
  <si>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</si>
  <si>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</si>
  <si>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</si>
  <si>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</si>
  <si>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</si>
  <si>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</si>
  <si>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</si>
  <si>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</si>
  <si>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</si>
  <si>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</si>
  <si>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</si>
  <si>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</si>
  <si>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</si>
  <si>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</si>
  <si>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</si>
  <si>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</si>
  <si>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</si>
  <si>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</si>
  <si>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</si>
  <si>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</si>
  <si>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</si>
  <si>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</si>
  <si>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</si>
  <si>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</si>
  <si>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</si>
  <si>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</si>
  <si>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</si>
  <si>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</si>
  <si>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</si>
  <si>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</si>
  <si>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</si>
  <si>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</si>
  <si>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</si>
  <si>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</si>
  <si>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</si>
  <si>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</si>
  <si>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</si>
  <si>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</si>
  <si>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</si>
  <si>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</si>
  <si>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</si>
  <si>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</si>
  <si>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</si>
  <si>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</si>
  <si>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</si>
  <si>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</si>
  <si>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</si>
  <si>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</si>
  <si>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</si>
  <si>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</si>
  <si>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</si>
  <si>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</si>
  <si>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</si>
  <si>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</si>
  <si>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</si>
  <si>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</si>
  <si>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</si>
  <si>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</si>
  <si>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</si>
  <si>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</si>
  <si>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</si>
  <si>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</si>
  <si>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</si>
  <si>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</si>
  <si>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</si>
  <si>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</si>
  <si>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</si>
  <si>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</si>
  <si>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</si>
  <si>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</si>
  <si>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</si>
  <si>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</si>
  <si>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</si>
  <si>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</si>
  <si>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</si>
  <si>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</si>
  <si>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</si>
  <si>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</si>
  <si>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</si>
  <si>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</si>
  <si>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</si>
  <si>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</si>
  <si>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</si>
  <si>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</si>
  <si>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</si>
  <si>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</si>
  <si>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</si>
  <si>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</si>
  <si>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</si>
  <si>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</si>
  <si>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</si>
  <si>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</si>
  <si>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</si>
  <si>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</si>
  <si>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</si>
  <si>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</si>
  <si>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</si>
  <si>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</si>
  <si>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</si>
  <si>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</si>
  <si>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</si>
  <si>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</si>
  <si>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</si>
  <si>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</si>
  <si>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</si>
  <si>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</si>
  <si>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</si>
  <si>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</si>
  <si>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</si>
  <si>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</si>
  <si>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</si>
  <si>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</si>
  <si>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</si>
  <si>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</si>
  <si>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</si>
  <si>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</si>
  <si>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</si>
  <si>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</si>
  <si>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</si>
  <si>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</si>
  <si>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</si>
  <si>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</si>
  <si>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</si>
  <si>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</si>
  <si>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</si>
  <si>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</si>
  <si>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</si>
  <si>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</si>
  <si>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</si>
  <si>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</si>
  <si>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</si>
  <si>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</si>
  <si>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</si>
  <si>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</si>
  <si>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</si>
  <si>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</si>
  <si>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</si>
  <si>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</si>
  <si>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</si>
  <si>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</si>
  <si>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</si>
  <si>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</si>
  <si>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</si>
  <si>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</si>
  <si>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</si>
  <si>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</si>
  <si>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</si>
  <si>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</si>
  <si>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</si>
  <si>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</si>
  <si>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</si>
  <si>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</si>
  <si>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</si>
  <si>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</si>
  <si>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</si>
  <si>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</si>
  <si>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</si>
  <si>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</si>
  <si>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</si>
  <si>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</si>
  <si>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</si>
  <si>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</si>
  <si>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</si>
  <si>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</si>
  <si>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</si>
  <si>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</si>
  <si>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</si>
  <si>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</si>
  <si>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</si>
  <si>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</si>
  <si>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</si>
  <si>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</si>
  <si>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</si>
  <si>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</si>
  <si>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</si>
  <si>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</si>
  <si>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</si>
  <si>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</si>
  <si>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</si>
  <si>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</si>
  <si>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</si>
  <si>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</si>
  <si>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</si>
  <si>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</si>
  <si>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</si>
  <si>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</si>
  <si>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</si>
  <si>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</si>
  <si>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</si>
  <si>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</si>
  <si>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</si>
  <si>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</si>
  <si>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</si>
  <si>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</si>
  <si>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</si>
  <si>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</si>
  <si>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</si>
  <si>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</si>
  <si>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</si>
  <si>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</si>
  <si>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</si>
  <si>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</si>
  <si>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</si>
  <si>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</si>
  <si>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</si>
  <si>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</si>
  <si>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</si>
  <si>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</si>
  <si>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</si>
  <si>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</si>
  <si>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</si>
  <si>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</si>
  <si>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</si>
  <si>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</si>
  <si>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</si>
  <si>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</si>
  <si>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</si>
  <si>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</si>
  <si>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</si>
  <si>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</si>
  <si>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</si>
  <si>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</si>
  <si>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</si>
  <si>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</si>
  <si>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</si>
  <si>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</si>
  <si>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</si>
  <si>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</si>
  <si>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</si>
  <si>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</si>
  <si>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</si>
  <si>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</si>
  <si>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</si>
  <si>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</si>
  <si>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</si>
  <si>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</si>
  <si>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</si>
  <si>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</si>
  <si>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</si>
  <si>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</si>
  <si>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</si>
  <si>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</si>
  <si>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</si>
  <si>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</si>
  <si>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</si>
  <si>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</si>
  <si>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</si>
  <si>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</si>
  <si>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</si>
  <si>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</si>
  <si>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</si>
  <si>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</si>
  <si>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</si>
  <si>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</si>
  <si>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</si>
  <si>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</si>
  <si>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</si>
  <si>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</si>
  <si>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</si>
  <si>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</si>
  <si>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</si>
  <si>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</si>
  <si>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</si>
  <si>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</si>
  <si>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</si>
  <si>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</si>
  <si>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</si>
  <si>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</si>
  <si>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</si>
  <si>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</si>
  <si>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</si>
  <si>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</si>
  <si>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</si>
  <si>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</si>
  <si>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</si>
  <si>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</si>
  <si>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</si>
  <si>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</si>
  <si>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</si>
  <si>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</si>
  <si>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</si>
  <si>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</si>
  <si>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</si>
  <si>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</si>
  <si>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</si>
  <si>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</si>
  <si>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</si>
  <si>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</si>
  <si>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</si>
  <si>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</si>
  <si>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</si>
  <si>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</si>
  <si>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</si>
  <si>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</si>
  <si>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</si>
  <si>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</si>
  <si>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</si>
  <si>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</si>
  <si>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</si>
  <si>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</si>
  <si>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</si>
  <si>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</si>
  <si>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</si>
  <si>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</si>
  <si>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</si>
  <si>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</si>
  <si>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</si>
  <si>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</si>
  <si>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</si>
  <si>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</si>
  <si>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</si>
  <si>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</si>
  <si>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</si>
  <si>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</si>
  <si>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</si>
  <si>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</si>
  <si>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</si>
  <si>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</si>
  <si>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</si>
  <si>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</si>
  <si>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</si>
  <si>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</si>
  <si>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</si>
  <si>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</si>
  <si>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</si>
  <si>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</si>
  <si>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</si>
  <si>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Part profit of Rs.7/-</t>
  </si>
  <si>
    <t>MULTIPLIER SHARE &amp; STOCK ADVISORS PRIVATE LIMITED</t>
  </si>
  <si>
    <t>7400-8000</t>
  </si>
  <si>
    <t>Part profit of Rs.220/-</t>
  </si>
  <si>
    <t>3800-4000</t>
  </si>
  <si>
    <t>550-560</t>
  </si>
  <si>
    <t>Profiit of Rs.11/-</t>
  </si>
  <si>
    <t>6200-6500</t>
  </si>
  <si>
    <t>Part profit of Rs.360/-</t>
  </si>
  <si>
    <t>290-300</t>
  </si>
  <si>
    <t>3430-3480</t>
  </si>
  <si>
    <t>80-90</t>
  </si>
  <si>
    <t>LTIM</t>
  </si>
  <si>
    <t>4050-4150</t>
  </si>
  <si>
    <t>SHRIRAMFIN</t>
  </si>
  <si>
    <t>1280-1310</t>
  </si>
  <si>
    <t>BHARTIARTL JAN FUT</t>
  </si>
  <si>
    <t>835-845</t>
  </si>
  <si>
    <t>315-325</t>
  </si>
  <si>
    <t>Part profit of Rs.235/-</t>
  </si>
  <si>
    <t>60-70</t>
  </si>
  <si>
    <t>HINDUNILVR 2580 CE JAN</t>
  </si>
  <si>
    <t>75-90</t>
  </si>
  <si>
    <t>ICICIBANK JAN FUT</t>
  </si>
  <si>
    <t>935-945</t>
  </si>
  <si>
    <t>LT 2140 CE JAN</t>
  </si>
  <si>
    <t xml:space="preserve">RELIANCE 2580 CE JAN </t>
  </si>
  <si>
    <t>SIEMENS JAN FUT</t>
  </si>
  <si>
    <t>2920-2950</t>
  </si>
  <si>
    <t>816-822</t>
  </si>
  <si>
    <t>850-860</t>
  </si>
  <si>
    <t>Retail Research Technical Calls &amp; Fundamental Performance Report for the month of Jan-2022</t>
  </si>
  <si>
    <t xml:space="preserve">APOLLOHOSP JAN FUT </t>
  </si>
  <si>
    <t>4600-4700</t>
  </si>
  <si>
    <t>Profit of Rs.65/-</t>
  </si>
  <si>
    <t>ASIANPAINT JAN FUT</t>
  </si>
  <si>
    <t>3150-3200</t>
  </si>
  <si>
    <t>INFY 1540 CE JAN</t>
  </si>
  <si>
    <t>45-55</t>
  </si>
  <si>
    <t>CIPLA 1080 CE JAN</t>
  </si>
  <si>
    <t>35-40</t>
  </si>
  <si>
    <t>Profit of Rs.110/-</t>
  </si>
  <si>
    <t>TATACONSUM 780 CE JAN</t>
  </si>
  <si>
    <t>15-20</t>
  </si>
  <si>
    <t>Loss of Rs.15/-</t>
  </si>
  <si>
    <t>Loss of Rs.18/-</t>
  </si>
  <si>
    <t>GRAVITON RESEARCH CAPITAL LLP</t>
  </si>
  <si>
    <t>QE SECURITIES</t>
  </si>
  <si>
    <t>NSE</t>
  </si>
  <si>
    <t>762-764</t>
  </si>
  <si>
    <t>TCS 3360 CE JAN</t>
  </si>
  <si>
    <t>80-100</t>
  </si>
  <si>
    <t>APOLLOHOSP JAN FUT</t>
  </si>
  <si>
    <t>UPL JAN FUT</t>
  </si>
  <si>
    <t>730-735</t>
  </si>
  <si>
    <t>Loss of Rs.21/-</t>
  </si>
  <si>
    <t>NIFTY 18100 CE 5-JAN</t>
  </si>
  <si>
    <t>90-110</t>
  </si>
  <si>
    <t>Profit of Rs.20/-</t>
  </si>
  <si>
    <t xml:space="preserve">BEL </t>
  </si>
  <si>
    <t>97-99</t>
  </si>
  <si>
    <t>110-115</t>
  </si>
  <si>
    <t>208-209</t>
  </si>
  <si>
    <t>218-222</t>
  </si>
  <si>
    <t>4400-4450</t>
  </si>
  <si>
    <t>4700-4900</t>
  </si>
  <si>
    <t>SARVOTTAM</t>
  </si>
  <si>
    <t>Loss of Rs.9.5/-</t>
  </si>
  <si>
    <t>Loss of Rs.12.5/-</t>
  </si>
  <si>
    <t>Profit of Rs.4/-</t>
  </si>
  <si>
    <t>Profit of Rs.2/-</t>
  </si>
  <si>
    <t>Profit of Rs.10/-</t>
  </si>
  <si>
    <t>Profit of Rs.7.5/-</t>
  </si>
  <si>
    <t>M&amp;M JAN FUT</t>
  </si>
  <si>
    <t>1275-1295</t>
  </si>
  <si>
    <t>8400-8460</t>
  </si>
  <si>
    <t>9200-9500</t>
  </si>
  <si>
    <t>15-17</t>
  </si>
  <si>
    <t>SPEXTRA MULTIBIZ PRIVATE LIMITED</t>
  </si>
  <si>
    <t>LT 2100 CE JAN</t>
  </si>
  <si>
    <t>65-80</t>
  </si>
  <si>
    <t>Loss of Rs.65/-</t>
  </si>
  <si>
    <t>Loss of Rs.14/-</t>
  </si>
  <si>
    <t>DFL</t>
  </si>
  <si>
    <t>BHAVYA DHIMAN</t>
  </si>
  <si>
    <t>MUDUPULAVEMULA SURENDRANADHA REDDY</t>
  </si>
  <si>
    <t>Profit of Rs.107/-</t>
  </si>
  <si>
    <t>Profit of Rs.7/-</t>
  </si>
  <si>
    <t>Profit of Rs.19/-</t>
  </si>
  <si>
    <t>209-211</t>
  </si>
  <si>
    <t>222-235</t>
  </si>
  <si>
    <t>860-870</t>
  </si>
  <si>
    <t>920-960</t>
  </si>
  <si>
    <t>6200-6250</t>
  </si>
  <si>
    <t>6800-7200</t>
  </si>
  <si>
    <t>1060-1070</t>
  </si>
  <si>
    <t>1100-1135</t>
  </si>
  <si>
    <t>750-755</t>
  </si>
  <si>
    <t>HDFC 2620 CE JAN</t>
  </si>
  <si>
    <t>Profit of Rs.12.5/-</t>
  </si>
  <si>
    <t>SRTRANSFIN</t>
  </si>
  <si>
    <t>CLARA</t>
  </si>
  <si>
    <t>BP EQUITIES PVT. LTD.</t>
  </si>
  <si>
    <t>ANKUR SHARMA</t>
  </si>
  <si>
    <t>TOPGAIN FINANCE PRIVATE LIMITED</t>
  </si>
  <si>
    <t>MTNL</t>
  </si>
  <si>
    <t>Maha Tel Nigam Ltd.</t>
  </si>
  <si>
    <t>GROW WELL INVESTMENTS</t>
  </si>
  <si>
    <t>UPL 750 CE JAN</t>
  </si>
  <si>
    <t>14-18</t>
  </si>
  <si>
    <t>Loss of Rs.17/-</t>
  </si>
  <si>
    <t>NIFTY 18100 CE 12-JAN</t>
  </si>
  <si>
    <t>COFORGE JAN FUT</t>
  </si>
  <si>
    <t>4050-4100</t>
  </si>
  <si>
    <t>Loss of Rs.11/-</t>
  </si>
  <si>
    <t>780-800</t>
  </si>
  <si>
    <t>870-900</t>
  </si>
  <si>
    <t>TCS 3300 CE JAN</t>
  </si>
  <si>
    <t>70-90</t>
  </si>
  <si>
    <t>Profit of Rs.11.5/-</t>
  </si>
  <si>
    <t>NIFTY JAN FUT</t>
  </si>
  <si>
    <t>18200-18300</t>
  </si>
  <si>
    <t>177-180</t>
  </si>
  <si>
    <t>195-200</t>
  </si>
  <si>
    <t>Loss of Rs.31.5/-</t>
  </si>
  <si>
    <t>ZENAB AIYUB YACOOBALI</t>
  </si>
  <si>
    <t>MNIL</t>
  </si>
  <si>
    <t>RGRL</t>
  </si>
  <si>
    <t>ANLON</t>
  </si>
  <si>
    <t>Anlon Technology Sol Ltd</t>
  </si>
  <si>
    <t>ASHWIN STOCKS AND INVESTMENT PRIVATE LIMITED</t>
  </si>
  <si>
    <t>NAKSHATRA GARMENTS PRIVATE LIMITED</t>
  </si>
  <si>
    <t>Loss of Rs.105/-</t>
  </si>
  <si>
    <t>NIFTY 17900 PE 12-JAN</t>
  </si>
  <si>
    <t>Profit of Rs.22.5/-</t>
  </si>
  <si>
    <t>717-719</t>
  </si>
  <si>
    <t>735-740</t>
  </si>
  <si>
    <t>Profit of Rs.80/-</t>
  </si>
  <si>
    <t>VIVEK CHAUHAN</t>
  </si>
  <si>
    <t>LUHARUKA</t>
  </si>
  <si>
    <t>NITIN BAKSHI</t>
  </si>
  <si>
    <t>AMNESTI MULTISERVICES PRIVATE LIMITED</t>
  </si>
  <si>
    <t>ROJL</t>
  </si>
  <si>
    <t>SSLEL</t>
  </si>
  <si>
    <t>UMA SARAN</t>
  </si>
  <si>
    <t>SYLPH</t>
  </si>
  <si>
    <t>REKHA BHANDARI</t>
  </si>
  <si>
    <t>VEL</t>
  </si>
  <si>
    <t>SHANI BHATI</t>
  </si>
  <si>
    <t>WELLNESS</t>
  </si>
  <si>
    <t>SRINIVASAN BALAJI</t>
  </si>
  <si>
    <t>GODHA</t>
  </si>
  <si>
    <t>Godha Cabcon Insulat Ltd</t>
  </si>
  <si>
    <t>HRTI PRIVATE LIMITED</t>
  </si>
  <si>
    <t>ONELIFECAP</t>
  </si>
  <si>
    <t>Onelife Cap Advisors Ltd</t>
  </si>
  <si>
    <t>SCAPDVR</t>
  </si>
  <si>
    <t>Stampede Capital Limited</t>
  </si>
  <si>
    <t>SKYGOLD</t>
  </si>
  <si>
    <t>Sky Gold Limited</t>
  </si>
  <si>
    <t>UMA</t>
  </si>
  <si>
    <t>Uma Converter Limited</t>
  </si>
  <si>
    <t>SOMANI VENTURES AND INNOVATIONS LIMITED</t>
  </si>
  <si>
    <t>Loss of Rs.70/-</t>
  </si>
  <si>
    <t>Loss of Rs.4/-</t>
  </si>
  <si>
    <t>Loss of Rs.4.75/-</t>
  </si>
  <si>
    <t xml:space="preserve">BAJFINANCE </t>
  </si>
  <si>
    <t>5920-5960</t>
  </si>
  <si>
    <t>6100-6200</t>
  </si>
  <si>
    <t>ASCENSIVE</t>
  </si>
  <si>
    <t>BAZELINTER</t>
  </si>
  <si>
    <t>SUDHA INDRAVADAN GANDHI</t>
  </si>
  <si>
    <t>POOJA MIRAL BHOOT</t>
  </si>
  <si>
    <t>NIKHIL KUKREJA</t>
  </si>
  <si>
    <t>DRONACHRYA</t>
  </si>
  <si>
    <t>CHETAN RASIKLAL SHAH</t>
  </si>
  <si>
    <t>EKENNIS</t>
  </si>
  <si>
    <t>NIKHIL R JAIN</t>
  </si>
  <si>
    <t>FONE4</t>
  </si>
  <si>
    <t>ABHAY CHANDRAKANT LAKHANI</t>
  </si>
  <si>
    <t>GCSL</t>
  </si>
  <si>
    <t>WESSEL CONSULTANCY PRIVATE LIMITED</t>
  </si>
  <si>
    <t>GLCL</t>
  </si>
  <si>
    <t>RAMA KRISHNA MITTINTI</t>
  </si>
  <si>
    <t>HBEL</t>
  </si>
  <si>
    <t>ASISHGUPTA</t>
  </si>
  <si>
    <t>USHAGULATI</t>
  </si>
  <si>
    <t>HKG</t>
  </si>
  <si>
    <t>SKSE SECURITIES LIMITED CORP CM/TM PROP A/C</t>
  </si>
  <si>
    <t>JAIMATAG</t>
  </si>
  <si>
    <t>ARUN JAIN</t>
  </si>
  <si>
    <t>SUMAN NANDI</t>
  </si>
  <si>
    <t>DHIREN HARESH LAKHWANI</t>
  </si>
  <si>
    <t>HIMANSHU RAJPUT</t>
  </si>
  <si>
    <t>AGROFTER VENTURES PRIVATE LIMITED</t>
  </si>
  <si>
    <t>KIMI KRUNAL SHAH</t>
  </si>
  <si>
    <t>NAVODAYENT</t>
  </si>
  <si>
    <t>NNM SECURITIES PVT LTD</t>
  </si>
  <si>
    <t>GENIUSBULLS INVESTMENT LIMITED</t>
  </si>
  <si>
    <t>KANTA DEVI SAMDARIA</t>
  </si>
  <si>
    <t>DHARMI CHAND JAIN HUF</t>
  </si>
  <si>
    <t>TARACHAND KOTHARI HUF</t>
  </si>
  <si>
    <t>NBL</t>
  </si>
  <si>
    <t>MYIL RAJ T</t>
  </si>
  <si>
    <t>NEOINFRA</t>
  </si>
  <si>
    <t>SAMBA MURTHY KANDAGATLA</t>
  </si>
  <si>
    <t>SUMANCHEPURI</t>
  </si>
  <si>
    <t>REXSEAL</t>
  </si>
  <si>
    <t>MOUNTAIN VENTURES</t>
  </si>
  <si>
    <t>RAJ KUMAR JAIN</t>
  </si>
  <si>
    <t>SELLWIN</t>
  </si>
  <si>
    <t>VIVEK VISHNU BAIT</t>
  </si>
  <si>
    <t>SILVERO</t>
  </si>
  <si>
    <t>NARENDRA BABU KADATHUR HARIDAS</t>
  </si>
  <si>
    <t>SOFCOM</t>
  </si>
  <si>
    <t>PARVESH SAHIB SINGH</t>
  </si>
  <si>
    <t>SRAMSET</t>
  </si>
  <si>
    <t>ADARSH NAROTTAM NAYYAR</t>
  </si>
  <si>
    <t>VIVEK KUMAR BHAUKA</t>
  </si>
  <si>
    <t>STURDY</t>
  </si>
  <si>
    <t>NIMISH PANDE</t>
  </si>
  <si>
    <t>SVS</t>
  </si>
  <si>
    <t>NIMISH SAKARCHAND SHAH</t>
  </si>
  <si>
    <t>CHINTAN NIMISH SHAH</t>
  </si>
  <si>
    <t>DIPAK MATHURBHAI SALVI</t>
  </si>
  <si>
    <t>VISAGAR</t>
  </si>
  <si>
    <t>ASHA MAHESH SHAH</t>
  </si>
  <si>
    <t>VINAY KUMAR TEKRIWAL HUF</t>
  </si>
  <si>
    <t>MAHENDRA GIRDHARILAL WADHWANI</t>
  </si>
  <si>
    <t>JAIN PAL JAIN</t>
  </si>
  <si>
    <t>AKG</t>
  </si>
  <si>
    <t>AKG Exim Limited</t>
  </si>
  <si>
    <t>ARVIND AGARWAL &amp; SONS HUF</t>
  </si>
  <si>
    <t>ATALREAL</t>
  </si>
  <si>
    <t>Atal Realtech Limited</t>
  </si>
  <si>
    <t>MV TRADING CO</t>
  </si>
  <si>
    <t>OPTUME INVESTMENTS</t>
  </si>
  <si>
    <t>BHAVESH KIRTI MATHURIA</t>
  </si>
  <si>
    <t>RAVI GOYAL (HUF)</t>
  </si>
  <si>
    <t>DONEAR</t>
  </si>
  <si>
    <t>Donear Industries Limited</t>
  </si>
  <si>
    <t>GENCON</t>
  </si>
  <si>
    <t>Generic Eng Cons Proj Ltd</t>
  </si>
  <si>
    <t>B.W.TRADERS</t>
  </si>
  <si>
    <t>PRIJAL INVESTMENTS</t>
  </si>
  <si>
    <t>HOMESFY</t>
  </si>
  <si>
    <t>Homesfy Realty Limited</t>
  </si>
  <si>
    <t>SHREYA NISHIL MARFATIA</t>
  </si>
  <si>
    <t>SHRIPAL V VORA HUF</t>
  </si>
  <si>
    <t>KANDARP</t>
  </si>
  <si>
    <t>Kandarp Dg Smart Bpo Ltd</t>
  </si>
  <si>
    <t>PUNEET MITTAL</t>
  </si>
  <si>
    <t>PUNEET MITTAL HUF</t>
  </si>
  <si>
    <t>LEXUS</t>
  </si>
  <si>
    <t>Lexus Granito (India) Ltd</t>
  </si>
  <si>
    <t>SUBHASH PHOOTARMAL RATHOD</t>
  </si>
  <si>
    <t>SHIVAM OMAR</t>
  </si>
  <si>
    <t>One 97 Communications Ltd</t>
  </si>
  <si>
    <t>MORGAN STANLEY ASIA (SINGAPORE) PTE. - ODI</t>
  </si>
  <si>
    <t>GHISALLO MASTER FUND LP</t>
  </si>
  <si>
    <t>RICOAUTO</t>
  </si>
  <si>
    <t>Rico Auto Industries Ltd</t>
  </si>
  <si>
    <t>SAH</t>
  </si>
  <si>
    <t>Sah Polymers Limited</t>
  </si>
  <si>
    <t>STOCK VERTEX VENTURES</t>
  </si>
  <si>
    <t>L7 HITECH PRIVATE LIMITED</t>
  </si>
  <si>
    <t>BNK SECURITIES PVT LTD.</t>
  </si>
  <si>
    <t>ARYA FIN-TRADE SERVICES (INDIA) PVT. LTD</t>
  </si>
  <si>
    <t>SATINDLTD</t>
  </si>
  <si>
    <t>Sat Industries Limited</t>
  </si>
  <si>
    <t>ACHINTYA COMMODITIES PRIVATE LIMITED</t>
  </si>
  <si>
    <t>SKSE SECURITIES LTD</t>
  </si>
  <si>
    <t>SMC GLOBAL SECURITIES LIMITED</t>
  </si>
  <si>
    <t>BHAVIN SHAILESH KAMANI</t>
  </si>
  <si>
    <t>GAURANG JITENDRA PAREKH HUF</t>
  </si>
  <si>
    <t>RATHOD SAAJAN S</t>
  </si>
  <si>
    <t>ALIBABA.COM SINGAPORE E-COMMERCE PRIVATE LIMITED</t>
  </si>
  <si>
    <t>SAINT  CAPITAL  FUND</t>
  </si>
  <si>
    <t>MAVEN INDIA FUND</t>
  </si>
  <si>
    <t>VIKASA INDIA EIF I FUND-INCUBE GLOBAL OPPORTUNITIES</t>
  </si>
  <si>
    <t>ELARA INDIA OPPORTUNITIES FUND LIMITED</t>
  </si>
  <si>
    <t>RAJASTHAN GLOBAL SECURITIES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</si>
</sst>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7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5" borderId="20" xfId="0" applyFont="1" applyFill="1" applyBorder="1" applyAlignment="1">
      <alignment horizontal="center" vertical="center"/>
    </xf>
    <xf numFmtId="0" fontId="32" fillId="16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66" fontId="32" fillId="17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0" fontId="31" fillId="17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0" fillId="19" borderId="20" xfId="0" applyFill="1" applyBorder="1"/>
    <xf numFmtId="0" fontId="37" fillId="18" borderId="20" xfId="0" applyFont="1" applyFill="1" applyBorder="1"/>
    <xf numFmtId="0" fontId="37" fillId="18" borderId="20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0" fontId="1" fillId="21" borderId="0" xfId="0" applyFont="1" applyFill="1"/>
    <xf numFmtId="0" fontId="1" fillId="21" borderId="22" xfId="0" applyFont="1" applyFill="1" applyBorder="1"/>
    <xf numFmtId="0" fontId="1" fillId="21" borderId="21" xfId="0" applyFont="1" applyFill="1" applyBorder="1"/>
    <xf numFmtId="0" fontId="0" fillId="22" borderId="21" xfId="0" applyFill="1" applyBorder="1"/>
    <xf numFmtId="16" fontId="32" fillId="17" borderId="20" xfId="0" applyNumberFormat="1" applyFont="1" applyFill="1" applyBorder="1" applyAlignment="1">
      <alignment horizontal="center" vertical="center"/>
    </xf>
    <xf numFmtId="0" fontId="0" fillId="22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" fontId="31" fillId="18" borderId="20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top"/>
    </xf>
    <xf numFmtId="165" fontId="31" fillId="18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66" fontId="32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1" fillId="24" borderId="20" xfId="0" applyFont="1" applyFill="1" applyBorder="1"/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1" xfId="0" applyNumberFormat="1" applyFont="1" applyFill="1" applyBorder="1" applyAlignment="1">
      <alignment horizontal="center" vertical="center"/>
    </xf>
    <xf numFmtId="0" fontId="32" fillId="24" borderId="21" xfId="0" applyFont="1" applyFill="1" applyBorder="1"/>
    <xf numFmtId="43" fontId="31" fillId="24" borderId="21" xfId="0" applyNumberFormat="1" applyFont="1" applyFill="1" applyBorder="1" applyAlignment="1">
      <alignment horizontal="center" vertical="top"/>
    </xf>
    <xf numFmtId="0" fontId="31" fillId="24" borderId="21" xfId="0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2" fontId="32" fillId="16" borderId="20" xfId="0" applyNumberFormat="1" applyFont="1" applyFill="1" applyBorder="1" applyAlignment="1">
      <alignment horizontal="center" vertical="center"/>
    </xf>
    <xf numFmtId="10" fontId="32" fillId="16" borderId="20" xfId="0" applyNumberFormat="1" applyFont="1" applyFill="1" applyBorder="1" applyAlignment="1">
      <alignment horizontal="center" vertical="center" wrapText="1"/>
    </xf>
    <xf numFmtId="16" fontId="32" fillId="16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0" borderId="21" xfId="0" applyFont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5" fontId="31" fillId="0" borderId="21" xfId="0" applyNumberFormat="1" applyFont="1" applyBorder="1" applyAlignment="1">
      <alignment horizontal="center" vertical="center"/>
    </xf>
    <xf numFmtId="0" fontId="32" fillId="0" borderId="21" xfId="0" applyFont="1" applyBorder="1"/>
    <xf numFmtId="43" fontId="31" fillId="0" borderId="21" xfId="0" applyNumberFormat="1" applyFont="1" applyBorder="1" applyAlignment="1">
      <alignment horizontal="center" vertical="top"/>
    </xf>
    <xf numFmtId="0" fontId="31" fillId="0" borderId="21" xfId="0" applyFont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center"/>
    </xf>
    <xf numFmtId="165" fontId="37" fillId="24" borderId="21" xfId="0" applyNumberFormat="1" applyFont="1" applyFill="1" applyBorder="1" applyAlignment="1">
      <alignment horizontal="center" vertical="center"/>
    </xf>
    <xf numFmtId="15" fontId="37" fillId="24" borderId="21" xfId="0" applyNumberFormat="1" applyFont="1" applyFill="1" applyBorder="1" applyAlignment="1">
      <alignment horizontal="center" vertical="center"/>
    </xf>
    <xf numFmtId="0" fontId="37" fillId="24" borderId="21" xfId="0" applyFont="1" applyFill="1" applyBorder="1"/>
    <xf numFmtId="43" fontId="37" fillId="24" borderId="21" xfId="0" applyNumberFormat="1" applyFont="1" applyFill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top"/>
    </xf>
    <xf numFmtId="0" fontId="32" fillId="0" borderId="21" xfId="0" applyFont="1" applyBorder="1" applyAlignment="1">
      <alignment horizontal="center" vertical="center"/>
    </xf>
    <xf numFmtId="2" fontId="32" fillId="0" borderId="21" xfId="0" applyNumberFormat="1" applyFont="1" applyBorder="1" applyAlignment="1">
      <alignment horizontal="center" vertical="center"/>
    </xf>
    <xf numFmtId="10" fontId="32" fillId="0" borderId="21" xfId="0" applyNumberFormat="1" applyFont="1" applyBorder="1" applyAlignment="1">
      <alignment horizontal="center" vertical="center" wrapText="1"/>
    </xf>
    <xf numFmtId="16" fontId="32" fillId="0" borderId="21" xfId="0" applyNumberFormat="1" applyFont="1" applyBorder="1" applyAlignment="1">
      <alignment horizontal="center" vertical="center"/>
    </xf>
    <xf numFmtId="0" fontId="35" fillId="0" borderId="0" xfId="0" applyFont="1"/>
    <xf numFmtId="0" fontId="1" fillId="0" borderId="22" xfId="0" applyFont="1" applyBorder="1"/>
    <xf numFmtId="0" fontId="1" fillId="0" borderId="21" xfId="0" applyFont="1" applyBorder="1"/>
    <xf numFmtId="0" fontId="0" fillId="0" borderId="21" xfId="0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44939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E18" sqref="E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44939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6" t="s">
        <v>16</v>
      </c>
      <c r="B9" s="368" t="s">
        <v>17</v>
      </c>
      <c r="C9" s="368" t="s">
        <v>18</v>
      </c>
      <c r="D9" s="368" t="s">
        <v>19</v>
      </c>
      <c r="E9" s="23" t="s">
        <v>20</v>
      </c>
      <c r="F9" s="23" t="s">
        <v>21</v>
      </c>
      <c r="G9" s="363" t="s">
        <v>22</v>
      </c>
      <c r="H9" s="364"/>
      <c r="I9" s="365"/>
      <c r="J9" s="363" t="s">
        <v>23</v>
      </c>
      <c r="K9" s="364"/>
      <c r="L9" s="365"/>
      <c r="M9" s="23"/>
      <c r="N9" s="24"/>
      <c r="O9" s="24"/>
      <c r="P9" s="24"/>
    </row>
    <row r="10" spans="1:16" ht="59.25" customHeight="1">
      <c r="A10" s="367"/>
      <c r="B10" s="369"/>
      <c r="C10" s="369"/>
      <c r="D10" s="36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44951</v>
      </c>
      <c r="E11" s="32">
        <v>17918.650000000001</v>
      </c>
      <c r="F11" s="32">
        <v>17919.550000000003</v>
      </c>
      <c r="G11" s="33">
        <v>17819.150000000005</v>
      </c>
      <c r="H11" s="33">
        <v>17719.650000000001</v>
      </c>
      <c r="I11" s="33">
        <v>17619.250000000004</v>
      </c>
      <c r="J11" s="33">
        <v>18019.050000000007</v>
      </c>
      <c r="K11" s="33">
        <v>18119.45</v>
      </c>
      <c r="L11" s="33">
        <v>18218.950000000008</v>
      </c>
      <c r="M11" s="34">
        <v>18019.95</v>
      </c>
      <c r="N11" s="34">
        <v>17820.05</v>
      </c>
      <c r="O11" s="35">
        <v>13408000</v>
      </c>
      <c r="P11" s="36">
        <v>1.8183475021927242E-2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44951</v>
      </c>
      <c r="E12" s="37">
        <v>42212.95</v>
      </c>
      <c r="F12" s="37">
        <v>42207.950000000004</v>
      </c>
      <c r="G12" s="38">
        <v>41915.000000000007</v>
      </c>
      <c r="H12" s="38">
        <v>41617.050000000003</v>
      </c>
      <c r="I12" s="38">
        <v>41324.100000000006</v>
      </c>
      <c r="J12" s="38">
        <v>42505.900000000009</v>
      </c>
      <c r="K12" s="38">
        <v>42798.850000000006</v>
      </c>
      <c r="L12" s="38">
        <v>43096.80000000001</v>
      </c>
      <c r="M12" s="28">
        <v>42500.9</v>
      </c>
      <c r="N12" s="28">
        <v>41910</v>
      </c>
      <c r="O12" s="39">
        <v>2413775</v>
      </c>
      <c r="P12" s="40">
        <v>1.7204323732063466E-2</v>
      </c>
    </row>
    <row r="13" spans="1:16" ht="12.75" customHeight="1">
      <c r="A13" s="28">
        <v>3</v>
      </c>
      <c r="B13" s="29" t="s">
        <v>35</v>
      </c>
      <c r="C13" s="30" t="s">
        <v>770</v>
      </c>
      <c r="D13" s="31">
        <v>44957</v>
      </c>
      <c r="E13" s="37">
        <v>18621.150000000001</v>
      </c>
      <c r="F13" s="37">
        <v>18610.483333333334</v>
      </c>
      <c r="G13" s="38">
        <v>18510.966666666667</v>
      </c>
      <c r="H13" s="38">
        <v>18400.783333333333</v>
      </c>
      <c r="I13" s="38">
        <v>18301.266666666666</v>
      </c>
      <c r="J13" s="38">
        <v>18720.666666666668</v>
      </c>
      <c r="K13" s="38">
        <v>18820.183333333338</v>
      </c>
      <c r="L13" s="38">
        <v>18930.366666666669</v>
      </c>
      <c r="M13" s="28">
        <v>18710</v>
      </c>
      <c r="N13" s="28">
        <v>18500.3</v>
      </c>
      <c r="O13" s="39">
        <v>23480</v>
      </c>
      <c r="P13" s="40">
        <v>-0.11060606060606061</v>
      </c>
    </row>
    <row r="14" spans="1:16" ht="12.75" customHeight="1">
      <c r="A14" s="28">
        <v>4</v>
      </c>
      <c r="B14" s="29" t="s">
        <v>35</v>
      </c>
      <c r="C14" s="30" t="s">
        <v>795</v>
      </c>
      <c r="D14" s="31">
        <v>44957</v>
      </c>
      <c r="E14" s="37">
        <v>7189.95</v>
      </c>
      <c r="F14" s="37">
        <v>2396.65</v>
      </c>
      <c r="G14" s="38">
        <v>4793.3</v>
      </c>
      <c r="H14" s="38">
        <v>2396.65</v>
      </c>
      <c r="I14" s="38">
        <v>4793.3</v>
      </c>
      <c r="J14" s="38">
        <v>4793.3</v>
      </c>
      <c r="K14" s="38">
        <v>2396.65</v>
      </c>
      <c r="L14" s="38">
        <v>4793.3</v>
      </c>
      <c r="M14" s="28">
        <v>0</v>
      </c>
      <c r="N14" s="28">
        <v>0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44951</v>
      </c>
      <c r="E15" s="37">
        <v>594.5</v>
      </c>
      <c r="F15" s="37">
        <v>595.41666666666663</v>
      </c>
      <c r="G15" s="38">
        <v>591.0333333333333</v>
      </c>
      <c r="H15" s="38">
        <v>587.56666666666672</v>
      </c>
      <c r="I15" s="38">
        <v>583.18333333333339</v>
      </c>
      <c r="J15" s="38">
        <v>598.88333333333321</v>
      </c>
      <c r="K15" s="38">
        <v>603.26666666666665</v>
      </c>
      <c r="L15" s="38">
        <v>606.73333333333312</v>
      </c>
      <c r="M15" s="28">
        <v>599.79999999999995</v>
      </c>
      <c r="N15" s="28">
        <v>591.95000000000005</v>
      </c>
      <c r="O15" s="39">
        <v>3447600</v>
      </c>
      <c r="P15" s="40">
        <v>8.2028337061894104E-3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44951</v>
      </c>
      <c r="E16" s="37">
        <v>2922.4</v>
      </c>
      <c r="F16" s="37">
        <v>2919.7999999999997</v>
      </c>
      <c r="G16" s="38">
        <v>2894.5999999999995</v>
      </c>
      <c r="H16" s="38">
        <v>2866.7999999999997</v>
      </c>
      <c r="I16" s="38">
        <v>2841.5999999999995</v>
      </c>
      <c r="J16" s="38">
        <v>2947.5999999999995</v>
      </c>
      <c r="K16" s="38">
        <v>2972.7999999999993</v>
      </c>
      <c r="L16" s="38">
        <v>3000.5999999999995</v>
      </c>
      <c r="M16" s="28">
        <v>2945</v>
      </c>
      <c r="N16" s="28">
        <v>2892</v>
      </c>
      <c r="O16" s="39">
        <v>1642250</v>
      </c>
      <c r="P16" s="40">
        <v>-1.2477450390859892E-2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44951</v>
      </c>
      <c r="E17" s="37">
        <v>22234.55</v>
      </c>
      <c r="F17" s="37">
        <v>22277</v>
      </c>
      <c r="G17" s="38">
        <v>22115.200000000001</v>
      </c>
      <c r="H17" s="38">
        <v>21995.850000000002</v>
      </c>
      <c r="I17" s="38">
        <v>21834.050000000003</v>
      </c>
      <c r="J17" s="38">
        <v>22396.35</v>
      </c>
      <c r="K17" s="38">
        <v>22558.15</v>
      </c>
      <c r="L17" s="38">
        <v>22677.499999999996</v>
      </c>
      <c r="M17" s="28">
        <v>22438.799999999999</v>
      </c>
      <c r="N17" s="28">
        <v>22157.65</v>
      </c>
      <c r="O17" s="39">
        <v>45520</v>
      </c>
      <c r="P17" s="40">
        <v>-2.6292725679228747E-3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44951</v>
      </c>
      <c r="E18" s="37">
        <v>147</v>
      </c>
      <c r="F18" s="37">
        <v>146.93333333333334</v>
      </c>
      <c r="G18" s="38">
        <v>145.86666666666667</v>
      </c>
      <c r="H18" s="38">
        <v>144.73333333333335</v>
      </c>
      <c r="I18" s="38">
        <v>143.66666666666669</v>
      </c>
      <c r="J18" s="38">
        <v>148.06666666666666</v>
      </c>
      <c r="K18" s="38">
        <v>149.13333333333333</v>
      </c>
      <c r="L18" s="38">
        <v>150.26666666666665</v>
      </c>
      <c r="M18" s="28">
        <v>148</v>
      </c>
      <c r="N18" s="28">
        <v>145.80000000000001</v>
      </c>
      <c r="O18" s="39">
        <v>35672400</v>
      </c>
      <c r="P18" s="40">
        <v>-3.3362598770851626E-2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44951</v>
      </c>
      <c r="E19" s="37">
        <v>267.39999999999998</v>
      </c>
      <c r="F19" s="37">
        <v>267.98333333333335</v>
      </c>
      <c r="G19" s="38">
        <v>265.41666666666669</v>
      </c>
      <c r="H19" s="38">
        <v>263.43333333333334</v>
      </c>
      <c r="I19" s="38">
        <v>260.86666666666667</v>
      </c>
      <c r="J19" s="38">
        <v>269.9666666666667</v>
      </c>
      <c r="K19" s="38">
        <v>272.5333333333333</v>
      </c>
      <c r="L19" s="38">
        <v>274.51666666666671</v>
      </c>
      <c r="M19" s="28">
        <v>270.55</v>
      </c>
      <c r="N19" s="28">
        <v>266</v>
      </c>
      <c r="O19" s="39">
        <v>17394000</v>
      </c>
      <c r="P19" s="40">
        <v>6.4439140811455853E-2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44951</v>
      </c>
      <c r="E20" s="37">
        <v>2374.1999999999998</v>
      </c>
      <c r="F20" s="37">
        <v>2386.2833333333333</v>
      </c>
      <c r="G20" s="38">
        <v>2349.8666666666668</v>
      </c>
      <c r="H20" s="38">
        <v>2325.5333333333333</v>
      </c>
      <c r="I20" s="38">
        <v>2289.1166666666668</v>
      </c>
      <c r="J20" s="38">
        <v>2410.6166666666668</v>
      </c>
      <c r="K20" s="38">
        <v>2447.0333333333338</v>
      </c>
      <c r="L20" s="38">
        <v>2471.3666666666668</v>
      </c>
      <c r="M20" s="28">
        <v>2422.6999999999998</v>
      </c>
      <c r="N20" s="28">
        <v>2361.9499999999998</v>
      </c>
      <c r="O20" s="39">
        <v>2683250</v>
      </c>
      <c r="P20" s="40">
        <v>4.8684580095496675E-3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44951</v>
      </c>
      <c r="E21" s="37">
        <v>3653.3</v>
      </c>
      <c r="F21" s="37">
        <v>3652.9666666666667</v>
      </c>
      <c r="G21" s="38">
        <v>3617.9333333333334</v>
      </c>
      <c r="H21" s="38">
        <v>3582.5666666666666</v>
      </c>
      <c r="I21" s="38">
        <v>3547.5333333333333</v>
      </c>
      <c r="J21" s="38">
        <v>3688.3333333333335</v>
      </c>
      <c r="K21" s="38">
        <v>3723.3666666666672</v>
      </c>
      <c r="L21" s="38">
        <v>3758.7333333333336</v>
      </c>
      <c r="M21" s="28">
        <v>3688</v>
      </c>
      <c r="N21" s="28">
        <v>3617.6</v>
      </c>
      <c r="O21" s="39">
        <v>14767750</v>
      </c>
      <c r="P21" s="40">
        <v>-3.4247730876944358E-3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44951</v>
      </c>
      <c r="E22" s="37">
        <v>796</v>
      </c>
      <c r="F22" s="37">
        <v>795.33333333333337</v>
      </c>
      <c r="G22" s="38">
        <v>788.36666666666679</v>
      </c>
      <c r="H22" s="38">
        <v>780.73333333333346</v>
      </c>
      <c r="I22" s="38">
        <v>773.76666666666688</v>
      </c>
      <c r="J22" s="38">
        <v>802.9666666666667</v>
      </c>
      <c r="K22" s="38">
        <v>809.93333333333317</v>
      </c>
      <c r="L22" s="38">
        <v>817.56666666666661</v>
      </c>
      <c r="M22" s="28">
        <v>802.3</v>
      </c>
      <c r="N22" s="28">
        <v>787.7</v>
      </c>
      <c r="O22" s="39">
        <v>63049375</v>
      </c>
      <c r="P22" s="40">
        <v>-9.0125779934634046E-4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44951</v>
      </c>
      <c r="E23" s="37">
        <v>3052.15</v>
      </c>
      <c r="F23" s="37">
        <v>3048.7166666666672</v>
      </c>
      <c r="G23" s="38">
        <v>3017.4833333333345</v>
      </c>
      <c r="H23" s="38">
        <v>2982.8166666666675</v>
      </c>
      <c r="I23" s="38">
        <v>2951.5833333333348</v>
      </c>
      <c r="J23" s="38">
        <v>3083.3833333333341</v>
      </c>
      <c r="K23" s="38">
        <v>3114.6166666666668</v>
      </c>
      <c r="L23" s="38">
        <v>3149.2833333333338</v>
      </c>
      <c r="M23" s="28">
        <v>3079.95</v>
      </c>
      <c r="N23" s="28">
        <v>3014.05</v>
      </c>
      <c r="O23" s="39">
        <v>314000</v>
      </c>
      <c r="P23" s="40">
        <v>3.2215647600262985E-2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44951</v>
      </c>
      <c r="E24" s="37">
        <v>512.35</v>
      </c>
      <c r="F24" s="37">
        <v>512.20000000000005</v>
      </c>
      <c r="G24" s="38">
        <v>508.20000000000005</v>
      </c>
      <c r="H24" s="38">
        <v>504.05</v>
      </c>
      <c r="I24" s="38">
        <v>500.05</v>
      </c>
      <c r="J24" s="38">
        <v>516.35000000000014</v>
      </c>
      <c r="K24" s="38">
        <v>520.35000000000014</v>
      </c>
      <c r="L24" s="38">
        <v>524.50000000000011</v>
      </c>
      <c r="M24" s="28">
        <v>516.20000000000005</v>
      </c>
      <c r="N24" s="28">
        <v>508.05</v>
      </c>
      <c r="O24" s="39">
        <v>83687400</v>
      </c>
      <c r="P24" s="40">
        <v>-6.0713598563396538E-3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44951</v>
      </c>
      <c r="E25" s="37">
        <v>4374.6000000000004</v>
      </c>
      <c r="F25" s="37">
        <v>4365.45</v>
      </c>
      <c r="G25" s="38">
        <v>4344.8999999999996</v>
      </c>
      <c r="H25" s="38">
        <v>4315.2</v>
      </c>
      <c r="I25" s="38">
        <v>4294.6499999999996</v>
      </c>
      <c r="J25" s="38">
        <v>4395.1499999999996</v>
      </c>
      <c r="K25" s="38">
        <v>4415.7000000000007</v>
      </c>
      <c r="L25" s="38">
        <v>4445.3999999999996</v>
      </c>
      <c r="M25" s="28">
        <v>4386</v>
      </c>
      <c r="N25" s="28">
        <v>4335.75</v>
      </c>
      <c r="O25" s="39">
        <v>1805000</v>
      </c>
      <c r="P25" s="40">
        <v>-1.264957264957265E-2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44951</v>
      </c>
      <c r="E26" s="37">
        <v>318.64999999999998</v>
      </c>
      <c r="F26" s="37">
        <v>318.8</v>
      </c>
      <c r="G26" s="38">
        <v>316.85000000000002</v>
      </c>
      <c r="H26" s="38">
        <v>315.05</v>
      </c>
      <c r="I26" s="38">
        <v>313.10000000000002</v>
      </c>
      <c r="J26" s="38">
        <v>320.60000000000002</v>
      </c>
      <c r="K26" s="38">
        <v>322.54999999999995</v>
      </c>
      <c r="L26" s="38">
        <v>324.35000000000002</v>
      </c>
      <c r="M26" s="28">
        <v>320.75</v>
      </c>
      <c r="N26" s="28">
        <v>317</v>
      </c>
      <c r="O26" s="39">
        <v>13569500</v>
      </c>
      <c r="P26" s="40">
        <v>-5.8974358974358976E-3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44951</v>
      </c>
      <c r="E27" s="37">
        <v>147.6</v>
      </c>
      <c r="F27" s="37">
        <v>148.36666666666667</v>
      </c>
      <c r="G27" s="38">
        <v>145.83333333333334</v>
      </c>
      <c r="H27" s="38">
        <v>144.06666666666666</v>
      </c>
      <c r="I27" s="38">
        <v>141.53333333333333</v>
      </c>
      <c r="J27" s="38">
        <v>150.13333333333335</v>
      </c>
      <c r="K27" s="38">
        <v>152.66666666666666</v>
      </c>
      <c r="L27" s="38">
        <v>154.43333333333337</v>
      </c>
      <c r="M27" s="28">
        <v>150.9</v>
      </c>
      <c r="N27" s="28">
        <v>146.6</v>
      </c>
      <c r="O27" s="39">
        <v>72190000</v>
      </c>
      <c r="P27" s="40">
        <v>1.078129375525063E-2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44951</v>
      </c>
      <c r="E28" s="37">
        <v>2930</v>
      </c>
      <c r="F28" s="37">
        <v>2931.2166666666667</v>
      </c>
      <c r="G28" s="38">
        <v>2909.4833333333336</v>
      </c>
      <c r="H28" s="38">
        <v>2888.9666666666667</v>
      </c>
      <c r="I28" s="38">
        <v>2867.2333333333336</v>
      </c>
      <c r="J28" s="38">
        <v>2951.7333333333336</v>
      </c>
      <c r="K28" s="38">
        <v>2973.4666666666662</v>
      </c>
      <c r="L28" s="38">
        <v>2993.9833333333336</v>
      </c>
      <c r="M28" s="28">
        <v>2952.95</v>
      </c>
      <c r="N28" s="28">
        <v>2910.7</v>
      </c>
      <c r="O28" s="39">
        <v>6734600</v>
      </c>
      <c r="P28" s="40">
        <v>4.1959340285298762E-2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44951</v>
      </c>
      <c r="E29" s="37">
        <v>2074.0500000000002</v>
      </c>
      <c r="F29" s="37">
        <v>2076.3666666666668</v>
      </c>
      <c r="G29" s="38">
        <v>2057.6833333333334</v>
      </c>
      <c r="H29" s="38">
        <v>2041.3166666666666</v>
      </c>
      <c r="I29" s="38">
        <v>2022.6333333333332</v>
      </c>
      <c r="J29" s="38">
        <v>2092.7333333333336</v>
      </c>
      <c r="K29" s="38">
        <v>2111.416666666667</v>
      </c>
      <c r="L29" s="38">
        <v>2127.7833333333338</v>
      </c>
      <c r="M29" s="28">
        <v>2095.0500000000002</v>
      </c>
      <c r="N29" s="28">
        <v>2060</v>
      </c>
      <c r="O29" s="39">
        <v>1802075</v>
      </c>
      <c r="P29" s="40">
        <v>2.6009791921664627E-3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44951</v>
      </c>
      <c r="E30" s="37">
        <v>7667.1</v>
      </c>
      <c r="F30" s="37">
        <v>7709.1500000000005</v>
      </c>
      <c r="G30" s="38">
        <v>7568.2500000000009</v>
      </c>
      <c r="H30" s="38">
        <v>7469.4000000000005</v>
      </c>
      <c r="I30" s="38">
        <v>7328.5000000000009</v>
      </c>
      <c r="J30" s="38">
        <v>7808.0000000000009</v>
      </c>
      <c r="K30" s="38">
        <v>7948.9000000000005</v>
      </c>
      <c r="L30" s="38">
        <v>8047.7500000000009</v>
      </c>
      <c r="M30" s="28">
        <v>7850.05</v>
      </c>
      <c r="N30" s="28">
        <v>7610.3</v>
      </c>
      <c r="O30" s="39">
        <v>143700</v>
      </c>
      <c r="P30" s="40">
        <v>2.1321961620469083E-2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44951</v>
      </c>
      <c r="E31" s="37">
        <v>627.25</v>
      </c>
      <c r="F31" s="37">
        <v>626.01666666666665</v>
      </c>
      <c r="G31" s="38">
        <v>621.5333333333333</v>
      </c>
      <c r="H31" s="38">
        <v>615.81666666666661</v>
      </c>
      <c r="I31" s="38">
        <v>611.33333333333326</v>
      </c>
      <c r="J31" s="38">
        <v>631.73333333333335</v>
      </c>
      <c r="K31" s="38">
        <v>636.2166666666667</v>
      </c>
      <c r="L31" s="38">
        <v>641.93333333333339</v>
      </c>
      <c r="M31" s="28">
        <v>630.5</v>
      </c>
      <c r="N31" s="28">
        <v>620.29999999999995</v>
      </c>
      <c r="O31" s="39">
        <v>9585000</v>
      </c>
      <c r="P31" s="40">
        <v>1.128930154040937E-2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44951</v>
      </c>
      <c r="E32" s="37">
        <v>448.1</v>
      </c>
      <c r="F32" s="37">
        <v>448</v>
      </c>
      <c r="G32" s="38">
        <v>444.1</v>
      </c>
      <c r="H32" s="38">
        <v>440.1</v>
      </c>
      <c r="I32" s="38">
        <v>436.20000000000005</v>
      </c>
      <c r="J32" s="38">
        <v>452</v>
      </c>
      <c r="K32" s="38">
        <v>455.9</v>
      </c>
      <c r="L32" s="38">
        <v>459.9</v>
      </c>
      <c r="M32" s="28">
        <v>451.9</v>
      </c>
      <c r="N32" s="28">
        <v>444</v>
      </c>
      <c r="O32" s="39">
        <v>15612000</v>
      </c>
      <c r="P32" s="40">
        <v>3.8580246913580245E-3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44951</v>
      </c>
      <c r="E33" s="37">
        <v>937.5</v>
      </c>
      <c r="F33" s="37">
        <v>939.31666666666661</v>
      </c>
      <c r="G33" s="38">
        <v>925.68333333333317</v>
      </c>
      <c r="H33" s="38">
        <v>913.86666666666656</v>
      </c>
      <c r="I33" s="38">
        <v>900.23333333333312</v>
      </c>
      <c r="J33" s="38">
        <v>951.13333333333321</v>
      </c>
      <c r="K33" s="38">
        <v>964.76666666666665</v>
      </c>
      <c r="L33" s="38">
        <v>976.58333333333326</v>
      </c>
      <c r="M33" s="28">
        <v>952.95</v>
      </c>
      <c r="N33" s="28">
        <v>927.5</v>
      </c>
      <c r="O33" s="39">
        <v>43682400</v>
      </c>
      <c r="P33" s="40">
        <v>2.5610683796805003E-2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44951</v>
      </c>
      <c r="E34" s="37">
        <v>3583.15</v>
      </c>
      <c r="F34" s="37">
        <v>3570.2333333333336</v>
      </c>
      <c r="G34" s="38">
        <v>3549.5166666666673</v>
      </c>
      <c r="H34" s="38">
        <v>3515.8833333333337</v>
      </c>
      <c r="I34" s="38">
        <v>3495.1666666666674</v>
      </c>
      <c r="J34" s="38">
        <v>3603.8666666666672</v>
      </c>
      <c r="K34" s="38">
        <v>3624.5833333333335</v>
      </c>
      <c r="L34" s="38">
        <v>3658.2166666666672</v>
      </c>
      <c r="M34" s="28">
        <v>3590.95</v>
      </c>
      <c r="N34" s="28">
        <v>3536.6</v>
      </c>
      <c r="O34" s="39">
        <v>1296000</v>
      </c>
      <c r="P34" s="40">
        <v>-2.2071307300509338E-2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44951</v>
      </c>
      <c r="E35" s="37">
        <v>1394.7</v>
      </c>
      <c r="F35" s="37">
        <v>1399.8666666666668</v>
      </c>
      <c r="G35" s="38">
        <v>1378.7333333333336</v>
      </c>
      <c r="H35" s="38">
        <v>1362.7666666666669</v>
      </c>
      <c r="I35" s="38">
        <v>1341.6333333333337</v>
      </c>
      <c r="J35" s="38">
        <v>1415.8333333333335</v>
      </c>
      <c r="K35" s="38">
        <v>1436.9666666666667</v>
      </c>
      <c r="L35" s="38">
        <v>1452.9333333333334</v>
      </c>
      <c r="M35" s="28">
        <v>1421</v>
      </c>
      <c r="N35" s="28">
        <v>1383.9</v>
      </c>
      <c r="O35" s="39">
        <v>11016000</v>
      </c>
      <c r="P35" s="40">
        <v>2.8955725761255369E-2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44951</v>
      </c>
      <c r="E36" s="37">
        <v>5927.2</v>
      </c>
      <c r="F36" s="37">
        <v>5934.5333333333328</v>
      </c>
      <c r="G36" s="38">
        <v>5876.3166666666657</v>
      </c>
      <c r="H36" s="38">
        <v>5825.4333333333325</v>
      </c>
      <c r="I36" s="38">
        <v>5767.2166666666653</v>
      </c>
      <c r="J36" s="38">
        <v>5985.4166666666661</v>
      </c>
      <c r="K36" s="38">
        <v>6043.6333333333332</v>
      </c>
      <c r="L36" s="38">
        <v>6094.5166666666664</v>
      </c>
      <c r="M36" s="28">
        <v>5992.75</v>
      </c>
      <c r="N36" s="28">
        <v>5883.65</v>
      </c>
      <c r="O36" s="39">
        <v>7099875</v>
      </c>
      <c r="P36" s="40">
        <v>-1.3713803470647185E-3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44951</v>
      </c>
      <c r="E37" s="37">
        <v>2207.5500000000002</v>
      </c>
      <c r="F37" s="37">
        <v>2197.5333333333333</v>
      </c>
      <c r="G37" s="38">
        <v>2183.2166666666667</v>
      </c>
      <c r="H37" s="38">
        <v>2158.8833333333332</v>
      </c>
      <c r="I37" s="38">
        <v>2144.5666666666666</v>
      </c>
      <c r="J37" s="38">
        <v>2221.8666666666668</v>
      </c>
      <c r="K37" s="38">
        <v>2236.1833333333334</v>
      </c>
      <c r="L37" s="38">
        <v>2260.5166666666669</v>
      </c>
      <c r="M37" s="28">
        <v>2211.85</v>
      </c>
      <c r="N37" s="28">
        <v>2173.1999999999998</v>
      </c>
      <c r="O37" s="39">
        <v>1931400</v>
      </c>
      <c r="P37" s="40">
        <v>2.6139623844437361E-2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44951</v>
      </c>
      <c r="E38" s="37">
        <v>388.55</v>
      </c>
      <c r="F38" s="37">
        <v>389.33333333333331</v>
      </c>
      <c r="G38" s="38">
        <v>384.76666666666665</v>
      </c>
      <c r="H38" s="38">
        <v>380.98333333333335</v>
      </c>
      <c r="I38" s="38">
        <v>376.41666666666669</v>
      </c>
      <c r="J38" s="38">
        <v>393.11666666666662</v>
      </c>
      <c r="K38" s="38">
        <v>397.68333333333334</v>
      </c>
      <c r="L38" s="38">
        <v>401.46666666666658</v>
      </c>
      <c r="M38" s="28">
        <v>393.9</v>
      </c>
      <c r="N38" s="28">
        <v>385.55</v>
      </c>
      <c r="O38" s="39">
        <v>8579200</v>
      </c>
      <c r="P38" s="40">
        <v>-9.3161915408980804E-4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44951</v>
      </c>
      <c r="E39" s="37">
        <v>240.4</v>
      </c>
      <c r="F39" s="37">
        <v>241.85</v>
      </c>
      <c r="G39" s="38">
        <v>236.29999999999998</v>
      </c>
      <c r="H39" s="38">
        <v>232.2</v>
      </c>
      <c r="I39" s="38">
        <v>226.64999999999998</v>
      </c>
      <c r="J39" s="38">
        <v>245.95</v>
      </c>
      <c r="K39" s="38">
        <v>251.5</v>
      </c>
      <c r="L39" s="38">
        <v>255.6</v>
      </c>
      <c r="M39" s="28">
        <v>247.4</v>
      </c>
      <c r="N39" s="28">
        <v>237.75</v>
      </c>
      <c r="O39" s="39">
        <v>48776400</v>
      </c>
      <c r="P39" s="40">
        <v>9.6877561666294052E-3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44951</v>
      </c>
      <c r="E40" s="37">
        <v>182.55</v>
      </c>
      <c r="F40" s="37">
        <v>182.26666666666665</v>
      </c>
      <c r="G40" s="38">
        <v>180.7833333333333</v>
      </c>
      <c r="H40" s="38">
        <v>179.01666666666665</v>
      </c>
      <c r="I40" s="38">
        <v>177.5333333333333</v>
      </c>
      <c r="J40" s="38">
        <v>184.0333333333333</v>
      </c>
      <c r="K40" s="38">
        <v>185.51666666666665</v>
      </c>
      <c r="L40" s="38">
        <v>187.2833333333333</v>
      </c>
      <c r="M40" s="28">
        <v>183.75</v>
      </c>
      <c r="N40" s="28">
        <v>180.5</v>
      </c>
      <c r="O40" s="39">
        <v>86907600</v>
      </c>
      <c r="P40" s="40">
        <v>2.6250345399281571E-2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44951</v>
      </c>
      <c r="E41" s="37">
        <v>1641.1</v>
      </c>
      <c r="F41" s="37">
        <v>1646.2</v>
      </c>
      <c r="G41" s="38">
        <v>1633.5</v>
      </c>
      <c r="H41" s="38">
        <v>1625.8999999999999</v>
      </c>
      <c r="I41" s="38">
        <v>1613.1999999999998</v>
      </c>
      <c r="J41" s="38">
        <v>1653.8000000000002</v>
      </c>
      <c r="K41" s="38">
        <v>1666.5000000000005</v>
      </c>
      <c r="L41" s="38">
        <v>1674.1000000000004</v>
      </c>
      <c r="M41" s="28">
        <v>1658.9</v>
      </c>
      <c r="N41" s="28">
        <v>1638.6</v>
      </c>
      <c r="O41" s="39">
        <v>2427425</v>
      </c>
      <c r="P41" s="40">
        <v>-1.1316057485572027E-3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44951</v>
      </c>
      <c r="E42" s="37">
        <v>99.85</v>
      </c>
      <c r="F42" s="37">
        <v>100</v>
      </c>
      <c r="G42" s="38">
        <v>99.15</v>
      </c>
      <c r="H42" s="38">
        <v>98.45</v>
      </c>
      <c r="I42" s="38">
        <v>97.600000000000009</v>
      </c>
      <c r="J42" s="38">
        <v>100.7</v>
      </c>
      <c r="K42" s="38">
        <v>101.55</v>
      </c>
      <c r="L42" s="38">
        <v>102.25</v>
      </c>
      <c r="M42" s="28">
        <v>100.85</v>
      </c>
      <c r="N42" s="28">
        <v>99.3</v>
      </c>
      <c r="O42" s="39">
        <v>109320300</v>
      </c>
      <c r="P42" s="40">
        <v>1.1817462410973359E-2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44951</v>
      </c>
      <c r="E43" s="37">
        <v>564.4</v>
      </c>
      <c r="F43" s="37">
        <v>558.2166666666667</v>
      </c>
      <c r="G43" s="38">
        <v>548.43333333333339</v>
      </c>
      <c r="H43" s="38">
        <v>532.4666666666667</v>
      </c>
      <c r="I43" s="38">
        <v>522.68333333333339</v>
      </c>
      <c r="J43" s="38">
        <v>574.18333333333339</v>
      </c>
      <c r="K43" s="38">
        <v>583.9666666666667</v>
      </c>
      <c r="L43" s="38">
        <v>599.93333333333339</v>
      </c>
      <c r="M43" s="28">
        <v>568</v>
      </c>
      <c r="N43" s="28">
        <v>542.25</v>
      </c>
      <c r="O43" s="39">
        <v>6578000</v>
      </c>
      <c r="P43" s="40">
        <v>-8.1273843091723332E-3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44951</v>
      </c>
      <c r="E44" s="37">
        <v>877.5</v>
      </c>
      <c r="F44" s="37">
        <v>877.7166666666667</v>
      </c>
      <c r="G44" s="38">
        <v>871.63333333333344</v>
      </c>
      <c r="H44" s="38">
        <v>865.76666666666677</v>
      </c>
      <c r="I44" s="38">
        <v>859.68333333333351</v>
      </c>
      <c r="J44" s="38">
        <v>883.58333333333337</v>
      </c>
      <c r="K44" s="38">
        <v>889.66666666666663</v>
      </c>
      <c r="L44" s="38">
        <v>895.5333333333333</v>
      </c>
      <c r="M44" s="28">
        <v>883.8</v>
      </c>
      <c r="N44" s="28">
        <v>871.85</v>
      </c>
      <c r="O44" s="39">
        <v>6797000</v>
      </c>
      <c r="P44" s="40">
        <v>-1.1057762258111451E-2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44951</v>
      </c>
      <c r="E45" s="37">
        <v>760.55</v>
      </c>
      <c r="F45" s="37">
        <v>763.6</v>
      </c>
      <c r="G45" s="38">
        <v>754.2</v>
      </c>
      <c r="H45" s="38">
        <v>747.85</v>
      </c>
      <c r="I45" s="38">
        <v>738.45</v>
      </c>
      <c r="J45" s="38">
        <v>769.95</v>
      </c>
      <c r="K45" s="38">
        <v>779.34999999999991</v>
      </c>
      <c r="L45" s="38">
        <v>785.7</v>
      </c>
      <c r="M45" s="28">
        <v>773</v>
      </c>
      <c r="N45" s="28">
        <v>757.25</v>
      </c>
      <c r="O45" s="39">
        <v>46982250</v>
      </c>
      <c r="P45" s="40">
        <v>2.9904829338386889E-2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44951</v>
      </c>
      <c r="E46" s="37">
        <v>80.3</v>
      </c>
      <c r="F46" s="37">
        <v>80.416666666666671</v>
      </c>
      <c r="G46" s="38">
        <v>79.13333333333334</v>
      </c>
      <c r="H46" s="38">
        <v>77.966666666666669</v>
      </c>
      <c r="I46" s="38">
        <v>76.683333333333337</v>
      </c>
      <c r="J46" s="38">
        <v>81.583333333333343</v>
      </c>
      <c r="K46" s="38">
        <v>82.866666666666674</v>
      </c>
      <c r="L46" s="38">
        <v>84.033333333333346</v>
      </c>
      <c r="M46" s="28">
        <v>81.7</v>
      </c>
      <c r="N46" s="28">
        <v>79.25</v>
      </c>
      <c r="O46" s="39">
        <v>89460000</v>
      </c>
      <c r="P46" s="40">
        <v>1.0796061217226243E-2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44951</v>
      </c>
      <c r="E47" s="37">
        <v>251.25</v>
      </c>
      <c r="F47" s="37">
        <v>251.1</v>
      </c>
      <c r="G47" s="38">
        <v>249.1</v>
      </c>
      <c r="H47" s="38">
        <v>246.95</v>
      </c>
      <c r="I47" s="38">
        <v>244.95</v>
      </c>
      <c r="J47" s="38">
        <v>253.25</v>
      </c>
      <c r="K47" s="38">
        <v>255.25</v>
      </c>
      <c r="L47" s="38">
        <v>257.39999999999998</v>
      </c>
      <c r="M47" s="28">
        <v>253.1</v>
      </c>
      <c r="N47" s="28">
        <v>248.95</v>
      </c>
      <c r="O47" s="39">
        <v>27604600</v>
      </c>
      <c r="P47" s="40">
        <v>8.2325268817204297E-3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44951</v>
      </c>
      <c r="E48" s="37">
        <v>17371.349999999999</v>
      </c>
      <c r="F48" s="37">
        <v>17347.083333333332</v>
      </c>
      <c r="G48" s="38">
        <v>17214.266666666663</v>
      </c>
      <c r="H48" s="38">
        <v>17057.183333333331</v>
      </c>
      <c r="I48" s="38">
        <v>16924.366666666661</v>
      </c>
      <c r="J48" s="38">
        <v>17504.166666666664</v>
      </c>
      <c r="K48" s="38">
        <v>17636.983333333337</v>
      </c>
      <c r="L48" s="38">
        <v>17794.066666666666</v>
      </c>
      <c r="M48" s="28">
        <v>17479.900000000001</v>
      </c>
      <c r="N48" s="28">
        <v>17190</v>
      </c>
      <c r="O48" s="39">
        <v>132700</v>
      </c>
      <c r="P48" s="40">
        <v>-3.7537537537537537E-3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44951</v>
      </c>
      <c r="E49" s="37">
        <v>346.2</v>
      </c>
      <c r="F49" s="37">
        <v>348.43333333333334</v>
      </c>
      <c r="G49" s="38">
        <v>342.41666666666669</v>
      </c>
      <c r="H49" s="38">
        <v>338.63333333333333</v>
      </c>
      <c r="I49" s="38">
        <v>332.61666666666667</v>
      </c>
      <c r="J49" s="38">
        <v>352.2166666666667</v>
      </c>
      <c r="K49" s="38">
        <v>358.23333333333335</v>
      </c>
      <c r="L49" s="38">
        <v>362.01666666666671</v>
      </c>
      <c r="M49" s="28">
        <v>354.45</v>
      </c>
      <c r="N49" s="28">
        <v>344.65</v>
      </c>
      <c r="O49" s="39">
        <v>14961600</v>
      </c>
      <c r="P49" s="40">
        <v>-1.0004764173415913E-2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44951</v>
      </c>
      <c r="E50" s="37">
        <v>4318.3</v>
      </c>
      <c r="F50" s="37">
        <v>4325.6333333333341</v>
      </c>
      <c r="G50" s="38">
        <v>4292.4666666666681</v>
      </c>
      <c r="H50" s="38">
        <v>4266.6333333333341</v>
      </c>
      <c r="I50" s="38">
        <v>4233.4666666666681</v>
      </c>
      <c r="J50" s="38">
        <v>4351.4666666666681</v>
      </c>
      <c r="K50" s="38">
        <v>4384.6333333333341</v>
      </c>
      <c r="L50" s="38">
        <v>4410.4666666666681</v>
      </c>
      <c r="M50" s="28">
        <v>4358.8</v>
      </c>
      <c r="N50" s="28">
        <v>4299.8</v>
      </c>
      <c r="O50" s="39">
        <v>1116000</v>
      </c>
      <c r="P50" s="40">
        <v>-1.3960063615479766E-2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44951</v>
      </c>
      <c r="E51" s="37">
        <v>291.10000000000002</v>
      </c>
      <c r="F51" s="37">
        <v>292.60000000000002</v>
      </c>
      <c r="G51" s="38">
        <v>287.40000000000003</v>
      </c>
      <c r="H51" s="38">
        <v>283.7</v>
      </c>
      <c r="I51" s="38">
        <v>278.5</v>
      </c>
      <c r="J51" s="38">
        <v>296.30000000000007</v>
      </c>
      <c r="K51" s="38">
        <v>301.50000000000011</v>
      </c>
      <c r="L51" s="38">
        <v>305.2000000000001</v>
      </c>
      <c r="M51" s="28">
        <v>297.8</v>
      </c>
      <c r="N51" s="28">
        <v>288.89999999999998</v>
      </c>
      <c r="O51" s="39">
        <v>8798000</v>
      </c>
      <c r="P51" s="40">
        <v>2.5168958284782102E-2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44951</v>
      </c>
      <c r="E52" s="37">
        <v>318.2</v>
      </c>
      <c r="F52" s="37">
        <v>317.88333333333327</v>
      </c>
      <c r="G52" s="38">
        <v>314.86666666666656</v>
      </c>
      <c r="H52" s="38">
        <v>311.5333333333333</v>
      </c>
      <c r="I52" s="38">
        <v>308.51666666666659</v>
      </c>
      <c r="J52" s="38">
        <v>321.21666666666653</v>
      </c>
      <c r="K52" s="38">
        <v>324.23333333333329</v>
      </c>
      <c r="L52" s="38">
        <v>327.56666666666649</v>
      </c>
      <c r="M52" s="28">
        <v>320.89999999999998</v>
      </c>
      <c r="N52" s="28">
        <v>314.55</v>
      </c>
      <c r="O52" s="39">
        <v>42527700</v>
      </c>
      <c r="P52" s="40">
        <v>7.7415227127319254E-3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44951</v>
      </c>
      <c r="E53" s="37">
        <v>549.35</v>
      </c>
      <c r="F53" s="37">
        <v>550.81666666666661</v>
      </c>
      <c r="G53" s="38">
        <v>544.63333333333321</v>
      </c>
      <c r="H53" s="38">
        <v>539.91666666666663</v>
      </c>
      <c r="I53" s="38">
        <v>533.73333333333323</v>
      </c>
      <c r="J53" s="38">
        <v>555.53333333333319</v>
      </c>
      <c r="K53" s="38">
        <v>561.71666666666658</v>
      </c>
      <c r="L53" s="38">
        <v>566.43333333333317</v>
      </c>
      <c r="M53" s="28">
        <v>557</v>
      </c>
      <c r="N53" s="28">
        <v>546.1</v>
      </c>
      <c r="O53" s="39">
        <v>4242225</v>
      </c>
      <c r="P53" s="40">
        <v>-1.7611198916233913E-2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44951</v>
      </c>
      <c r="E54" s="37">
        <v>308.35000000000002</v>
      </c>
      <c r="F54" s="37">
        <v>307.95</v>
      </c>
      <c r="G54" s="38">
        <v>306.39999999999998</v>
      </c>
      <c r="H54" s="38">
        <v>304.45</v>
      </c>
      <c r="I54" s="38">
        <v>302.89999999999998</v>
      </c>
      <c r="J54" s="38">
        <v>309.89999999999998</v>
      </c>
      <c r="K54" s="38">
        <v>311.45000000000005</v>
      </c>
      <c r="L54" s="38">
        <v>313.39999999999998</v>
      </c>
      <c r="M54" s="28">
        <v>309.5</v>
      </c>
      <c r="N54" s="28">
        <v>306</v>
      </c>
      <c r="O54" s="39">
        <v>7891500</v>
      </c>
      <c r="P54" s="40">
        <v>6.1197169630904571E-3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44951</v>
      </c>
      <c r="E55" s="37">
        <v>687.2</v>
      </c>
      <c r="F55" s="37">
        <v>682.16666666666663</v>
      </c>
      <c r="G55" s="38">
        <v>675.2833333333333</v>
      </c>
      <c r="H55" s="38">
        <v>663.36666666666667</v>
      </c>
      <c r="I55" s="38">
        <v>656.48333333333335</v>
      </c>
      <c r="J55" s="38">
        <v>694.08333333333326</v>
      </c>
      <c r="K55" s="38">
        <v>700.9666666666667</v>
      </c>
      <c r="L55" s="38">
        <v>712.88333333333321</v>
      </c>
      <c r="M55" s="28">
        <v>689.05</v>
      </c>
      <c r="N55" s="28">
        <v>670.25</v>
      </c>
      <c r="O55" s="39">
        <v>7823750</v>
      </c>
      <c r="P55" s="40">
        <v>-1.4330708661417323E-2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44951</v>
      </c>
      <c r="E56" s="37">
        <v>1063.9000000000001</v>
      </c>
      <c r="F56" s="37">
        <v>1059.45</v>
      </c>
      <c r="G56" s="38">
        <v>1052.9000000000001</v>
      </c>
      <c r="H56" s="38">
        <v>1041.9000000000001</v>
      </c>
      <c r="I56" s="38">
        <v>1035.3500000000001</v>
      </c>
      <c r="J56" s="38">
        <v>1070.45</v>
      </c>
      <c r="K56" s="38">
        <v>1076.9999999999998</v>
      </c>
      <c r="L56" s="38">
        <v>1088</v>
      </c>
      <c r="M56" s="28">
        <v>1066</v>
      </c>
      <c r="N56" s="28">
        <v>1048.45</v>
      </c>
      <c r="O56" s="39">
        <v>8836750</v>
      </c>
      <c r="P56" s="40">
        <v>0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44951</v>
      </c>
      <c r="E57" s="37">
        <v>214.3</v>
      </c>
      <c r="F57" s="37">
        <v>214.83333333333334</v>
      </c>
      <c r="G57" s="38">
        <v>212.4666666666667</v>
      </c>
      <c r="H57" s="38">
        <v>210.63333333333335</v>
      </c>
      <c r="I57" s="38">
        <v>208.26666666666671</v>
      </c>
      <c r="J57" s="38">
        <v>216.66666666666669</v>
      </c>
      <c r="K57" s="38">
        <v>219.0333333333333</v>
      </c>
      <c r="L57" s="38">
        <v>220.86666666666667</v>
      </c>
      <c r="M57" s="28">
        <v>217.2</v>
      </c>
      <c r="N57" s="28">
        <v>213</v>
      </c>
      <c r="O57" s="39">
        <v>34007400</v>
      </c>
      <c r="P57" s="40">
        <v>4.7206414899120537E-2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44951</v>
      </c>
      <c r="E58" s="37">
        <v>3890.1</v>
      </c>
      <c r="F58" s="37">
        <v>3902.1333333333332</v>
      </c>
      <c r="G58" s="38">
        <v>3828.3166666666666</v>
      </c>
      <c r="H58" s="38">
        <v>3766.5333333333333</v>
      </c>
      <c r="I58" s="38">
        <v>3692.7166666666667</v>
      </c>
      <c r="J58" s="38">
        <v>3963.9166666666665</v>
      </c>
      <c r="K58" s="38">
        <v>4037.7333333333331</v>
      </c>
      <c r="L58" s="38">
        <v>4099.5166666666664</v>
      </c>
      <c r="M58" s="28">
        <v>3975.95</v>
      </c>
      <c r="N58" s="28">
        <v>3840.35</v>
      </c>
      <c r="O58" s="39">
        <v>630750</v>
      </c>
      <c r="P58" s="40">
        <v>0.15553723550425941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44951</v>
      </c>
      <c r="E59" s="37">
        <v>1490.65</v>
      </c>
      <c r="F59" s="37">
        <v>1492.5666666666666</v>
      </c>
      <c r="G59" s="38">
        <v>1482.6333333333332</v>
      </c>
      <c r="H59" s="38">
        <v>1474.6166666666666</v>
      </c>
      <c r="I59" s="38">
        <v>1464.6833333333332</v>
      </c>
      <c r="J59" s="38">
        <v>1500.5833333333333</v>
      </c>
      <c r="K59" s="38">
        <v>1510.5166666666667</v>
      </c>
      <c r="L59" s="38">
        <v>1518.5333333333333</v>
      </c>
      <c r="M59" s="28">
        <v>1502.5</v>
      </c>
      <c r="N59" s="28">
        <v>1484.55</v>
      </c>
      <c r="O59" s="39">
        <v>2336600</v>
      </c>
      <c r="P59" s="40">
        <v>3.4570870284082369E-3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44951</v>
      </c>
      <c r="E60" s="37">
        <v>725.85</v>
      </c>
      <c r="F60" s="37">
        <v>728.2166666666667</v>
      </c>
      <c r="G60" s="38">
        <v>717.78333333333342</v>
      </c>
      <c r="H60" s="38">
        <v>709.7166666666667</v>
      </c>
      <c r="I60" s="38">
        <v>699.28333333333342</v>
      </c>
      <c r="J60" s="38">
        <v>736.28333333333342</v>
      </c>
      <c r="K60" s="38">
        <v>746.71666666666681</v>
      </c>
      <c r="L60" s="38">
        <v>754.78333333333342</v>
      </c>
      <c r="M60" s="28">
        <v>738.65</v>
      </c>
      <c r="N60" s="28">
        <v>720.15</v>
      </c>
      <c r="O60" s="39">
        <v>6387000</v>
      </c>
      <c r="P60" s="40">
        <v>4.1585127201565555E-2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44951</v>
      </c>
      <c r="E61" s="37">
        <v>882.8</v>
      </c>
      <c r="F61" s="37">
        <v>885.69999999999993</v>
      </c>
      <c r="G61" s="38">
        <v>873.49999999999989</v>
      </c>
      <c r="H61" s="38">
        <v>864.19999999999993</v>
      </c>
      <c r="I61" s="38">
        <v>851.99999999999989</v>
      </c>
      <c r="J61" s="38">
        <v>894.99999999999989</v>
      </c>
      <c r="K61" s="38">
        <v>907.19999999999993</v>
      </c>
      <c r="L61" s="38">
        <v>916.49999999999989</v>
      </c>
      <c r="M61" s="28">
        <v>897.9</v>
      </c>
      <c r="N61" s="28">
        <v>876.4</v>
      </c>
      <c r="O61" s="39">
        <v>2941400</v>
      </c>
      <c r="P61" s="40">
        <v>-5.4437869822485203E-3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44951</v>
      </c>
      <c r="E62" s="37">
        <v>337.75</v>
      </c>
      <c r="F62" s="37">
        <v>340.23333333333329</v>
      </c>
      <c r="G62" s="38">
        <v>333.91666666666657</v>
      </c>
      <c r="H62" s="38">
        <v>330.08333333333326</v>
      </c>
      <c r="I62" s="38">
        <v>323.76666666666654</v>
      </c>
      <c r="J62" s="38">
        <v>344.06666666666661</v>
      </c>
      <c r="K62" s="38">
        <v>350.38333333333333</v>
      </c>
      <c r="L62" s="38">
        <v>354.21666666666664</v>
      </c>
      <c r="M62" s="28">
        <v>346.55</v>
      </c>
      <c r="N62" s="28">
        <v>336.4</v>
      </c>
      <c r="O62" s="39">
        <v>5215500</v>
      </c>
      <c r="P62" s="40">
        <v>-7.9885877318116982E-3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44951</v>
      </c>
      <c r="E63" s="37">
        <v>166.1</v>
      </c>
      <c r="F63" s="37">
        <v>166.51666666666668</v>
      </c>
      <c r="G63" s="38">
        <v>164.63333333333335</v>
      </c>
      <c r="H63" s="38">
        <v>163.16666666666669</v>
      </c>
      <c r="I63" s="38">
        <v>161.28333333333336</v>
      </c>
      <c r="J63" s="38">
        <v>167.98333333333335</v>
      </c>
      <c r="K63" s="38">
        <v>169.86666666666667</v>
      </c>
      <c r="L63" s="38">
        <v>171.33333333333334</v>
      </c>
      <c r="M63" s="28">
        <v>168.4</v>
      </c>
      <c r="N63" s="28">
        <v>165.05</v>
      </c>
      <c r="O63" s="39">
        <v>11235000</v>
      </c>
      <c r="P63" s="40">
        <v>-1.791958041958042E-2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44951</v>
      </c>
      <c r="E64" s="37">
        <v>1483.2</v>
      </c>
      <c r="F64" s="37">
        <v>1476.7333333333333</v>
      </c>
      <c r="G64" s="38">
        <v>1462.4166666666667</v>
      </c>
      <c r="H64" s="38">
        <v>1441.6333333333334</v>
      </c>
      <c r="I64" s="38">
        <v>1427.3166666666668</v>
      </c>
      <c r="J64" s="38">
        <v>1497.5166666666667</v>
      </c>
      <c r="K64" s="38">
        <v>1511.8333333333333</v>
      </c>
      <c r="L64" s="38">
        <v>1532.6166666666666</v>
      </c>
      <c r="M64" s="28">
        <v>1491.05</v>
      </c>
      <c r="N64" s="28">
        <v>1455.95</v>
      </c>
      <c r="O64" s="39">
        <v>1665000</v>
      </c>
      <c r="P64" s="40">
        <v>5.8352402745995423E-2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44951</v>
      </c>
      <c r="E65" s="37">
        <v>547.29999999999995</v>
      </c>
      <c r="F65" s="37">
        <v>547.1</v>
      </c>
      <c r="G65" s="38">
        <v>542.75</v>
      </c>
      <c r="H65" s="38">
        <v>538.19999999999993</v>
      </c>
      <c r="I65" s="38">
        <v>533.84999999999991</v>
      </c>
      <c r="J65" s="38">
        <v>551.65000000000009</v>
      </c>
      <c r="K65" s="38">
        <v>556.00000000000023</v>
      </c>
      <c r="L65" s="38">
        <v>560.55000000000018</v>
      </c>
      <c r="M65" s="28">
        <v>551.45000000000005</v>
      </c>
      <c r="N65" s="28">
        <v>542.54999999999995</v>
      </c>
      <c r="O65" s="39">
        <v>11446250</v>
      </c>
      <c r="P65" s="40">
        <v>-1.2083288380623584E-2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44951</v>
      </c>
      <c r="E66" s="37">
        <v>1905.6</v>
      </c>
      <c r="F66" s="37">
        <v>1903.1500000000003</v>
      </c>
      <c r="G66" s="38">
        <v>1883.3500000000006</v>
      </c>
      <c r="H66" s="38">
        <v>1861.1000000000004</v>
      </c>
      <c r="I66" s="38">
        <v>1841.3000000000006</v>
      </c>
      <c r="J66" s="38">
        <v>1925.4000000000005</v>
      </c>
      <c r="K66" s="38">
        <v>1945.2000000000003</v>
      </c>
      <c r="L66" s="38">
        <v>1967.4500000000005</v>
      </c>
      <c r="M66" s="28">
        <v>1922.95</v>
      </c>
      <c r="N66" s="28">
        <v>1880.9</v>
      </c>
      <c r="O66" s="39">
        <v>1211500</v>
      </c>
      <c r="P66" s="40">
        <v>-9.8079280751941153E-3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44951</v>
      </c>
      <c r="E67" s="37">
        <v>1948.2</v>
      </c>
      <c r="F67" s="37">
        <v>1946.95</v>
      </c>
      <c r="G67" s="38">
        <v>1933.9</v>
      </c>
      <c r="H67" s="38">
        <v>1919.6000000000001</v>
      </c>
      <c r="I67" s="38">
        <v>1906.5500000000002</v>
      </c>
      <c r="J67" s="38">
        <v>1961.25</v>
      </c>
      <c r="K67" s="38">
        <v>1974.2999999999997</v>
      </c>
      <c r="L67" s="38">
        <v>1988.6</v>
      </c>
      <c r="M67" s="28">
        <v>1960</v>
      </c>
      <c r="N67" s="28">
        <v>1932.65</v>
      </c>
      <c r="O67" s="39">
        <v>1505250</v>
      </c>
      <c r="P67" s="40">
        <v>-2.5885779000161785E-2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44951</v>
      </c>
      <c r="E68" s="37">
        <v>209.1</v>
      </c>
      <c r="F68" s="37">
        <v>209.68333333333331</v>
      </c>
      <c r="G68" s="38">
        <v>207.01666666666662</v>
      </c>
      <c r="H68" s="38">
        <v>204.93333333333331</v>
      </c>
      <c r="I68" s="38">
        <v>202.26666666666662</v>
      </c>
      <c r="J68" s="38">
        <v>211.76666666666662</v>
      </c>
      <c r="K68" s="38">
        <v>214.43333333333331</v>
      </c>
      <c r="L68" s="38">
        <v>216.51666666666662</v>
      </c>
      <c r="M68" s="28">
        <v>212.35</v>
      </c>
      <c r="N68" s="28">
        <v>207.6</v>
      </c>
      <c r="O68" s="39">
        <v>16791600</v>
      </c>
      <c r="P68" s="40">
        <v>1.3006756756756757E-2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44951</v>
      </c>
      <c r="E69" s="37">
        <v>3321</v>
      </c>
      <c r="F69" s="37">
        <v>3348.2333333333336</v>
      </c>
      <c r="G69" s="38">
        <v>3258.4666666666672</v>
      </c>
      <c r="H69" s="38">
        <v>3195.9333333333334</v>
      </c>
      <c r="I69" s="38">
        <v>3106.166666666667</v>
      </c>
      <c r="J69" s="38">
        <v>3410.7666666666673</v>
      </c>
      <c r="K69" s="38">
        <v>3500.5333333333338</v>
      </c>
      <c r="L69" s="38">
        <v>3563.0666666666675</v>
      </c>
      <c r="M69" s="28">
        <v>3438</v>
      </c>
      <c r="N69" s="28">
        <v>3285.7</v>
      </c>
      <c r="O69" s="39">
        <v>2906550</v>
      </c>
      <c r="P69" s="40">
        <v>0.10770022294632138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44951</v>
      </c>
      <c r="E70" s="37">
        <v>3668.55</v>
      </c>
      <c r="F70" s="37">
        <v>3680.4</v>
      </c>
      <c r="G70" s="38">
        <v>3638.15</v>
      </c>
      <c r="H70" s="38">
        <v>3607.75</v>
      </c>
      <c r="I70" s="38">
        <v>3565.5</v>
      </c>
      <c r="J70" s="38">
        <v>3710.8</v>
      </c>
      <c r="K70" s="38">
        <v>3753.05</v>
      </c>
      <c r="L70" s="38">
        <v>3783.4500000000003</v>
      </c>
      <c r="M70" s="28">
        <v>3722.65</v>
      </c>
      <c r="N70" s="28">
        <v>3650</v>
      </c>
      <c r="O70" s="39">
        <v>543750</v>
      </c>
      <c r="P70" s="40">
        <v>5.7108140947752128E-2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44951</v>
      </c>
      <c r="E71" s="37">
        <v>376.05</v>
      </c>
      <c r="F71" s="37">
        <v>375.06666666666661</v>
      </c>
      <c r="G71" s="38">
        <v>372.63333333333321</v>
      </c>
      <c r="H71" s="38">
        <v>369.21666666666658</v>
      </c>
      <c r="I71" s="38">
        <v>366.78333333333319</v>
      </c>
      <c r="J71" s="38">
        <v>378.48333333333323</v>
      </c>
      <c r="K71" s="38">
        <v>380.91666666666663</v>
      </c>
      <c r="L71" s="38">
        <v>384.33333333333326</v>
      </c>
      <c r="M71" s="28">
        <v>377.5</v>
      </c>
      <c r="N71" s="28">
        <v>371.65</v>
      </c>
      <c r="O71" s="39">
        <v>42607950</v>
      </c>
      <c r="P71" s="40">
        <v>-1.7389649923896498E-2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44951</v>
      </c>
      <c r="E72" s="37">
        <v>4321.6499999999996</v>
      </c>
      <c r="F72" s="37">
        <v>4301.3999999999996</v>
      </c>
      <c r="G72" s="38">
        <v>4270.3499999999995</v>
      </c>
      <c r="H72" s="38">
        <v>4219.05</v>
      </c>
      <c r="I72" s="38">
        <v>4188</v>
      </c>
      <c r="J72" s="38">
        <v>4352.6999999999989</v>
      </c>
      <c r="K72" s="38">
        <v>4383.7499999999982</v>
      </c>
      <c r="L72" s="38">
        <v>4435.0499999999984</v>
      </c>
      <c r="M72" s="28">
        <v>4332.45</v>
      </c>
      <c r="N72" s="28">
        <v>4250.1000000000004</v>
      </c>
      <c r="O72" s="39">
        <v>2175000</v>
      </c>
      <c r="P72" s="40">
        <v>-1.276595744680851E-2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44951</v>
      </c>
      <c r="E73" s="37">
        <v>3118.95</v>
      </c>
      <c r="F73" s="37">
        <v>3137.6333333333337</v>
      </c>
      <c r="G73" s="38">
        <v>3091.3666666666672</v>
      </c>
      <c r="H73" s="38">
        <v>3063.7833333333338</v>
      </c>
      <c r="I73" s="38">
        <v>3017.5166666666673</v>
      </c>
      <c r="J73" s="38">
        <v>3165.2166666666672</v>
      </c>
      <c r="K73" s="38">
        <v>3211.4833333333336</v>
      </c>
      <c r="L73" s="38">
        <v>3239.0666666666671</v>
      </c>
      <c r="M73" s="28">
        <v>3183.9</v>
      </c>
      <c r="N73" s="28">
        <v>3110.05</v>
      </c>
      <c r="O73" s="39">
        <v>3174325</v>
      </c>
      <c r="P73" s="40">
        <v>2.6484069945107803E-2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44951</v>
      </c>
      <c r="E74" s="37">
        <v>2119</v>
      </c>
      <c r="F74" s="37">
        <v>2121.2166666666667</v>
      </c>
      <c r="G74" s="38">
        <v>2087.7833333333333</v>
      </c>
      <c r="H74" s="38">
        <v>2056.5666666666666</v>
      </c>
      <c r="I74" s="38">
        <v>2023.1333333333332</v>
      </c>
      <c r="J74" s="38">
        <v>2152.4333333333334</v>
      </c>
      <c r="K74" s="38">
        <v>2185.8666666666668</v>
      </c>
      <c r="L74" s="38">
        <v>2217.0833333333335</v>
      </c>
      <c r="M74" s="28">
        <v>2154.65</v>
      </c>
      <c r="N74" s="28">
        <v>2090</v>
      </c>
      <c r="O74" s="39">
        <v>751575</v>
      </c>
      <c r="P74" s="40">
        <v>2.1682242990654205E-2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44951</v>
      </c>
      <c r="E75" s="37">
        <v>182.85</v>
      </c>
      <c r="F75" s="37">
        <v>183.70000000000002</v>
      </c>
      <c r="G75" s="38">
        <v>181.30000000000004</v>
      </c>
      <c r="H75" s="38">
        <v>179.75000000000003</v>
      </c>
      <c r="I75" s="38">
        <v>177.35000000000005</v>
      </c>
      <c r="J75" s="38">
        <v>185.25000000000003</v>
      </c>
      <c r="K75" s="38">
        <v>187.65</v>
      </c>
      <c r="L75" s="38">
        <v>189.20000000000002</v>
      </c>
      <c r="M75" s="28">
        <v>186.1</v>
      </c>
      <c r="N75" s="28">
        <v>182.15</v>
      </c>
      <c r="O75" s="39">
        <v>28706400</v>
      </c>
      <c r="P75" s="40">
        <v>-6.4789434338400204E-3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44951</v>
      </c>
      <c r="E76" s="37">
        <v>135.5</v>
      </c>
      <c r="F76" s="37">
        <v>135.43333333333331</v>
      </c>
      <c r="G76" s="38">
        <v>133.96666666666661</v>
      </c>
      <c r="H76" s="38">
        <v>132.43333333333331</v>
      </c>
      <c r="I76" s="38">
        <v>130.96666666666661</v>
      </c>
      <c r="J76" s="38">
        <v>136.96666666666661</v>
      </c>
      <c r="K76" s="38">
        <v>138.43333333333331</v>
      </c>
      <c r="L76" s="38">
        <v>139.96666666666661</v>
      </c>
      <c r="M76" s="28">
        <v>136.9</v>
      </c>
      <c r="N76" s="28">
        <v>133.9</v>
      </c>
      <c r="O76" s="39">
        <v>72610000</v>
      </c>
      <c r="P76" s="40">
        <v>-5.7510612077228537E-3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44951</v>
      </c>
      <c r="E77" s="37">
        <v>103.75</v>
      </c>
      <c r="F77" s="37">
        <v>103.73333333333335</v>
      </c>
      <c r="G77" s="38">
        <v>103.1666666666667</v>
      </c>
      <c r="H77" s="38">
        <v>102.58333333333336</v>
      </c>
      <c r="I77" s="38">
        <v>102.01666666666671</v>
      </c>
      <c r="J77" s="38">
        <v>104.31666666666669</v>
      </c>
      <c r="K77" s="38">
        <v>104.88333333333335</v>
      </c>
      <c r="L77" s="38">
        <v>105.46666666666668</v>
      </c>
      <c r="M77" s="28">
        <v>104.3</v>
      </c>
      <c r="N77" s="28">
        <v>103.15</v>
      </c>
      <c r="O77" s="39">
        <v>15922400</v>
      </c>
      <c r="P77" s="40">
        <v>-7.133592736705577E-3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44951</v>
      </c>
      <c r="E78" s="37">
        <v>97.3</v>
      </c>
      <c r="F78" s="37">
        <v>97.5</v>
      </c>
      <c r="G78" s="38">
        <v>96.85</v>
      </c>
      <c r="H78" s="38">
        <v>96.399999999999991</v>
      </c>
      <c r="I78" s="38">
        <v>95.749999999999986</v>
      </c>
      <c r="J78" s="38">
        <v>97.95</v>
      </c>
      <c r="K78" s="38">
        <v>98.600000000000009</v>
      </c>
      <c r="L78" s="38">
        <v>99.050000000000011</v>
      </c>
      <c r="M78" s="28">
        <v>98.15</v>
      </c>
      <c r="N78" s="28">
        <v>97.05</v>
      </c>
      <c r="O78" s="39">
        <v>48183900</v>
      </c>
      <c r="P78" s="40">
        <v>-1.07082472290062E-2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44951</v>
      </c>
      <c r="E79" s="37">
        <v>423.7</v>
      </c>
      <c r="F79" s="37">
        <v>424.7166666666667</v>
      </c>
      <c r="G79" s="38">
        <v>420.58333333333337</v>
      </c>
      <c r="H79" s="38">
        <v>417.4666666666667</v>
      </c>
      <c r="I79" s="38">
        <v>413.33333333333337</v>
      </c>
      <c r="J79" s="38">
        <v>427.83333333333337</v>
      </c>
      <c r="K79" s="38">
        <v>431.9666666666667</v>
      </c>
      <c r="L79" s="38">
        <v>435.08333333333337</v>
      </c>
      <c r="M79" s="28">
        <v>428.85</v>
      </c>
      <c r="N79" s="28">
        <v>421.6</v>
      </c>
      <c r="O79" s="39">
        <v>5234500</v>
      </c>
      <c r="P79" s="40">
        <v>1.0355443604813882E-2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44951</v>
      </c>
      <c r="E80" s="37">
        <v>40.549999999999997</v>
      </c>
      <c r="F80" s="37">
        <v>40.533333333333331</v>
      </c>
      <c r="G80" s="38">
        <v>40.266666666666666</v>
      </c>
      <c r="H80" s="38">
        <v>39.983333333333334</v>
      </c>
      <c r="I80" s="38">
        <v>39.716666666666669</v>
      </c>
      <c r="J80" s="38">
        <v>40.816666666666663</v>
      </c>
      <c r="K80" s="38">
        <v>41.083333333333329</v>
      </c>
      <c r="L80" s="38">
        <v>41.36666666666666</v>
      </c>
      <c r="M80" s="28">
        <v>40.799999999999997</v>
      </c>
      <c r="N80" s="28">
        <v>40.25</v>
      </c>
      <c r="O80" s="39">
        <v>140715000</v>
      </c>
      <c r="P80" s="40">
        <v>-3.0288538179499441E-3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44951</v>
      </c>
      <c r="E81" s="37">
        <v>578.95000000000005</v>
      </c>
      <c r="F81" s="37">
        <v>579.0333333333333</v>
      </c>
      <c r="G81" s="38">
        <v>572.41666666666663</v>
      </c>
      <c r="H81" s="38">
        <v>565.88333333333333</v>
      </c>
      <c r="I81" s="38">
        <v>559.26666666666665</v>
      </c>
      <c r="J81" s="38">
        <v>585.56666666666661</v>
      </c>
      <c r="K81" s="38">
        <v>592.18333333333339</v>
      </c>
      <c r="L81" s="38">
        <v>598.71666666666658</v>
      </c>
      <c r="M81" s="28">
        <v>585.65</v>
      </c>
      <c r="N81" s="28">
        <v>572.5</v>
      </c>
      <c r="O81" s="39">
        <v>9110400</v>
      </c>
      <c r="P81" s="40">
        <v>-1.6972927479309861E-2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44951</v>
      </c>
      <c r="E82" s="37">
        <v>917.5</v>
      </c>
      <c r="F82" s="37">
        <v>913.93333333333339</v>
      </c>
      <c r="G82" s="38">
        <v>907.96666666666681</v>
      </c>
      <c r="H82" s="38">
        <v>898.43333333333339</v>
      </c>
      <c r="I82" s="38">
        <v>892.46666666666681</v>
      </c>
      <c r="J82" s="38">
        <v>923.46666666666681</v>
      </c>
      <c r="K82" s="38">
        <v>929.43333333333351</v>
      </c>
      <c r="L82" s="38">
        <v>938.96666666666681</v>
      </c>
      <c r="M82" s="28">
        <v>919.9</v>
      </c>
      <c r="N82" s="28">
        <v>904.4</v>
      </c>
      <c r="O82" s="39">
        <v>5811000</v>
      </c>
      <c r="P82" s="40">
        <v>-9.0381991814461118E-3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44951</v>
      </c>
      <c r="E83" s="37">
        <v>1240.7</v>
      </c>
      <c r="F83" s="37">
        <v>1236.6333333333334</v>
      </c>
      <c r="G83" s="38">
        <v>1224.1166666666668</v>
      </c>
      <c r="H83" s="38">
        <v>1207.5333333333333</v>
      </c>
      <c r="I83" s="38">
        <v>1195.0166666666667</v>
      </c>
      <c r="J83" s="38">
        <v>1253.2166666666669</v>
      </c>
      <c r="K83" s="38">
        <v>1265.7333333333338</v>
      </c>
      <c r="L83" s="38">
        <v>1282.3166666666671</v>
      </c>
      <c r="M83" s="28">
        <v>1249.1500000000001</v>
      </c>
      <c r="N83" s="28">
        <v>1220.05</v>
      </c>
      <c r="O83" s="39">
        <v>4222375</v>
      </c>
      <c r="P83" s="40">
        <v>-6.6986602679464111E-3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44951</v>
      </c>
      <c r="E84" s="37">
        <v>319.64999999999998</v>
      </c>
      <c r="F84" s="37">
        <v>324.05</v>
      </c>
      <c r="G84" s="38">
        <v>314.10000000000002</v>
      </c>
      <c r="H84" s="38">
        <v>308.55</v>
      </c>
      <c r="I84" s="38">
        <v>298.60000000000002</v>
      </c>
      <c r="J84" s="38">
        <v>329.6</v>
      </c>
      <c r="K84" s="38">
        <v>339.54999999999995</v>
      </c>
      <c r="L84" s="38">
        <v>345.1</v>
      </c>
      <c r="M84" s="28">
        <v>334</v>
      </c>
      <c r="N84" s="28">
        <v>318.5</v>
      </c>
      <c r="O84" s="39">
        <v>8236000</v>
      </c>
      <c r="P84" s="40">
        <v>5.725288831835687E-2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44951</v>
      </c>
      <c r="E85" s="37">
        <v>1650.9</v>
      </c>
      <c r="F85" s="37">
        <v>1653.45</v>
      </c>
      <c r="G85" s="38">
        <v>1634.5</v>
      </c>
      <c r="H85" s="38">
        <v>1618.1</v>
      </c>
      <c r="I85" s="38">
        <v>1599.1499999999999</v>
      </c>
      <c r="J85" s="38">
        <v>1669.8500000000001</v>
      </c>
      <c r="K85" s="38">
        <v>1688.8000000000004</v>
      </c>
      <c r="L85" s="38">
        <v>1705.2000000000003</v>
      </c>
      <c r="M85" s="28">
        <v>1672.4</v>
      </c>
      <c r="N85" s="28">
        <v>1637.05</v>
      </c>
      <c r="O85" s="39">
        <v>8658775</v>
      </c>
      <c r="P85" s="40">
        <v>-3.7164562496584141E-3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44951</v>
      </c>
      <c r="E86" s="37">
        <v>467.55</v>
      </c>
      <c r="F86" s="37">
        <v>468.48333333333335</v>
      </c>
      <c r="G86" s="38">
        <v>463.51666666666671</v>
      </c>
      <c r="H86" s="38">
        <v>459.48333333333335</v>
      </c>
      <c r="I86" s="38">
        <v>454.51666666666671</v>
      </c>
      <c r="J86" s="38">
        <v>472.51666666666671</v>
      </c>
      <c r="K86" s="38">
        <v>477.48333333333341</v>
      </c>
      <c r="L86" s="38">
        <v>481.51666666666671</v>
      </c>
      <c r="M86" s="28">
        <v>473.45</v>
      </c>
      <c r="N86" s="28">
        <v>464.45</v>
      </c>
      <c r="O86" s="39">
        <v>5717500</v>
      </c>
      <c r="P86" s="40">
        <v>3.5544487208512568E-2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44951</v>
      </c>
      <c r="E87" s="37">
        <v>2461.1999999999998</v>
      </c>
      <c r="F87" s="37">
        <v>2467.1666666666665</v>
      </c>
      <c r="G87" s="38">
        <v>2444.1333333333332</v>
      </c>
      <c r="H87" s="38">
        <v>2427.0666666666666</v>
      </c>
      <c r="I87" s="38">
        <v>2404.0333333333333</v>
      </c>
      <c r="J87" s="38">
        <v>2484.2333333333331</v>
      </c>
      <c r="K87" s="38">
        <v>2507.2666666666669</v>
      </c>
      <c r="L87" s="38">
        <v>2524.333333333333</v>
      </c>
      <c r="M87" s="28">
        <v>2490.1999999999998</v>
      </c>
      <c r="N87" s="28">
        <v>2450.1</v>
      </c>
      <c r="O87" s="39">
        <v>3459900</v>
      </c>
      <c r="P87" s="40">
        <v>8.3938095654454842E-3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44951</v>
      </c>
      <c r="E88" s="37">
        <v>1190.45</v>
      </c>
      <c r="F88" s="37">
        <v>1189.6499999999999</v>
      </c>
      <c r="G88" s="38">
        <v>1183.2999999999997</v>
      </c>
      <c r="H88" s="38">
        <v>1176.1499999999999</v>
      </c>
      <c r="I88" s="38">
        <v>1169.7999999999997</v>
      </c>
      <c r="J88" s="38">
        <v>1196.7999999999997</v>
      </c>
      <c r="K88" s="38">
        <v>1203.1499999999996</v>
      </c>
      <c r="L88" s="38">
        <v>1210.2999999999997</v>
      </c>
      <c r="M88" s="28">
        <v>1196</v>
      </c>
      <c r="N88" s="28">
        <v>1182.5</v>
      </c>
      <c r="O88" s="39">
        <v>4685500</v>
      </c>
      <c r="P88" s="40">
        <v>-1.0349561727743161E-2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44951</v>
      </c>
      <c r="E89" s="37">
        <v>1066.8</v>
      </c>
      <c r="F89" s="37">
        <v>1064.4333333333334</v>
      </c>
      <c r="G89" s="38">
        <v>1059.0666666666668</v>
      </c>
      <c r="H89" s="38">
        <v>1051.3333333333335</v>
      </c>
      <c r="I89" s="38">
        <v>1045.9666666666669</v>
      </c>
      <c r="J89" s="38">
        <v>1072.1666666666667</v>
      </c>
      <c r="K89" s="38">
        <v>1077.5333333333335</v>
      </c>
      <c r="L89" s="38">
        <v>1085.2666666666667</v>
      </c>
      <c r="M89" s="28">
        <v>1069.8</v>
      </c>
      <c r="N89" s="28">
        <v>1056.7</v>
      </c>
      <c r="O89" s="39">
        <v>9650200</v>
      </c>
      <c r="P89" s="40">
        <v>5.7614115841963943E-2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44951</v>
      </c>
      <c r="E90" s="37">
        <v>2620.3000000000002</v>
      </c>
      <c r="F90" s="37">
        <v>2617.1000000000004</v>
      </c>
      <c r="G90" s="38">
        <v>2605.0500000000006</v>
      </c>
      <c r="H90" s="38">
        <v>2589.8000000000002</v>
      </c>
      <c r="I90" s="38">
        <v>2577.7500000000005</v>
      </c>
      <c r="J90" s="38">
        <v>2632.3500000000008</v>
      </c>
      <c r="K90" s="38">
        <v>2644.4</v>
      </c>
      <c r="L90" s="38">
        <v>2659.650000000001</v>
      </c>
      <c r="M90" s="28">
        <v>2629.15</v>
      </c>
      <c r="N90" s="28">
        <v>2601.85</v>
      </c>
      <c r="O90" s="39">
        <v>18780300</v>
      </c>
      <c r="P90" s="40">
        <v>-4.1202672605790648E-3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44951</v>
      </c>
      <c r="E91" s="37">
        <v>2151.9</v>
      </c>
      <c r="F91" s="37">
        <v>2145.3166666666671</v>
      </c>
      <c r="G91" s="38">
        <v>2132.6833333333343</v>
      </c>
      <c r="H91" s="38">
        <v>2113.4666666666672</v>
      </c>
      <c r="I91" s="38">
        <v>2100.8333333333344</v>
      </c>
      <c r="J91" s="38">
        <v>2164.5333333333342</v>
      </c>
      <c r="K91" s="38">
        <v>2177.1666666666665</v>
      </c>
      <c r="L91" s="38">
        <v>2196.3833333333341</v>
      </c>
      <c r="M91" s="28">
        <v>2157.9499999999998</v>
      </c>
      <c r="N91" s="28">
        <v>2126.1</v>
      </c>
      <c r="O91" s="39">
        <v>1797000</v>
      </c>
      <c r="P91" s="40">
        <v>1.3373453694416582E-3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44951</v>
      </c>
      <c r="E92" s="37">
        <v>1602.2</v>
      </c>
      <c r="F92" s="37">
        <v>1600.3833333333332</v>
      </c>
      <c r="G92" s="38">
        <v>1592.5666666666664</v>
      </c>
      <c r="H92" s="38">
        <v>1582.9333333333332</v>
      </c>
      <c r="I92" s="38">
        <v>1575.1166666666663</v>
      </c>
      <c r="J92" s="38">
        <v>1610.0166666666664</v>
      </c>
      <c r="K92" s="38">
        <v>1617.833333333333</v>
      </c>
      <c r="L92" s="38">
        <v>1627.4666666666665</v>
      </c>
      <c r="M92" s="28">
        <v>1608.2</v>
      </c>
      <c r="N92" s="28">
        <v>1590.75</v>
      </c>
      <c r="O92" s="39">
        <v>59492400</v>
      </c>
      <c r="P92" s="40">
        <v>-2.3979046002877485E-3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44951</v>
      </c>
      <c r="E93" s="37">
        <v>601.5</v>
      </c>
      <c r="F93" s="37">
        <v>601.9666666666667</v>
      </c>
      <c r="G93" s="38">
        <v>596.93333333333339</v>
      </c>
      <c r="H93" s="38">
        <v>592.36666666666667</v>
      </c>
      <c r="I93" s="38">
        <v>587.33333333333337</v>
      </c>
      <c r="J93" s="38">
        <v>606.53333333333342</v>
      </c>
      <c r="K93" s="38">
        <v>611.56666666666672</v>
      </c>
      <c r="L93" s="38">
        <v>616.13333333333344</v>
      </c>
      <c r="M93" s="28">
        <v>607</v>
      </c>
      <c r="N93" s="28">
        <v>597.4</v>
      </c>
      <c r="O93" s="39">
        <v>13923800</v>
      </c>
      <c r="P93" s="40">
        <v>4.6829113421700133E-3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44951</v>
      </c>
      <c r="E94" s="37">
        <v>2696.55</v>
      </c>
      <c r="F94" s="37">
        <v>2691.1333333333332</v>
      </c>
      <c r="G94" s="38">
        <v>2672.3166666666666</v>
      </c>
      <c r="H94" s="38">
        <v>2648.0833333333335</v>
      </c>
      <c r="I94" s="38">
        <v>2629.2666666666669</v>
      </c>
      <c r="J94" s="38">
        <v>2715.3666666666663</v>
      </c>
      <c r="K94" s="38">
        <v>2734.1833333333329</v>
      </c>
      <c r="L94" s="38">
        <v>2758.4166666666661</v>
      </c>
      <c r="M94" s="28">
        <v>2709.95</v>
      </c>
      <c r="N94" s="28">
        <v>2666.9</v>
      </c>
      <c r="O94" s="39">
        <v>2418600</v>
      </c>
      <c r="P94" s="40">
        <v>2.4787085292996058E-2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44951</v>
      </c>
      <c r="E95" s="37">
        <v>485</v>
      </c>
      <c r="F95" s="37">
        <v>487.18333333333339</v>
      </c>
      <c r="G95" s="38">
        <v>479.4166666666668</v>
      </c>
      <c r="H95" s="38">
        <v>473.83333333333343</v>
      </c>
      <c r="I95" s="38">
        <v>466.06666666666683</v>
      </c>
      <c r="J95" s="38">
        <v>492.76666666666677</v>
      </c>
      <c r="K95" s="38">
        <v>500.53333333333342</v>
      </c>
      <c r="L95" s="38">
        <v>506.11666666666673</v>
      </c>
      <c r="M95" s="28">
        <v>494.95</v>
      </c>
      <c r="N95" s="28">
        <v>481.6</v>
      </c>
      <c r="O95" s="39">
        <v>23812600</v>
      </c>
      <c r="P95" s="40">
        <v>4.9031700999136549E-2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44951</v>
      </c>
      <c r="E96" s="37">
        <v>125.9</v>
      </c>
      <c r="F96" s="37">
        <v>126.08333333333333</v>
      </c>
      <c r="G96" s="38">
        <v>124.81666666666666</v>
      </c>
      <c r="H96" s="38">
        <v>123.73333333333333</v>
      </c>
      <c r="I96" s="38">
        <v>122.46666666666667</v>
      </c>
      <c r="J96" s="38">
        <v>127.16666666666666</v>
      </c>
      <c r="K96" s="38">
        <v>128.43333333333334</v>
      </c>
      <c r="L96" s="38">
        <v>129.51666666666665</v>
      </c>
      <c r="M96" s="28">
        <v>127.35</v>
      </c>
      <c r="N96" s="28">
        <v>125</v>
      </c>
      <c r="O96" s="39">
        <v>23904000</v>
      </c>
      <c r="P96" s="40">
        <v>1.0346926354230066E-2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44951</v>
      </c>
      <c r="E97" s="37">
        <v>250.5</v>
      </c>
      <c r="F97" s="37">
        <v>252.4</v>
      </c>
      <c r="G97" s="38">
        <v>246.65000000000003</v>
      </c>
      <c r="H97" s="38">
        <v>242.80000000000004</v>
      </c>
      <c r="I97" s="38">
        <v>237.05000000000007</v>
      </c>
      <c r="J97" s="38">
        <v>256.25</v>
      </c>
      <c r="K97" s="38">
        <v>261.99999999999994</v>
      </c>
      <c r="L97" s="38">
        <v>265.84999999999997</v>
      </c>
      <c r="M97" s="28">
        <v>258.14999999999998</v>
      </c>
      <c r="N97" s="28">
        <v>248.55</v>
      </c>
      <c r="O97" s="39">
        <v>21192300</v>
      </c>
      <c r="P97" s="40">
        <v>2.8107831864060302E-3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44951</v>
      </c>
      <c r="E98" s="37">
        <v>2600.9499999999998</v>
      </c>
      <c r="F98" s="37">
        <v>2599.6333333333332</v>
      </c>
      <c r="G98" s="38">
        <v>2586.9166666666665</v>
      </c>
      <c r="H98" s="38">
        <v>2572.8833333333332</v>
      </c>
      <c r="I98" s="38">
        <v>2560.1666666666665</v>
      </c>
      <c r="J98" s="38">
        <v>2613.6666666666665</v>
      </c>
      <c r="K98" s="38">
        <v>2626.3833333333337</v>
      </c>
      <c r="L98" s="38">
        <v>2640.4166666666665</v>
      </c>
      <c r="M98" s="28">
        <v>2612.35</v>
      </c>
      <c r="N98" s="28">
        <v>2585.6</v>
      </c>
      <c r="O98" s="39">
        <v>8049000</v>
      </c>
      <c r="P98" s="40">
        <v>1.7405483296044896E-2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44951</v>
      </c>
      <c r="E99" s="37">
        <v>39800.9</v>
      </c>
      <c r="F99" s="37">
        <v>39866.966666666667</v>
      </c>
      <c r="G99" s="38">
        <v>39652.933333333334</v>
      </c>
      <c r="H99" s="38">
        <v>39504.966666666667</v>
      </c>
      <c r="I99" s="38">
        <v>39290.933333333334</v>
      </c>
      <c r="J99" s="38">
        <v>40014.933333333334</v>
      </c>
      <c r="K99" s="38">
        <v>40228.966666666674</v>
      </c>
      <c r="L99" s="38">
        <v>40376.933333333334</v>
      </c>
      <c r="M99" s="28">
        <v>40081</v>
      </c>
      <c r="N99" s="28">
        <v>39719</v>
      </c>
      <c r="O99" s="39">
        <v>36315</v>
      </c>
      <c r="P99" s="40">
        <v>1.0434056761268781E-2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44951</v>
      </c>
      <c r="E100" s="37">
        <v>139.9</v>
      </c>
      <c r="F100" s="37">
        <v>140.26666666666668</v>
      </c>
      <c r="G100" s="38">
        <v>138.33333333333337</v>
      </c>
      <c r="H100" s="38">
        <v>136.76666666666668</v>
      </c>
      <c r="I100" s="38">
        <v>134.83333333333337</v>
      </c>
      <c r="J100" s="38">
        <v>141.83333333333337</v>
      </c>
      <c r="K100" s="38">
        <v>143.76666666666671</v>
      </c>
      <c r="L100" s="38">
        <v>145.33333333333337</v>
      </c>
      <c r="M100" s="28">
        <v>142.19999999999999</v>
      </c>
      <c r="N100" s="28">
        <v>138.69999999999999</v>
      </c>
      <c r="O100" s="39">
        <v>41156000</v>
      </c>
      <c r="P100" s="40">
        <v>-1.7287488061127031E-2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44951</v>
      </c>
      <c r="E101" s="37">
        <v>864.55</v>
      </c>
      <c r="F101" s="37">
        <v>865.13333333333333</v>
      </c>
      <c r="G101" s="38">
        <v>858.76666666666665</v>
      </c>
      <c r="H101" s="38">
        <v>852.98333333333335</v>
      </c>
      <c r="I101" s="38">
        <v>846.61666666666667</v>
      </c>
      <c r="J101" s="38">
        <v>870.91666666666663</v>
      </c>
      <c r="K101" s="38">
        <v>877.28333333333319</v>
      </c>
      <c r="L101" s="38">
        <v>883.06666666666661</v>
      </c>
      <c r="M101" s="28">
        <v>871.5</v>
      </c>
      <c r="N101" s="28">
        <v>859.35</v>
      </c>
      <c r="O101" s="39">
        <v>84847000</v>
      </c>
      <c r="P101" s="40">
        <v>3.0600879169465443E-2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44951</v>
      </c>
      <c r="E102" s="37">
        <v>1242.5999999999999</v>
      </c>
      <c r="F102" s="37">
        <v>1240.1666666666667</v>
      </c>
      <c r="G102" s="38">
        <v>1233.3833333333334</v>
      </c>
      <c r="H102" s="38">
        <v>1224.1666666666667</v>
      </c>
      <c r="I102" s="38">
        <v>1217.3833333333334</v>
      </c>
      <c r="J102" s="38">
        <v>1249.3833333333334</v>
      </c>
      <c r="K102" s="38">
        <v>1256.1666666666667</v>
      </c>
      <c r="L102" s="38">
        <v>1265.3833333333334</v>
      </c>
      <c r="M102" s="28">
        <v>1246.95</v>
      </c>
      <c r="N102" s="28">
        <v>1230.95</v>
      </c>
      <c r="O102" s="39">
        <v>3193025</v>
      </c>
      <c r="P102" s="40">
        <v>-1.5592243186582809E-2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44951</v>
      </c>
      <c r="E103" s="37">
        <v>467.05</v>
      </c>
      <c r="F103" s="37">
        <v>465.88333333333338</v>
      </c>
      <c r="G103" s="38">
        <v>463.41666666666674</v>
      </c>
      <c r="H103" s="38">
        <v>459.78333333333336</v>
      </c>
      <c r="I103" s="38">
        <v>457.31666666666672</v>
      </c>
      <c r="J103" s="38">
        <v>469.51666666666677</v>
      </c>
      <c r="K103" s="38">
        <v>471.98333333333335</v>
      </c>
      <c r="L103" s="38">
        <v>475.61666666666679</v>
      </c>
      <c r="M103" s="28">
        <v>468.35</v>
      </c>
      <c r="N103" s="28">
        <v>462.25</v>
      </c>
      <c r="O103" s="39">
        <v>16533000</v>
      </c>
      <c r="P103" s="40">
        <v>4.0080160320641279E-3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44951</v>
      </c>
      <c r="E104" s="37">
        <v>7.35</v>
      </c>
      <c r="F104" s="37">
        <v>7.333333333333333</v>
      </c>
      <c r="G104" s="38">
        <v>7.2166666666666659</v>
      </c>
      <c r="H104" s="38">
        <v>7.083333333333333</v>
      </c>
      <c r="I104" s="38">
        <v>6.9666666666666659</v>
      </c>
      <c r="J104" s="38">
        <v>7.4666666666666659</v>
      </c>
      <c r="K104" s="38">
        <v>7.583333333333333</v>
      </c>
      <c r="L104" s="38">
        <v>7.7166666666666659</v>
      </c>
      <c r="M104" s="28">
        <v>7.45</v>
      </c>
      <c r="N104" s="28">
        <v>7.2</v>
      </c>
      <c r="O104" s="39">
        <v>712810000</v>
      </c>
      <c r="P104" s="40">
        <v>2.2800321414222578E-2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44951</v>
      </c>
      <c r="E105" s="37">
        <v>83.95</v>
      </c>
      <c r="F105" s="37">
        <v>84.316666666666677</v>
      </c>
      <c r="G105" s="38">
        <v>83.233333333333348</v>
      </c>
      <c r="H105" s="38">
        <v>82.516666666666666</v>
      </c>
      <c r="I105" s="38">
        <v>81.433333333333337</v>
      </c>
      <c r="J105" s="38">
        <v>85.03333333333336</v>
      </c>
      <c r="K105" s="38">
        <v>86.116666666666703</v>
      </c>
      <c r="L105" s="38">
        <v>86.833333333333371</v>
      </c>
      <c r="M105" s="28">
        <v>85.4</v>
      </c>
      <c r="N105" s="28">
        <v>83.6</v>
      </c>
      <c r="O105" s="39">
        <v>121610000</v>
      </c>
      <c r="P105" s="40">
        <v>-1.2319316688567674E-3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44951</v>
      </c>
      <c r="E106" s="37">
        <v>59.85</v>
      </c>
      <c r="F106" s="37">
        <v>59.866666666666667</v>
      </c>
      <c r="G106" s="38">
        <v>59.233333333333334</v>
      </c>
      <c r="H106" s="38">
        <v>58.616666666666667</v>
      </c>
      <c r="I106" s="38">
        <v>57.983333333333334</v>
      </c>
      <c r="J106" s="38">
        <v>60.483333333333334</v>
      </c>
      <c r="K106" s="38">
        <v>61.116666666666674</v>
      </c>
      <c r="L106" s="38">
        <v>61.733333333333334</v>
      </c>
      <c r="M106" s="28">
        <v>60.5</v>
      </c>
      <c r="N106" s="28">
        <v>59.25</v>
      </c>
      <c r="O106" s="39">
        <v>168750000</v>
      </c>
      <c r="P106" s="40">
        <v>1.9114050185705226E-2</v>
      </c>
    </row>
    <row r="107" spans="1:16" ht="12.75" customHeight="1">
      <c r="A107" s="28">
        <v>97</v>
      </c>
      <c r="B107" s="29" t="s">
        <v>44</v>
      </c>
      <c r="C107" s="30" t="s">
        <v>387</v>
      </c>
      <c r="D107" s="31">
        <v>44951</v>
      </c>
      <c r="E107" s="37">
        <v>141.85</v>
      </c>
      <c r="F107" s="37">
        <v>141.83333333333334</v>
      </c>
      <c r="G107" s="38">
        <v>140.81666666666669</v>
      </c>
      <c r="H107" s="38">
        <v>139.78333333333336</v>
      </c>
      <c r="I107" s="38">
        <v>138.76666666666671</v>
      </c>
      <c r="J107" s="38">
        <v>142.86666666666667</v>
      </c>
      <c r="K107" s="38">
        <v>143.88333333333333</v>
      </c>
      <c r="L107" s="38">
        <v>144.91666666666666</v>
      </c>
      <c r="M107" s="28">
        <v>142.85</v>
      </c>
      <c r="N107" s="28">
        <v>140.80000000000001</v>
      </c>
      <c r="O107" s="39">
        <v>45262500</v>
      </c>
      <c r="P107" s="40">
        <v>9.7038648151246444E-3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44951</v>
      </c>
      <c r="E108" s="37">
        <v>419.8</v>
      </c>
      <c r="F108" s="37">
        <v>421.16666666666669</v>
      </c>
      <c r="G108" s="38">
        <v>415.33333333333337</v>
      </c>
      <c r="H108" s="38">
        <v>410.86666666666667</v>
      </c>
      <c r="I108" s="38">
        <v>405.03333333333336</v>
      </c>
      <c r="J108" s="38">
        <v>425.63333333333338</v>
      </c>
      <c r="K108" s="38">
        <v>431.46666666666675</v>
      </c>
      <c r="L108" s="38">
        <v>435.93333333333339</v>
      </c>
      <c r="M108" s="28">
        <v>427</v>
      </c>
      <c r="N108" s="28">
        <v>416.7</v>
      </c>
      <c r="O108" s="39">
        <v>8338000</v>
      </c>
      <c r="P108" s="40">
        <v>-8.3401471790678656E-3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44951</v>
      </c>
      <c r="E109" s="37">
        <v>311.55</v>
      </c>
      <c r="F109" s="37">
        <v>311.56666666666666</v>
      </c>
      <c r="G109" s="38">
        <v>309.58333333333331</v>
      </c>
      <c r="H109" s="38">
        <v>307.61666666666667</v>
      </c>
      <c r="I109" s="38">
        <v>305.63333333333333</v>
      </c>
      <c r="J109" s="38">
        <v>313.5333333333333</v>
      </c>
      <c r="K109" s="38">
        <v>315.51666666666665</v>
      </c>
      <c r="L109" s="38">
        <v>317.48333333333329</v>
      </c>
      <c r="M109" s="28">
        <v>313.55</v>
      </c>
      <c r="N109" s="28">
        <v>309.60000000000002</v>
      </c>
      <c r="O109" s="39">
        <v>25506000</v>
      </c>
      <c r="P109" s="40">
        <v>1.4920684780901524E-3</v>
      </c>
    </row>
    <row r="110" spans="1:16" ht="12.75" customHeight="1">
      <c r="A110" s="28">
        <v>100</v>
      </c>
      <c r="B110" s="29" t="s">
        <v>42</v>
      </c>
      <c r="C110" s="30" t="s">
        <v>384</v>
      </c>
      <c r="D110" s="31">
        <v>44951</v>
      </c>
      <c r="E110" s="37">
        <v>215.35</v>
      </c>
      <c r="F110" s="37">
        <v>215.98333333333335</v>
      </c>
      <c r="G110" s="38">
        <v>212.8666666666667</v>
      </c>
      <c r="H110" s="38">
        <v>210.38333333333335</v>
      </c>
      <c r="I110" s="38">
        <v>207.26666666666671</v>
      </c>
      <c r="J110" s="38">
        <v>218.4666666666667</v>
      </c>
      <c r="K110" s="38">
        <v>221.58333333333337</v>
      </c>
      <c r="L110" s="38">
        <v>224.06666666666669</v>
      </c>
      <c r="M110" s="28">
        <v>219.1</v>
      </c>
      <c r="N110" s="28">
        <v>213.5</v>
      </c>
      <c r="O110" s="39">
        <v>15091600</v>
      </c>
      <c r="P110" s="40">
        <v>7.6923076923076923E-4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44951</v>
      </c>
      <c r="E111" s="37">
        <v>4400.55</v>
      </c>
      <c r="F111" s="37">
        <v>4403.3166666666666</v>
      </c>
      <c r="G111" s="38">
        <v>4362.2333333333336</v>
      </c>
      <c r="H111" s="38">
        <v>4323.916666666667</v>
      </c>
      <c r="I111" s="38">
        <v>4282.8333333333339</v>
      </c>
      <c r="J111" s="38">
        <v>4441.6333333333332</v>
      </c>
      <c r="K111" s="38">
        <v>4482.7166666666672</v>
      </c>
      <c r="L111" s="38">
        <v>4521.0333333333328</v>
      </c>
      <c r="M111" s="28">
        <v>4444.3999999999996</v>
      </c>
      <c r="N111" s="28">
        <v>4365</v>
      </c>
      <c r="O111" s="39">
        <v>305400</v>
      </c>
      <c r="P111" s="40">
        <v>2.1575514300050176E-2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44951</v>
      </c>
      <c r="E112" s="37">
        <v>2109.6999999999998</v>
      </c>
      <c r="F112" s="37">
        <v>2112.5666666666666</v>
      </c>
      <c r="G112" s="38">
        <v>2092.1333333333332</v>
      </c>
      <c r="H112" s="38">
        <v>2074.5666666666666</v>
      </c>
      <c r="I112" s="38">
        <v>2054.1333333333332</v>
      </c>
      <c r="J112" s="38">
        <v>2130.1333333333332</v>
      </c>
      <c r="K112" s="38">
        <v>2150.5666666666666</v>
      </c>
      <c r="L112" s="38">
        <v>2168.1333333333332</v>
      </c>
      <c r="M112" s="28">
        <v>2133</v>
      </c>
      <c r="N112" s="28">
        <v>2095</v>
      </c>
      <c r="O112" s="39">
        <v>2901900</v>
      </c>
      <c r="P112" s="40">
        <v>-4.1897781299524567E-2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44951</v>
      </c>
      <c r="E113" s="37">
        <v>1214.3499999999999</v>
      </c>
      <c r="F113" s="37">
        <v>1216.05</v>
      </c>
      <c r="G113" s="38">
        <v>1201.3</v>
      </c>
      <c r="H113" s="38">
        <v>1188.25</v>
      </c>
      <c r="I113" s="38">
        <v>1173.5</v>
      </c>
      <c r="J113" s="38">
        <v>1229.0999999999999</v>
      </c>
      <c r="K113" s="38">
        <v>1243.8499999999999</v>
      </c>
      <c r="L113" s="38">
        <v>1256.8999999999999</v>
      </c>
      <c r="M113" s="28">
        <v>1230.8</v>
      </c>
      <c r="N113" s="28">
        <v>1203</v>
      </c>
      <c r="O113" s="39">
        <v>22642650</v>
      </c>
      <c r="P113" s="40">
        <v>-5.7500790388871322E-3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44951</v>
      </c>
      <c r="E114" s="37">
        <v>184.6</v>
      </c>
      <c r="F114" s="37">
        <v>184.25</v>
      </c>
      <c r="G114" s="38">
        <v>183.45</v>
      </c>
      <c r="H114" s="38">
        <v>182.29999999999998</v>
      </c>
      <c r="I114" s="38">
        <v>181.49999999999997</v>
      </c>
      <c r="J114" s="38">
        <v>185.4</v>
      </c>
      <c r="K114" s="38">
        <v>186.20000000000002</v>
      </c>
      <c r="L114" s="38">
        <v>187.35000000000002</v>
      </c>
      <c r="M114" s="28">
        <v>185.05</v>
      </c>
      <c r="N114" s="28">
        <v>183.1</v>
      </c>
      <c r="O114" s="39">
        <v>16581600</v>
      </c>
      <c r="P114" s="40">
        <v>-7.874015748031496E-3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44951</v>
      </c>
      <c r="E115" s="37">
        <v>1486.25</v>
      </c>
      <c r="F115" s="37">
        <v>1479.5</v>
      </c>
      <c r="G115" s="38">
        <v>1467.25</v>
      </c>
      <c r="H115" s="38">
        <v>1448.25</v>
      </c>
      <c r="I115" s="38">
        <v>1436</v>
      </c>
      <c r="J115" s="38">
        <v>1498.5</v>
      </c>
      <c r="K115" s="38">
        <v>1510.75</v>
      </c>
      <c r="L115" s="38">
        <v>1529.75</v>
      </c>
      <c r="M115" s="28">
        <v>1491.75</v>
      </c>
      <c r="N115" s="28">
        <v>1460.5</v>
      </c>
      <c r="O115" s="39">
        <v>38487200</v>
      </c>
      <c r="P115" s="40">
        <v>-1.7411639757768858E-2</v>
      </c>
    </row>
    <row r="116" spans="1:16" ht="12.75" customHeight="1">
      <c r="A116" s="28">
        <v>106</v>
      </c>
      <c r="B116" s="29" t="s">
        <v>86</v>
      </c>
      <c r="C116" s="30" t="s">
        <v>392</v>
      </c>
      <c r="D116" s="31">
        <v>44951</v>
      </c>
      <c r="E116" s="37">
        <v>423.95</v>
      </c>
      <c r="F116" s="37">
        <v>425.4666666666667</v>
      </c>
      <c r="G116" s="38">
        <v>415.48333333333341</v>
      </c>
      <c r="H116" s="38">
        <v>407.01666666666671</v>
      </c>
      <c r="I116" s="38">
        <v>397.03333333333342</v>
      </c>
      <c r="J116" s="38">
        <v>433.93333333333339</v>
      </c>
      <c r="K116" s="38">
        <v>443.91666666666674</v>
      </c>
      <c r="L116" s="38">
        <v>452.38333333333338</v>
      </c>
      <c r="M116" s="28">
        <v>435.45</v>
      </c>
      <c r="N116" s="28">
        <v>417</v>
      </c>
      <c r="O116" s="39">
        <v>4864000</v>
      </c>
      <c r="P116" s="40">
        <v>2.5511279780729496E-2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44951</v>
      </c>
      <c r="E117" s="37">
        <v>81.849999999999994</v>
      </c>
      <c r="F117" s="37">
        <v>82.383333333333326</v>
      </c>
      <c r="G117" s="38">
        <v>80.916666666666657</v>
      </c>
      <c r="H117" s="38">
        <v>79.983333333333334</v>
      </c>
      <c r="I117" s="38">
        <v>78.516666666666666</v>
      </c>
      <c r="J117" s="38">
        <v>83.316666666666649</v>
      </c>
      <c r="K117" s="38">
        <v>84.783333333333317</v>
      </c>
      <c r="L117" s="38">
        <v>85.71666666666664</v>
      </c>
      <c r="M117" s="28">
        <v>83.85</v>
      </c>
      <c r="N117" s="28">
        <v>81.45</v>
      </c>
      <c r="O117" s="39">
        <v>85731750</v>
      </c>
      <c r="P117" s="40">
        <v>-1.6112789526686808E-2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44951</v>
      </c>
      <c r="E118" s="37">
        <v>867</v>
      </c>
      <c r="F118" s="37">
        <v>863.88333333333321</v>
      </c>
      <c r="G118" s="38">
        <v>858.9166666666664</v>
      </c>
      <c r="H118" s="38">
        <v>850.83333333333314</v>
      </c>
      <c r="I118" s="38">
        <v>845.86666666666633</v>
      </c>
      <c r="J118" s="38">
        <v>871.96666666666647</v>
      </c>
      <c r="K118" s="38">
        <v>876.93333333333317</v>
      </c>
      <c r="L118" s="38">
        <v>885.01666666666654</v>
      </c>
      <c r="M118" s="28">
        <v>868.85</v>
      </c>
      <c r="N118" s="28">
        <v>855.8</v>
      </c>
      <c r="O118" s="39">
        <v>1594450</v>
      </c>
      <c r="P118" s="40">
        <v>-1.0088781275221953E-2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44951</v>
      </c>
      <c r="E119" s="37">
        <v>642.54999999999995</v>
      </c>
      <c r="F119" s="37">
        <v>642.68333333333339</v>
      </c>
      <c r="G119" s="38">
        <v>639.01666666666677</v>
      </c>
      <c r="H119" s="38">
        <v>635.48333333333335</v>
      </c>
      <c r="I119" s="38">
        <v>631.81666666666672</v>
      </c>
      <c r="J119" s="38">
        <v>646.21666666666681</v>
      </c>
      <c r="K119" s="38">
        <v>649.88333333333333</v>
      </c>
      <c r="L119" s="38">
        <v>653.41666666666686</v>
      </c>
      <c r="M119" s="28">
        <v>646.35</v>
      </c>
      <c r="N119" s="28">
        <v>639.15</v>
      </c>
      <c r="O119" s="39">
        <v>14857500</v>
      </c>
      <c r="P119" s="40">
        <v>-8.8261253309797002E-4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44951</v>
      </c>
      <c r="E120" s="37">
        <v>330.8</v>
      </c>
      <c r="F120" s="37">
        <v>331.31666666666666</v>
      </c>
      <c r="G120" s="38">
        <v>328.2833333333333</v>
      </c>
      <c r="H120" s="38">
        <v>325.76666666666665</v>
      </c>
      <c r="I120" s="38">
        <v>322.73333333333329</v>
      </c>
      <c r="J120" s="38">
        <v>333.83333333333331</v>
      </c>
      <c r="K120" s="38">
        <v>336.86666666666673</v>
      </c>
      <c r="L120" s="38">
        <v>339.38333333333333</v>
      </c>
      <c r="M120" s="28">
        <v>334.35</v>
      </c>
      <c r="N120" s="28">
        <v>328.8</v>
      </c>
      <c r="O120" s="39">
        <v>67883200</v>
      </c>
      <c r="P120" s="40">
        <v>-1.5062013132192699E-3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44951</v>
      </c>
      <c r="E121" s="37">
        <v>605.25</v>
      </c>
      <c r="F121" s="37">
        <v>604.69999999999993</v>
      </c>
      <c r="G121" s="38">
        <v>600.19999999999982</v>
      </c>
      <c r="H121" s="38">
        <v>595.14999999999986</v>
      </c>
      <c r="I121" s="38">
        <v>590.64999999999975</v>
      </c>
      <c r="J121" s="38">
        <v>609.74999999999989</v>
      </c>
      <c r="K121" s="38">
        <v>614.25000000000011</v>
      </c>
      <c r="L121" s="38">
        <v>619.29999999999995</v>
      </c>
      <c r="M121" s="28">
        <v>609.20000000000005</v>
      </c>
      <c r="N121" s="28">
        <v>599.65</v>
      </c>
      <c r="O121" s="39">
        <v>19913750</v>
      </c>
      <c r="P121" s="40">
        <v>7.6533839342188487E-3</v>
      </c>
    </row>
    <row r="122" spans="1:16" ht="12.75" customHeight="1">
      <c r="A122" s="28">
        <v>112</v>
      </c>
      <c r="B122" s="29" t="s">
        <v>42</v>
      </c>
      <c r="C122" s="30" t="s">
        <v>394</v>
      </c>
      <c r="D122" s="31">
        <v>44951</v>
      </c>
      <c r="E122" s="37">
        <v>2921.4</v>
      </c>
      <c r="F122" s="37">
        <v>2906.9333333333329</v>
      </c>
      <c r="G122" s="38">
        <v>2884.4666666666658</v>
      </c>
      <c r="H122" s="38">
        <v>2847.5333333333328</v>
      </c>
      <c r="I122" s="38">
        <v>2825.0666666666657</v>
      </c>
      <c r="J122" s="38">
        <v>2943.8666666666659</v>
      </c>
      <c r="K122" s="38">
        <v>2966.333333333333</v>
      </c>
      <c r="L122" s="38">
        <v>3003.266666666666</v>
      </c>
      <c r="M122" s="28">
        <v>2929.4</v>
      </c>
      <c r="N122" s="28">
        <v>2870</v>
      </c>
      <c r="O122" s="39">
        <v>507500</v>
      </c>
      <c r="P122" s="40">
        <v>5.7842626367899948E-2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44951</v>
      </c>
      <c r="E123" s="37">
        <v>763.85</v>
      </c>
      <c r="F123" s="37">
        <v>760.43333333333339</v>
      </c>
      <c r="G123" s="38">
        <v>756.16666666666674</v>
      </c>
      <c r="H123" s="38">
        <v>748.48333333333335</v>
      </c>
      <c r="I123" s="38">
        <v>744.2166666666667</v>
      </c>
      <c r="J123" s="38">
        <v>768.11666666666679</v>
      </c>
      <c r="K123" s="38">
        <v>772.38333333333344</v>
      </c>
      <c r="L123" s="38">
        <v>780.06666666666683</v>
      </c>
      <c r="M123" s="28">
        <v>764.7</v>
      </c>
      <c r="N123" s="28">
        <v>752.75</v>
      </c>
      <c r="O123" s="39">
        <v>23998950</v>
      </c>
      <c r="P123" s="40">
        <v>-1.7845303867403316E-2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44951</v>
      </c>
      <c r="E124" s="37">
        <v>490.55</v>
      </c>
      <c r="F124" s="37">
        <v>491.0333333333333</v>
      </c>
      <c r="G124" s="38">
        <v>486.86666666666662</v>
      </c>
      <c r="H124" s="38">
        <v>483.18333333333334</v>
      </c>
      <c r="I124" s="38">
        <v>479.01666666666665</v>
      </c>
      <c r="J124" s="38">
        <v>494.71666666666658</v>
      </c>
      <c r="K124" s="38">
        <v>498.88333333333333</v>
      </c>
      <c r="L124" s="38">
        <v>502.56666666666655</v>
      </c>
      <c r="M124" s="28">
        <v>495.2</v>
      </c>
      <c r="N124" s="28">
        <v>487.35</v>
      </c>
      <c r="O124" s="39">
        <v>17002500</v>
      </c>
      <c r="P124" s="40">
        <v>1.6060357062822141E-2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44951</v>
      </c>
      <c r="E125" s="37">
        <v>1789.35</v>
      </c>
      <c r="F125" s="37">
        <v>1793.75</v>
      </c>
      <c r="G125" s="38">
        <v>1777.15</v>
      </c>
      <c r="H125" s="38">
        <v>1764.95</v>
      </c>
      <c r="I125" s="38">
        <v>1748.3500000000001</v>
      </c>
      <c r="J125" s="38">
        <v>1805.95</v>
      </c>
      <c r="K125" s="38">
        <v>1822.55</v>
      </c>
      <c r="L125" s="38">
        <v>1834.75</v>
      </c>
      <c r="M125" s="28">
        <v>1810.35</v>
      </c>
      <c r="N125" s="28">
        <v>1781.55</v>
      </c>
      <c r="O125" s="39">
        <v>33832000</v>
      </c>
      <c r="P125" s="40">
        <v>3.868353186786197E-2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44951</v>
      </c>
      <c r="E126" s="37">
        <v>91.45</v>
      </c>
      <c r="F126" s="37">
        <v>91.666666666666671</v>
      </c>
      <c r="G126" s="38">
        <v>90.233333333333348</v>
      </c>
      <c r="H126" s="38">
        <v>89.01666666666668</v>
      </c>
      <c r="I126" s="38">
        <v>87.583333333333357</v>
      </c>
      <c r="J126" s="38">
        <v>92.88333333333334</v>
      </c>
      <c r="K126" s="38">
        <v>94.316666666666649</v>
      </c>
      <c r="L126" s="38">
        <v>95.533333333333331</v>
      </c>
      <c r="M126" s="28">
        <v>93.1</v>
      </c>
      <c r="N126" s="28">
        <v>90.45</v>
      </c>
      <c r="O126" s="39">
        <v>71445544</v>
      </c>
      <c r="P126" s="40">
        <v>4.5715778474399164E-2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44951</v>
      </c>
      <c r="E127" s="37">
        <v>2172.9499999999998</v>
      </c>
      <c r="F127" s="37">
        <v>2168.4333333333329</v>
      </c>
      <c r="G127" s="38">
        <v>2153.6166666666659</v>
      </c>
      <c r="H127" s="38">
        <v>2134.2833333333328</v>
      </c>
      <c r="I127" s="38">
        <v>2119.4666666666658</v>
      </c>
      <c r="J127" s="38">
        <v>2187.766666666666</v>
      </c>
      <c r="K127" s="38">
        <v>2202.5833333333326</v>
      </c>
      <c r="L127" s="38">
        <v>2221.9166666666661</v>
      </c>
      <c r="M127" s="28">
        <v>2183.25</v>
      </c>
      <c r="N127" s="28">
        <v>2149.1</v>
      </c>
      <c r="O127" s="39">
        <v>1364500</v>
      </c>
      <c r="P127" s="40">
        <v>-6.1908230152949743E-3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44951</v>
      </c>
      <c r="E128" s="37">
        <v>361.35</v>
      </c>
      <c r="F128" s="37">
        <v>363.33333333333331</v>
      </c>
      <c r="G128" s="38">
        <v>357.66666666666663</v>
      </c>
      <c r="H128" s="38">
        <v>353.98333333333329</v>
      </c>
      <c r="I128" s="38">
        <v>348.31666666666661</v>
      </c>
      <c r="J128" s="38">
        <v>367.01666666666665</v>
      </c>
      <c r="K128" s="38">
        <v>372.68333333333328</v>
      </c>
      <c r="L128" s="38">
        <v>376.36666666666667</v>
      </c>
      <c r="M128" s="28">
        <v>369</v>
      </c>
      <c r="N128" s="28">
        <v>359.65</v>
      </c>
      <c r="O128" s="39">
        <v>9863700</v>
      </c>
      <c r="P128" s="40">
        <v>4.2557957218053531E-3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44951</v>
      </c>
      <c r="E129" s="37">
        <v>401.65</v>
      </c>
      <c r="F129" s="37">
        <v>401.55</v>
      </c>
      <c r="G129" s="38">
        <v>397.1</v>
      </c>
      <c r="H129" s="38">
        <v>392.55</v>
      </c>
      <c r="I129" s="38">
        <v>388.1</v>
      </c>
      <c r="J129" s="38">
        <v>406.1</v>
      </c>
      <c r="K129" s="38">
        <v>410.54999999999995</v>
      </c>
      <c r="L129" s="38">
        <v>415.1</v>
      </c>
      <c r="M129" s="28">
        <v>406</v>
      </c>
      <c r="N129" s="28">
        <v>397</v>
      </c>
      <c r="O129" s="39">
        <v>14382000</v>
      </c>
      <c r="P129" s="40">
        <v>-1.6548140043763676E-2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44951</v>
      </c>
      <c r="E130" s="37">
        <v>2164.25</v>
      </c>
      <c r="F130" s="37">
        <v>2155.4</v>
      </c>
      <c r="G130" s="38">
        <v>2141.8000000000002</v>
      </c>
      <c r="H130" s="38">
        <v>2119.35</v>
      </c>
      <c r="I130" s="38">
        <v>2105.75</v>
      </c>
      <c r="J130" s="38">
        <v>2177.8500000000004</v>
      </c>
      <c r="K130" s="38">
        <v>2191.4499999999998</v>
      </c>
      <c r="L130" s="38">
        <v>2213.9000000000005</v>
      </c>
      <c r="M130" s="28">
        <v>2169</v>
      </c>
      <c r="N130" s="28">
        <v>2132.9499999999998</v>
      </c>
      <c r="O130" s="39">
        <v>8676000</v>
      </c>
      <c r="P130" s="40">
        <v>1.8632665281251102E-2</v>
      </c>
    </row>
    <row r="131" spans="1:16" ht="12.75" customHeight="1">
      <c r="A131" s="28">
        <v>121</v>
      </c>
      <c r="B131" s="29" t="s">
        <v>86</v>
      </c>
      <c r="C131" s="30" t="s">
        <v>881</v>
      </c>
      <c r="D131" s="31">
        <v>44951</v>
      </c>
      <c r="E131" s="37">
        <v>4286.3500000000004</v>
      </c>
      <c r="F131" s="37">
        <v>4282.166666666667</v>
      </c>
      <c r="G131" s="38">
        <v>4257.4333333333343</v>
      </c>
      <c r="H131" s="38">
        <v>4228.5166666666673</v>
      </c>
      <c r="I131" s="38">
        <v>4203.7833333333347</v>
      </c>
      <c r="J131" s="38">
        <v>4311.0833333333339</v>
      </c>
      <c r="K131" s="38">
        <v>4335.8166666666657</v>
      </c>
      <c r="L131" s="38">
        <v>4364.7333333333336</v>
      </c>
      <c r="M131" s="28">
        <v>4306.8999999999996</v>
      </c>
      <c r="N131" s="28">
        <v>4253.25</v>
      </c>
      <c r="O131" s="39">
        <v>1905750</v>
      </c>
      <c r="P131" s="40">
        <v>-1.0976179355441382E-2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44951</v>
      </c>
      <c r="E132" s="37">
        <v>3619.3</v>
      </c>
      <c r="F132" s="37">
        <v>3619.7666666666664</v>
      </c>
      <c r="G132" s="38">
        <v>3590.5333333333328</v>
      </c>
      <c r="H132" s="38">
        <v>3561.7666666666664</v>
      </c>
      <c r="I132" s="38">
        <v>3532.5333333333328</v>
      </c>
      <c r="J132" s="38">
        <v>3648.5333333333328</v>
      </c>
      <c r="K132" s="38">
        <v>3677.7666666666664</v>
      </c>
      <c r="L132" s="38">
        <v>3706.5333333333328</v>
      </c>
      <c r="M132" s="28">
        <v>3649</v>
      </c>
      <c r="N132" s="28">
        <v>3591</v>
      </c>
      <c r="O132" s="39">
        <v>1218600</v>
      </c>
      <c r="P132" s="40">
        <v>5.6528524362753595E-2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44951</v>
      </c>
      <c r="E133" s="37">
        <v>756.4</v>
      </c>
      <c r="F133" s="37">
        <v>755</v>
      </c>
      <c r="G133" s="38">
        <v>751.4</v>
      </c>
      <c r="H133" s="38">
        <v>746.4</v>
      </c>
      <c r="I133" s="38">
        <v>742.8</v>
      </c>
      <c r="J133" s="38">
        <v>760</v>
      </c>
      <c r="K133" s="38">
        <v>763.59999999999991</v>
      </c>
      <c r="L133" s="38">
        <v>768.6</v>
      </c>
      <c r="M133" s="28">
        <v>758.6</v>
      </c>
      <c r="N133" s="28">
        <v>750</v>
      </c>
      <c r="O133" s="39">
        <v>6328250</v>
      </c>
      <c r="P133" s="40">
        <v>5.3756215562424407E-4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44951</v>
      </c>
      <c r="E134" s="37">
        <v>1321.15</v>
      </c>
      <c r="F134" s="37">
        <v>1320.5666666666668</v>
      </c>
      <c r="G134" s="38">
        <v>1312.1833333333336</v>
      </c>
      <c r="H134" s="38">
        <v>1303.2166666666667</v>
      </c>
      <c r="I134" s="38">
        <v>1294.8333333333335</v>
      </c>
      <c r="J134" s="38">
        <v>1329.5333333333338</v>
      </c>
      <c r="K134" s="38">
        <v>1337.916666666667</v>
      </c>
      <c r="L134" s="38">
        <v>1346.8833333333339</v>
      </c>
      <c r="M134" s="28">
        <v>1328.95</v>
      </c>
      <c r="N134" s="28">
        <v>1311.6</v>
      </c>
      <c r="O134" s="39">
        <v>12982200</v>
      </c>
      <c r="P134" s="40">
        <v>-2.7987421383647799E-2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44951</v>
      </c>
      <c r="E135" s="37">
        <v>233.9</v>
      </c>
      <c r="F135" s="37">
        <v>234.86666666666667</v>
      </c>
      <c r="G135" s="38">
        <v>231.53333333333336</v>
      </c>
      <c r="H135" s="38">
        <v>229.16666666666669</v>
      </c>
      <c r="I135" s="38">
        <v>225.83333333333337</v>
      </c>
      <c r="J135" s="38">
        <v>237.23333333333335</v>
      </c>
      <c r="K135" s="38">
        <v>240.56666666666666</v>
      </c>
      <c r="L135" s="38">
        <v>242.93333333333334</v>
      </c>
      <c r="M135" s="28">
        <v>238.2</v>
      </c>
      <c r="N135" s="28">
        <v>232.5</v>
      </c>
      <c r="O135" s="39">
        <v>22960000</v>
      </c>
      <c r="P135" s="40">
        <v>5.4300227710632337E-3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44951</v>
      </c>
      <c r="E136" s="37">
        <v>120.8</v>
      </c>
      <c r="F136" s="37">
        <v>121.36666666666667</v>
      </c>
      <c r="G136" s="38">
        <v>119.53333333333335</v>
      </c>
      <c r="H136" s="38">
        <v>118.26666666666667</v>
      </c>
      <c r="I136" s="38">
        <v>116.43333333333334</v>
      </c>
      <c r="J136" s="38">
        <v>122.63333333333335</v>
      </c>
      <c r="K136" s="38">
        <v>124.46666666666667</v>
      </c>
      <c r="L136" s="38">
        <v>125.73333333333336</v>
      </c>
      <c r="M136" s="28">
        <v>123.2</v>
      </c>
      <c r="N136" s="28">
        <v>120.1</v>
      </c>
      <c r="O136" s="39">
        <v>47076000</v>
      </c>
      <c r="P136" s="40">
        <v>7.9650565262076051E-3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44951</v>
      </c>
      <c r="E137" s="37">
        <v>503.15</v>
      </c>
      <c r="F137" s="37">
        <v>500.05</v>
      </c>
      <c r="G137" s="38">
        <v>496.1</v>
      </c>
      <c r="H137" s="38">
        <v>489.05</v>
      </c>
      <c r="I137" s="38">
        <v>485.1</v>
      </c>
      <c r="J137" s="38">
        <v>507.1</v>
      </c>
      <c r="K137" s="38">
        <v>511.04999999999995</v>
      </c>
      <c r="L137" s="38">
        <v>518.1</v>
      </c>
      <c r="M137" s="28">
        <v>504</v>
      </c>
      <c r="N137" s="28">
        <v>493</v>
      </c>
      <c r="O137" s="39">
        <v>9159600</v>
      </c>
      <c r="P137" s="40">
        <v>7.6567656765676563E-3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44951</v>
      </c>
      <c r="E138" s="37">
        <v>8391.75</v>
      </c>
      <c r="F138" s="37">
        <v>8364.6</v>
      </c>
      <c r="G138" s="38">
        <v>8319.2000000000007</v>
      </c>
      <c r="H138" s="38">
        <v>8246.65</v>
      </c>
      <c r="I138" s="38">
        <v>8201.25</v>
      </c>
      <c r="J138" s="38">
        <v>8437.1500000000015</v>
      </c>
      <c r="K138" s="38">
        <v>8482.5499999999993</v>
      </c>
      <c r="L138" s="38">
        <v>8555.1000000000022</v>
      </c>
      <c r="M138" s="28">
        <v>8410</v>
      </c>
      <c r="N138" s="28">
        <v>8292.0499999999993</v>
      </c>
      <c r="O138" s="39">
        <v>2902700</v>
      </c>
      <c r="P138" s="40">
        <v>-7.0468306366093117E-3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44951</v>
      </c>
      <c r="E139" s="37">
        <v>859.65</v>
      </c>
      <c r="F139" s="37">
        <v>863.45000000000016</v>
      </c>
      <c r="G139" s="38">
        <v>853.15000000000032</v>
      </c>
      <c r="H139" s="38">
        <v>846.6500000000002</v>
      </c>
      <c r="I139" s="38">
        <v>836.35000000000036</v>
      </c>
      <c r="J139" s="38">
        <v>869.95000000000027</v>
      </c>
      <c r="K139" s="38">
        <v>880.25000000000023</v>
      </c>
      <c r="L139" s="38">
        <v>886.75000000000023</v>
      </c>
      <c r="M139" s="28">
        <v>873.75</v>
      </c>
      <c r="N139" s="28">
        <v>856.95</v>
      </c>
      <c r="O139" s="39">
        <v>14496250</v>
      </c>
      <c r="P139" s="40">
        <v>5.7237013268580349E-3</v>
      </c>
    </row>
    <row r="140" spans="1:16" ht="12.75" customHeight="1">
      <c r="A140" s="28">
        <v>130</v>
      </c>
      <c r="B140" s="29" t="s">
        <v>44</v>
      </c>
      <c r="C140" s="30" t="s">
        <v>425</v>
      </c>
      <c r="D140" s="31">
        <v>44951</v>
      </c>
      <c r="E140" s="37">
        <v>1511.4</v>
      </c>
      <c r="F140" s="37">
        <v>1506.6166666666668</v>
      </c>
      <c r="G140" s="38">
        <v>1496.1333333333337</v>
      </c>
      <c r="H140" s="38">
        <v>1480.8666666666668</v>
      </c>
      <c r="I140" s="38">
        <v>1470.3833333333337</v>
      </c>
      <c r="J140" s="38">
        <v>1521.8833333333337</v>
      </c>
      <c r="K140" s="38">
        <v>1532.3666666666668</v>
      </c>
      <c r="L140" s="38">
        <v>1547.6333333333337</v>
      </c>
      <c r="M140" s="28">
        <v>1517.1</v>
      </c>
      <c r="N140" s="28">
        <v>1491.35</v>
      </c>
      <c r="O140" s="39">
        <v>1410800</v>
      </c>
      <c r="P140" s="40">
        <v>-2.0005557099194219E-2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44951</v>
      </c>
      <c r="E141" s="37">
        <v>1382.75</v>
      </c>
      <c r="F141" s="37">
        <v>1382</v>
      </c>
      <c r="G141" s="38">
        <v>1371</v>
      </c>
      <c r="H141" s="38">
        <v>1359.25</v>
      </c>
      <c r="I141" s="38">
        <v>1348.25</v>
      </c>
      <c r="J141" s="38">
        <v>1393.75</v>
      </c>
      <c r="K141" s="38">
        <v>1404.75</v>
      </c>
      <c r="L141" s="38">
        <v>1416.5</v>
      </c>
      <c r="M141" s="28">
        <v>1393</v>
      </c>
      <c r="N141" s="28">
        <v>1370.25</v>
      </c>
      <c r="O141" s="39">
        <v>1382000</v>
      </c>
      <c r="P141" s="40">
        <v>-2.0413949532180325E-2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44951</v>
      </c>
      <c r="E142" s="37">
        <v>798.9</v>
      </c>
      <c r="F142" s="37">
        <v>798.06666666666661</v>
      </c>
      <c r="G142" s="38">
        <v>791.18333333333317</v>
      </c>
      <c r="H142" s="38">
        <v>783.46666666666658</v>
      </c>
      <c r="I142" s="38">
        <v>776.58333333333314</v>
      </c>
      <c r="J142" s="38">
        <v>805.78333333333319</v>
      </c>
      <c r="K142" s="38">
        <v>812.66666666666663</v>
      </c>
      <c r="L142" s="38">
        <v>820.38333333333321</v>
      </c>
      <c r="M142" s="28">
        <v>804.95</v>
      </c>
      <c r="N142" s="28">
        <v>790.35</v>
      </c>
      <c r="O142" s="39">
        <v>5398250</v>
      </c>
      <c r="P142" s="40">
        <v>-2.6833841106163582E-2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44951</v>
      </c>
      <c r="E143" s="37">
        <v>865.45</v>
      </c>
      <c r="F143" s="37">
        <v>867.5333333333333</v>
      </c>
      <c r="G143" s="38">
        <v>860.51666666666665</v>
      </c>
      <c r="H143" s="38">
        <v>855.58333333333337</v>
      </c>
      <c r="I143" s="38">
        <v>848.56666666666672</v>
      </c>
      <c r="J143" s="38">
        <v>872.46666666666658</v>
      </c>
      <c r="K143" s="38">
        <v>879.48333333333323</v>
      </c>
      <c r="L143" s="38">
        <v>884.41666666666652</v>
      </c>
      <c r="M143" s="28">
        <v>874.55</v>
      </c>
      <c r="N143" s="28">
        <v>862.6</v>
      </c>
      <c r="O143" s="39">
        <v>2308000</v>
      </c>
      <c r="P143" s="40">
        <v>-5.1724137931034482E-3</v>
      </c>
    </row>
    <row r="144" spans="1:16" ht="12.75" customHeight="1">
      <c r="A144" s="28">
        <v>134</v>
      </c>
      <c r="B144" s="29" t="s">
        <v>49</v>
      </c>
      <c r="C144" s="30" t="s">
        <v>804</v>
      </c>
      <c r="D144" s="31">
        <v>44951</v>
      </c>
      <c r="E144" s="37">
        <v>78.3</v>
      </c>
      <c r="F144" s="37">
        <v>77.86666666666666</v>
      </c>
      <c r="G144" s="38">
        <v>77.333333333333314</v>
      </c>
      <c r="H144" s="38">
        <v>76.36666666666666</v>
      </c>
      <c r="I144" s="38">
        <v>75.833333333333314</v>
      </c>
      <c r="J144" s="38">
        <v>78.833333333333314</v>
      </c>
      <c r="K144" s="38">
        <v>79.366666666666646</v>
      </c>
      <c r="L144" s="38">
        <v>80.333333333333314</v>
      </c>
      <c r="M144" s="28">
        <v>78.400000000000006</v>
      </c>
      <c r="N144" s="28">
        <v>76.900000000000006</v>
      </c>
      <c r="O144" s="39">
        <v>68640750</v>
      </c>
      <c r="P144" s="40">
        <v>-4.0479335723721456E-2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44951</v>
      </c>
      <c r="E145" s="37">
        <v>2022.1</v>
      </c>
      <c r="F145" s="37">
        <v>2026.4833333333333</v>
      </c>
      <c r="G145" s="38">
        <v>1997.2166666666667</v>
      </c>
      <c r="H145" s="38">
        <v>1972.3333333333333</v>
      </c>
      <c r="I145" s="38">
        <v>1943.0666666666666</v>
      </c>
      <c r="J145" s="38">
        <v>2051.3666666666668</v>
      </c>
      <c r="K145" s="38">
        <v>2080.6333333333337</v>
      </c>
      <c r="L145" s="38">
        <v>2105.5166666666669</v>
      </c>
      <c r="M145" s="28">
        <v>2055.75</v>
      </c>
      <c r="N145" s="28">
        <v>2001.6</v>
      </c>
      <c r="O145" s="39">
        <v>1553750</v>
      </c>
      <c r="P145" s="40">
        <v>-3.5671616316777607E-2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44951</v>
      </c>
      <c r="E146" s="37">
        <v>89842.25</v>
      </c>
      <c r="F146" s="37">
        <v>90154.383333333346</v>
      </c>
      <c r="G146" s="38">
        <v>88509.516666666692</v>
      </c>
      <c r="H146" s="38">
        <v>87176.78333333334</v>
      </c>
      <c r="I146" s="38">
        <v>85531.916666666686</v>
      </c>
      <c r="J146" s="38">
        <v>91487.116666666698</v>
      </c>
      <c r="K146" s="38">
        <v>93131.983333333366</v>
      </c>
      <c r="L146" s="38">
        <v>94464.716666666704</v>
      </c>
      <c r="M146" s="28">
        <v>91799.25</v>
      </c>
      <c r="N146" s="28">
        <v>88821.65</v>
      </c>
      <c r="O146" s="39">
        <v>55520</v>
      </c>
      <c r="P146" s="40">
        <v>-2.76707530647986E-2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44951</v>
      </c>
      <c r="E147" s="37">
        <v>1065.05</v>
      </c>
      <c r="F147" s="37">
        <v>1067.0166666666667</v>
      </c>
      <c r="G147" s="38">
        <v>1057.3333333333333</v>
      </c>
      <c r="H147" s="38">
        <v>1049.6166666666666</v>
      </c>
      <c r="I147" s="38">
        <v>1039.9333333333332</v>
      </c>
      <c r="J147" s="38">
        <v>1074.7333333333333</v>
      </c>
      <c r="K147" s="38">
        <v>1084.4166666666667</v>
      </c>
      <c r="L147" s="38">
        <v>1092.1333333333334</v>
      </c>
      <c r="M147" s="28">
        <v>1076.7</v>
      </c>
      <c r="N147" s="28">
        <v>1059.3</v>
      </c>
      <c r="O147" s="39">
        <v>7422800</v>
      </c>
      <c r="P147" s="40">
        <v>1.4736842105263158E-2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44951</v>
      </c>
      <c r="E148" s="37">
        <v>82.35</v>
      </c>
      <c r="F148" s="37">
        <v>82.8</v>
      </c>
      <c r="G148" s="38">
        <v>80.75</v>
      </c>
      <c r="H148" s="38">
        <v>79.150000000000006</v>
      </c>
      <c r="I148" s="38">
        <v>77.100000000000009</v>
      </c>
      <c r="J148" s="38">
        <v>84.399999999999991</v>
      </c>
      <c r="K148" s="38">
        <v>86.449999999999974</v>
      </c>
      <c r="L148" s="38">
        <v>88.049999999999983</v>
      </c>
      <c r="M148" s="28">
        <v>84.85</v>
      </c>
      <c r="N148" s="28">
        <v>81.2</v>
      </c>
      <c r="O148" s="39">
        <v>70590000</v>
      </c>
      <c r="P148" s="40">
        <v>-5.4545454545454543E-2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44951</v>
      </c>
      <c r="E149" s="37">
        <v>3729.35</v>
      </c>
      <c r="F149" s="37">
        <v>3722.75</v>
      </c>
      <c r="G149" s="38">
        <v>3668.65</v>
      </c>
      <c r="H149" s="38">
        <v>3607.9500000000003</v>
      </c>
      <c r="I149" s="38">
        <v>3553.8500000000004</v>
      </c>
      <c r="J149" s="38">
        <v>3783.45</v>
      </c>
      <c r="K149" s="38">
        <v>3837.55</v>
      </c>
      <c r="L149" s="38">
        <v>3898.2499999999995</v>
      </c>
      <c r="M149" s="28">
        <v>3776.85</v>
      </c>
      <c r="N149" s="28">
        <v>3662.05</v>
      </c>
      <c r="O149" s="39">
        <v>1441625</v>
      </c>
      <c r="P149" s="40">
        <v>-2.6997384628364127E-2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44951</v>
      </c>
      <c r="E150" s="37">
        <v>4137.5</v>
      </c>
      <c r="F150" s="37">
        <v>4080.1000000000004</v>
      </c>
      <c r="G150" s="38">
        <v>4007.0000000000009</v>
      </c>
      <c r="H150" s="38">
        <v>3876.5000000000005</v>
      </c>
      <c r="I150" s="38">
        <v>3803.400000000001</v>
      </c>
      <c r="J150" s="38">
        <v>4210.6000000000004</v>
      </c>
      <c r="K150" s="38">
        <v>4283.6999999999989</v>
      </c>
      <c r="L150" s="38">
        <v>4414.2000000000007</v>
      </c>
      <c r="M150" s="28">
        <v>4153.2</v>
      </c>
      <c r="N150" s="28">
        <v>3949.6</v>
      </c>
      <c r="O150" s="39">
        <v>492450</v>
      </c>
      <c r="P150" s="40">
        <v>0.14191304347826086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44951</v>
      </c>
      <c r="E151" s="37">
        <v>19927.3</v>
      </c>
      <c r="F151" s="37">
        <v>19904.7</v>
      </c>
      <c r="G151" s="38">
        <v>19818.400000000001</v>
      </c>
      <c r="H151" s="38">
        <v>19709.5</v>
      </c>
      <c r="I151" s="38">
        <v>19623.2</v>
      </c>
      <c r="J151" s="38">
        <v>20013.600000000002</v>
      </c>
      <c r="K151" s="38">
        <v>20099.899999999998</v>
      </c>
      <c r="L151" s="38">
        <v>20208.800000000003</v>
      </c>
      <c r="M151" s="28">
        <v>19991</v>
      </c>
      <c r="N151" s="28">
        <v>19795.8</v>
      </c>
      <c r="O151" s="39">
        <v>249080</v>
      </c>
      <c r="P151" s="40">
        <v>-4.1580041580041582E-3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44951</v>
      </c>
      <c r="E152" s="37">
        <v>128.69999999999999</v>
      </c>
      <c r="F152" s="37">
        <v>128.41666666666666</v>
      </c>
      <c r="G152" s="38">
        <v>127.2833333333333</v>
      </c>
      <c r="H152" s="38">
        <v>125.86666666666665</v>
      </c>
      <c r="I152" s="38">
        <v>124.73333333333329</v>
      </c>
      <c r="J152" s="38">
        <v>129.83333333333331</v>
      </c>
      <c r="K152" s="38">
        <v>130.9666666666667</v>
      </c>
      <c r="L152" s="38">
        <v>132.38333333333333</v>
      </c>
      <c r="M152" s="28">
        <v>129.55000000000001</v>
      </c>
      <c r="N152" s="28">
        <v>127</v>
      </c>
      <c r="O152" s="39">
        <v>39181500</v>
      </c>
      <c r="P152" s="40">
        <v>-5.0283595113438044E-2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44951</v>
      </c>
      <c r="E153" s="37">
        <v>166.75</v>
      </c>
      <c r="F153" s="37">
        <v>166.95000000000002</v>
      </c>
      <c r="G153" s="38">
        <v>166.05000000000004</v>
      </c>
      <c r="H153" s="38">
        <v>165.35000000000002</v>
      </c>
      <c r="I153" s="38">
        <v>164.45000000000005</v>
      </c>
      <c r="J153" s="38">
        <v>167.65000000000003</v>
      </c>
      <c r="K153" s="38">
        <v>168.55</v>
      </c>
      <c r="L153" s="38">
        <v>169.25000000000003</v>
      </c>
      <c r="M153" s="28">
        <v>167.85</v>
      </c>
      <c r="N153" s="28">
        <v>166.25</v>
      </c>
      <c r="O153" s="39">
        <v>56618100</v>
      </c>
      <c r="P153" s="40">
        <v>6.8930562595032946E-3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44951</v>
      </c>
      <c r="E154" s="37">
        <v>851.9</v>
      </c>
      <c r="F154" s="37">
        <v>849.88333333333321</v>
      </c>
      <c r="G154" s="38">
        <v>843.81666666666638</v>
      </c>
      <c r="H154" s="38">
        <v>835.73333333333312</v>
      </c>
      <c r="I154" s="38">
        <v>829.66666666666629</v>
      </c>
      <c r="J154" s="38">
        <v>857.96666666666647</v>
      </c>
      <c r="K154" s="38">
        <v>864.0333333333333</v>
      </c>
      <c r="L154" s="38">
        <v>872.11666666666656</v>
      </c>
      <c r="M154" s="28">
        <v>855.95</v>
      </c>
      <c r="N154" s="28">
        <v>841.8</v>
      </c>
      <c r="O154" s="39">
        <v>6356700</v>
      </c>
      <c r="P154" s="40">
        <v>1.001001001001001E-2</v>
      </c>
    </row>
    <row r="155" spans="1:16" ht="12.75" customHeight="1">
      <c r="A155" s="28">
        <v>145</v>
      </c>
      <c r="B155" s="29" t="s">
        <v>86</v>
      </c>
      <c r="C155" s="30" t="s">
        <v>433</v>
      </c>
      <c r="D155" s="31">
        <v>44951</v>
      </c>
      <c r="E155" s="37">
        <v>3062.45</v>
      </c>
      <c r="F155" s="37">
        <v>3053.8000000000006</v>
      </c>
      <c r="G155" s="38">
        <v>3039.2000000000012</v>
      </c>
      <c r="H155" s="38">
        <v>3015.9500000000007</v>
      </c>
      <c r="I155" s="38">
        <v>3001.3500000000013</v>
      </c>
      <c r="J155" s="38">
        <v>3077.0500000000011</v>
      </c>
      <c r="K155" s="38">
        <v>3091.6500000000005</v>
      </c>
      <c r="L155" s="38">
        <v>3114.900000000001</v>
      </c>
      <c r="M155" s="28">
        <v>3068.4</v>
      </c>
      <c r="N155" s="28">
        <v>3030.55</v>
      </c>
      <c r="O155" s="39">
        <v>479600</v>
      </c>
      <c r="P155" s="40">
        <v>-9.9091659785301399E-3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44951</v>
      </c>
      <c r="E156" s="37">
        <v>146.85</v>
      </c>
      <c r="F156" s="37">
        <v>147.26666666666668</v>
      </c>
      <c r="G156" s="38">
        <v>145.78333333333336</v>
      </c>
      <c r="H156" s="38">
        <v>144.71666666666667</v>
      </c>
      <c r="I156" s="38">
        <v>143.23333333333335</v>
      </c>
      <c r="J156" s="38">
        <v>148.33333333333337</v>
      </c>
      <c r="K156" s="38">
        <v>149.81666666666666</v>
      </c>
      <c r="L156" s="38">
        <v>150.88333333333338</v>
      </c>
      <c r="M156" s="28">
        <v>148.75</v>
      </c>
      <c r="N156" s="28">
        <v>146.19999999999999</v>
      </c>
      <c r="O156" s="39">
        <v>36940750</v>
      </c>
      <c r="P156" s="40">
        <v>-7.1399006622516557E-3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44951</v>
      </c>
      <c r="E157" s="37">
        <v>40818.550000000003</v>
      </c>
      <c r="F157" s="37">
        <v>41089.51666666667</v>
      </c>
      <c r="G157" s="38">
        <v>40479.03333333334</v>
      </c>
      <c r="H157" s="38">
        <v>40139.51666666667</v>
      </c>
      <c r="I157" s="38">
        <v>39529.03333333334</v>
      </c>
      <c r="J157" s="38">
        <v>41429.03333333334</v>
      </c>
      <c r="K157" s="38">
        <v>42039.516666666663</v>
      </c>
      <c r="L157" s="38">
        <v>42379.03333333334</v>
      </c>
      <c r="M157" s="28">
        <v>41700</v>
      </c>
      <c r="N157" s="28">
        <v>40750</v>
      </c>
      <c r="O157" s="39">
        <v>112740</v>
      </c>
      <c r="P157" s="40">
        <v>2.0086862106406079E-2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44951</v>
      </c>
      <c r="E158" s="37">
        <v>838.75</v>
      </c>
      <c r="F158" s="37">
        <v>837.48333333333323</v>
      </c>
      <c r="G158" s="38">
        <v>830.76666666666642</v>
      </c>
      <c r="H158" s="38">
        <v>822.78333333333319</v>
      </c>
      <c r="I158" s="38">
        <v>816.06666666666638</v>
      </c>
      <c r="J158" s="38">
        <v>845.46666666666647</v>
      </c>
      <c r="K158" s="38">
        <v>852.18333333333339</v>
      </c>
      <c r="L158" s="38">
        <v>860.16666666666652</v>
      </c>
      <c r="M158" s="28">
        <v>844.2</v>
      </c>
      <c r="N158" s="28">
        <v>829.5</v>
      </c>
      <c r="O158" s="39">
        <v>5728800</v>
      </c>
      <c r="P158" s="40">
        <v>-2.0039514535704205E-2</v>
      </c>
    </row>
    <row r="159" spans="1:16" ht="12.75" customHeight="1">
      <c r="A159" s="28">
        <v>149</v>
      </c>
      <c r="B159" s="29" t="s">
        <v>86</v>
      </c>
      <c r="C159" s="30" t="s">
        <v>438</v>
      </c>
      <c r="D159" s="31">
        <v>44951</v>
      </c>
      <c r="E159" s="37">
        <v>3972.3</v>
      </c>
      <c r="F159" s="37">
        <v>3966.6666666666665</v>
      </c>
      <c r="G159" s="38">
        <v>3931.5333333333328</v>
      </c>
      <c r="H159" s="38">
        <v>3890.7666666666664</v>
      </c>
      <c r="I159" s="38">
        <v>3855.6333333333328</v>
      </c>
      <c r="J159" s="38">
        <v>4007.4333333333329</v>
      </c>
      <c r="K159" s="38">
        <v>4042.5666666666671</v>
      </c>
      <c r="L159" s="38">
        <v>4083.333333333333</v>
      </c>
      <c r="M159" s="28">
        <v>4001.8</v>
      </c>
      <c r="N159" s="28">
        <v>3925.9</v>
      </c>
      <c r="O159" s="39">
        <v>467075</v>
      </c>
      <c r="P159" s="40">
        <v>-5.1190899395662993E-2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44951</v>
      </c>
      <c r="E160" s="37">
        <v>219.3</v>
      </c>
      <c r="F160" s="37">
        <v>219.4</v>
      </c>
      <c r="G160" s="38">
        <v>216.95000000000002</v>
      </c>
      <c r="H160" s="38">
        <v>214.60000000000002</v>
      </c>
      <c r="I160" s="38">
        <v>212.15000000000003</v>
      </c>
      <c r="J160" s="38">
        <v>221.75</v>
      </c>
      <c r="K160" s="38">
        <v>224.2</v>
      </c>
      <c r="L160" s="38">
        <v>226.54999999999998</v>
      </c>
      <c r="M160" s="28">
        <v>221.85</v>
      </c>
      <c r="N160" s="28">
        <v>217.05</v>
      </c>
      <c r="O160" s="39">
        <v>12516000</v>
      </c>
      <c r="P160" s="40">
        <v>-1.7428167687235045E-2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44951</v>
      </c>
      <c r="E161" s="37">
        <v>149.69999999999999</v>
      </c>
      <c r="F161" s="37">
        <v>150.20000000000002</v>
      </c>
      <c r="G161" s="38">
        <v>147.35000000000002</v>
      </c>
      <c r="H161" s="38">
        <v>145</v>
      </c>
      <c r="I161" s="38">
        <v>142.15</v>
      </c>
      <c r="J161" s="38">
        <v>152.55000000000004</v>
      </c>
      <c r="K161" s="38">
        <v>155.4</v>
      </c>
      <c r="L161" s="38">
        <v>157.75000000000006</v>
      </c>
      <c r="M161" s="28">
        <v>153.05000000000001</v>
      </c>
      <c r="N161" s="28">
        <v>147.85</v>
      </c>
      <c r="O161" s="39">
        <v>66854600</v>
      </c>
      <c r="P161" s="40">
        <v>5.876865671641791E-3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44951</v>
      </c>
      <c r="E162" s="37">
        <v>2505.9</v>
      </c>
      <c r="F162" s="37">
        <v>2497.3166666666666</v>
      </c>
      <c r="G162" s="38">
        <v>2484.0333333333333</v>
      </c>
      <c r="H162" s="38">
        <v>2462.1666666666665</v>
      </c>
      <c r="I162" s="38">
        <v>2448.8833333333332</v>
      </c>
      <c r="J162" s="38">
        <v>2519.1833333333334</v>
      </c>
      <c r="K162" s="38">
        <v>2532.4666666666662</v>
      </c>
      <c r="L162" s="38">
        <v>2554.3333333333335</v>
      </c>
      <c r="M162" s="28">
        <v>2510.6</v>
      </c>
      <c r="N162" s="28">
        <v>2475.4499999999998</v>
      </c>
      <c r="O162" s="39">
        <v>2480500</v>
      </c>
      <c r="P162" s="40">
        <v>-2.3809523809523808E-2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44951</v>
      </c>
      <c r="E163" s="37">
        <v>3306.9</v>
      </c>
      <c r="F163" s="37">
        <v>3304.1833333333329</v>
      </c>
      <c r="G163" s="38">
        <v>3287.016666666666</v>
      </c>
      <c r="H163" s="38">
        <v>3267.1333333333332</v>
      </c>
      <c r="I163" s="38">
        <v>3249.9666666666662</v>
      </c>
      <c r="J163" s="38">
        <v>3324.0666666666657</v>
      </c>
      <c r="K163" s="38">
        <v>3341.2333333333327</v>
      </c>
      <c r="L163" s="38">
        <v>3361.1166666666654</v>
      </c>
      <c r="M163" s="28">
        <v>3321.35</v>
      </c>
      <c r="N163" s="28">
        <v>3284.3</v>
      </c>
      <c r="O163" s="39">
        <v>1614250</v>
      </c>
      <c r="P163" s="40">
        <v>2.0173805090006208E-3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44951</v>
      </c>
      <c r="E164" s="37">
        <v>56.15</v>
      </c>
      <c r="F164" s="37">
        <v>56.083333333333336</v>
      </c>
      <c r="G164" s="38">
        <v>55.516666666666673</v>
      </c>
      <c r="H164" s="38">
        <v>54.88333333333334</v>
      </c>
      <c r="I164" s="38">
        <v>54.316666666666677</v>
      </c>
      <c r="J164" s="38">
        <v>56.716666666666669</v>
      </c>
      <c r="K164" s="38">
        <v>57.283333333333331</v>
      </c>
      <c r="L164" s="38">
        <v>57.916666666666664</v>
      </c>
      <c r="M164" s="28">
        <v>56.65</v>
      </c>
      <c r="N164" s="28">
        <v>55.45</v>
      </c>
      <c r="O164" s="39">
        <v>233584000</v>
      </c>
      <c r="P164" s="40">
        <v>2.5786958965711072E-2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44951</v>
      </c>
      <c r="E165" s="37">
        <v>2677.85</v>
      </c>
      <c r="F165" s="37">
        <v>2687.8666666666663</v>
      </c>
      <c r="G165" s="38">
        <v>2659.1833333333325</v>
      </c>
      <c r="H165" s="38">
        <v>2640.516666666666</v>
      </c>
      <c r="I165" s="38">
        <v>2611.8333333333321</v>
      </c>
      <c r="J165" s="38">
        <v>2706.5333333333328</v>
      </c>
      <c r="K165" s="38">
        <v>2735.2166666666662</v>
      </c>
      <c r="L165" s="38">
        <v>2753.8833333333332</v>
      </c>
      <c r="M165" s="28">
        <v>2716.55</v>
      </c>
      <c r="N165" s="28">
        <v>2669.2</v>
      </c>
      <c r="O165" s="39">
        <v>750000</v>
      </c>
      <c r="P165" s="40">
        <v>2.1241830065359478E-2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44951</v>
      </c>
      <c r="E166" s="37">
        <v>214.05</v>
      </c>
      <c r="F166" s="37">
        <v>213.45000000000002</v>
      </c>
      <c r="G166" s="38">
        <v>212.50000000000003</v>
      </c>
      <c r="H166" s="38">
        <v>210.95000000000002</v>
      </c>
      <c r="I166" s="38">
        <v>210.00000000000003</v>
      </c>
      <c r="J166" s="38">
        <v>215.00000000000003</v>
      </c>
      <c r="K166" s="38">
        <v>215.95000000000002</v>
      </c>
      <c r="L166" s="38">
        <v>217.50000000000003</v>
      </c>
      <c r="M166" s="28">
        <v>214.4</v>
      </c>
      <c r="N166" s="28">
        <v>211.9</v>
      </c>
      <c r="O166" s="39">
        <v>41428800</v>
      </c>
      <c r="P166" s="40">
        <v>-1.5021183720631661E-2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44951</v>
      </c>
      <c r="E167" s="37">
        <v>1759.55</v>
      </c>
      <c r="F167" s="37">
        <v>1744.6833333333334</v>
      </c>
      <c r="G167" s="38">
        <v>1715.8166666666668</v>
      </c>
      <c r="H167" s="38">
        <v>1672.0833333333335</v>
      </c>
      <c r="I167" s="38">
        <v>1643.2166666666669</v>
      </c>
      <c r="J167" s="38">
        <v>1788.4166666666667</v>
      </c>
      <c r="K167" s="38">
        <v>1817.2833333333335</v>
      </c>
      <c r="L167" s="38">
        <v>1861.0166666666667</v>
      </c>
      <c r="M167" s="28">
        <v>1773.55</v>
      </c>
      <c r="N167" s="28">
        <v>1700.95</v>
      </c>
      <c r="O167" s="39">
        <v>3067559</v>
      </c>
      <c r="P167" s="40">
        <v>6.4698403729340298E-2</v>
      </c>
    </row>
    <row r="168" spans="1:16" ht="12.75" customHeight="1">
      <c r="A168" s="28">
        <v>158</v>
      </c>
      <c r="B168" s="29" t="s">
        <v>44</v>
      </c>
      <c r="C168" s="30" t="s">
        <v>450</v>
      </c>
      <c r="D168" s="31">
        <v>44951</v>
      </c>
      <c r="E168" s="37">
        <v>177.35</v>
      </c>
      <c r="F168" s="37">
        <v>177.18333333333331</v>
      </c>
      <c r="G168" s="38">
        <v>175.41666666666663</v>
      </c>
      <c r="H168" s="38">
        <v>173.48333333333332</v>
      </c>
      <c r="I168" s="38">
        <v>171.71666666666664</v>
      </c>
      <c r="J168" s="38">
        <v>179.11666666666662</v>
      </c>
      <c r="K168" s="38">
        <v>180.88333333333333</v>
      </c>
      <c r="L168" s="38">
        <v>182.81666666666661</v>
      </c>
      <c r="M168" s="28">
        <v>178.95</v>
      </c>
      <c r="N168" s="28">
        <v>175.25</v>
      </c>
      <c r="O168" s="39">
        <v>11560500</v>
      </c>
      <c r="P168" s="40">
        <v>7.319304666056725E-3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44951</v>
      </c>
      <c r="E169" s="37">
        <v>703.85</v>
      </c>
      <c r="F169" s="37">
        <v>705.51666666666677</v>
      </c>
      <c r="G169" s="38">
        <v>700.08333333333348</v>
      </c>
      <c r="H169" s="38">
        <v>696.31666666666672</v>
      </c>
      <c r="I169" s="38">
        <v>690.88333333333344</v>
      </c>
      <c r="J169" s="38">
        <v>709.28333333333353</v>
      </c>
      <c r="K169" s="38">
        <v>714.7166666666667</v>
      </c>
      <c r="L169" s="38">
        <v>718.48333333333358</v>
      </c>
      <c r="M169" s="28">
        <v>710.95</v>
      </c>
      <c r="N169" s="28">
        <v>701.75</v>
      </c>
      <c r="O169" s="39">
        <v>3774000</v>
      </c>
      <c r="P169" s="40">
        <v>2.2570244127130355E-2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44951</v>
      </c>
      <c r="E170" s="37">
        <v>178.65</v>
      </c>
      <c r="F170" s="37">
        <v>179.23333333333335</v>
      </c>
      <c r="G170" s="38">
        <v>176.2166666666667</v>
      </c>
      <c r="H170" s="38">
        <v>173.78333333333336</v>
      </c>
      <c r="I170" s="38">
        <v>170.76666666666671</v>
      </c>
      <c r="J170" s="38">
        <v>181.66666666666669</v>
      </c>
      <c r="K170" s="38">
        <v>184.68333333333334</v>
      </c>
      <c r="L170" s="38">
        <v>187.11666666666667</v>
      </c>
      <c r="M170" s="28">
        <v>182.25</v>
      </c>
      <c r="N170" s="28">
        <v>176.8</v>
      </c>
      <c r="O170" s="39">
        <v>30515000</v>
      </c>
      <c r="P170" s="40">
        <v>-2.7720248526366099E-2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44951</v>
      </c>
      <c r="E171" s="37">
        <v>121.2</v>
      </c>
      <c r="F171" s="37">
        <v>121.23333333333333</v>
      </c>
      <c r="G171" s="38">
        <v>119.71666666666667</v>
      </c>
      <c r="H171" s="38">
        <v>118.23333333333333</v>
      </c>
      <c r="I171" s="38">
        <v>116.71666666666667</v>
      </c>
      <c r="J171" s="38">
        <v>122.71666666666667</v>
      </c>
      <c r="K171" s="38">
        <v>124.23333333333335</v>
      </c>
      <c r="L171" s="38">
        <v>125.71666666666667</v>
      </c>
      <c r="M171" s="28">
        <v>122.75</v>
      </c>
      <c r="N171" s="28">
        <v>119.75</v>
      </c>
      <c r="O171" s="39">
        <v>77032000</v>
      </c>
      <c r="P171" s="40">
        <v>2.707487243569718E-3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44951</v>
      </c>
      <c r="E172" s="37">
        <v>2481.9499999999998</v>
      </c>
      <c r="F172" s="37">
        <v>2500.65</v>
      </c>
      <c r="G172" s="38">
        <v>2456.3000000000002</v>
      </c>
      <c r="H172" s="38">
        <v>2430.65</v>
      </c>
      <c r="I172" s="38">
        <v>2386.3000000000002</v>
      </c>
      <c r="J172" s="38">
        <v>2526.3000000000002</v>
      </c>
      <c r="K172" s="38">
        <v>2570.6499999999996</v>
      </c>
      <c r="L172" s="38">
        <v>2596.3000000000002</v>
      </c>
      <c r="M172" s="28">
        <v>2545</v>
      </c>
      <c r="N172" s="28">
        <v>2475</v>
      </c>
      <c r="O172" s="39">
        <v>36673000</v>
      </c>
      <c r="P172" s="40">
        <v>9.5493073447593446E-2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44951</v>
      </c>
      <c r="E173" s="37">
        <v>88.35</v>
      </c>
      <c r="F173" s="37">
        <v>88.316666666666663</v>
      </c>
      <c r="G173" s="38">
        <v>87.533333333333331</v>
      </c>
      <c r="H173" s="38">
        <v>86.716666666666669</v>
      </c>
      <c r="I173" s="38">
        <v>85.933333333333337</v>
      </c>
      <c r="J173" s="38">
        <v>89.133333333333326</v>
      </c>
      <c r="K173" s="38">
        <v>89.916666666666657</v>
      </c>
      <c r="L173" s="38">
        <v>90.73333333333332</v>
      </c>
      <c r="M173" s="28">
        <v>89.1</v>
      </c>
      <c r="N173" s="28">
        <v>87.5</v>
      </c>
      <c r="O173" s="39">
        <v>125072000</v>
      </c>
      <c r="P173" s="40">
        <v>-1.8211504647073599E-2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44951</v>
      </c>
      <c r="E174" s="37">
        <v>781.85</v>
      </c>
      <c r="F174" s="37">
        <v>781.19999999999993</v>
      </c>
      <c r="G174" s="38">
        <v>778.14999999999986</v>
      </c>
      <c r="H174" s="38">
        <v>774.44999999999993</v>
      </c>
      <c r="I174" s="38">
        <v>771.39999999999986</v>
      </c>
      <c r="J174" s="38">
        <v>784.89999999999986</v>
      </c>
      <c r="K174" s="38">
        <v>787.94999999999982</v>
      </c>
      <c r="L174" s="38">
        <v>791.64999999999986</v>
      </c>
      <c r="M174" s="28">
        <v>784.25</v>
      </c>
      <c r="N174" s="28">
        <v>777.5</v>
      </c>
      <c r="O174" s="39">
        <v>7649600</v>
      </c>
      <c r="P174" s="40">
        <v>-3.2315229855102677E-3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44951</v>
      </c>
      <c r="E175" s="37">
        <v>1318</v>
      </c>
      <c r="F175" s="37">
        <v>1310.6000000000001</v>
      </c>
      <c r="G175" s="38">
        <v>1301.2000000000003</v>
      </c>
      <c r="H175" s="38">
        <v>1284.4000000000001</v>
      </c>
      <c r="I175" s="38">
        <v>1275.0000000000002</v>
      </c>
      <c r="J175" s="38">
        <v>1327.4000000000003</v>
      </c>
      <c r="K175" s="38">
        <v>1336.8000000000004</v>
      </c>
      <c r="L175" s="38">
        <v>1353.6000000000004</v>
      </c>
      <c r="M175" s="28">
        <v>1320</v>
      </c>
      <c r="N175" s="28">
        <v>1293.8</v>
      </c>
      <c r="O175" s="39">
        <v>6732000</v>
      </c>
      <c r="P175" s="40">
        <v>1.7857142857142857E-3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44951</v>
      </c>
      <c r="E176" s="37">
        <v>597.15</v>
      </c>
      <c r="F176" s="37">
        <v>596.5333333333333</v>
      </c>
      <c r="G176" s="38">
        <v>592.96666666666658</v>
      </c>
      <c r="H176" s="38">
        <v>588.7833333333333</v>
      </c>
      <c r="I176" s="38">
        <v>585.21666666666658</v>
      </c>
      <c r="J176" s="38">
        <v>600.71666666666658</v>
      </c>
      <c r="K176" s="38">
        <v>604.28333333333319</v>
      </c>
      <c r="L176" s="38">
        <v>608.46666666666658</v>
      </c>
      <c r="M176" s="28">
        <v>600.1</v>
      </c>
      <c r="N176" s="28">
        <v>592.35</v>
      </c>
      <c r="O176" s="39">
        <v>57240000</v>
      </c>
      <c r="P176" s="40">
        <v>5.1363097589885416E-3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44951</v>
      </c>
      <c r="E177" s="37">
        <v>23831.95</v>
      </c>
      <c r="F177" s="37">
        <v>23803.183333333334</v>
      </c>
      <c r="G177" s="38">
        <v>23556.466666666667</v>
      </c>
      <c r="H177" s="38">
        <v>23280.983333333334</v>
      </c>
      <c r="I177" s="38">
        <v>23034.266666666666</v>
      </c>
      <c r="J177" s="38">
        <v>24078.666666666668</v>
      </c>
      <c r="K177" s="38">
        <v>24325.383333333335</v>
      </c>
      <c r="L177" s="38">
        <v>24600.866666666669</v>
      </c>
      <c r="M177" s="28">
        <v>24049.9</v>
      </c>
      <c r="N177" s="28">
        <v>23527.7</v>
      </c>
      <c r="O177" s="39">
        <v>276875</v>
      </c>
      <c r="P177" s="40">
        <v>-9.9224246797762947E-4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44951</v>
      </c>
      <c r="E178" s="37">
        <v>2984.85</v>
      </c>
      <c r="F178" s="37">
        <v>2970.8333333333335</v>
      </c>
      <c r="G178" s="38">
        <v>2951.666666666667</v>
      </c>
      <c r="H178" s="38">
        <v>2918.4833333333336</v>
      </c>
      <c r="I178" s="38">
        <v>2899.3166666666671</v>
      </c>
      <c r="J178" s="38">
        <v>3004.0166666666669</v>
      </c>
      <c r="K178" s="38">
        <v>3023.1833333333338</v>
      </c>
      <c r="L178" s="38">
        <v>3056.3666666666668</v>
      </c>
      <c r="M178" s="28">
        <v>2990</v>
      </c>
      <c r="N178" s="28">
        <v>2937.65</v>
      </c>
      <c r="O178" s="39">
        <v>1588950</v>
      </c>
      <c r="P178" s="40">
        <v>-2.1175673386413688E-2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44951</v>
      </c>
      <c r="E179" s="37">
        <v>2229.9499999999998</v>
      </c>
      <c r="F179" s="37">
        <v>2223.3166666666666</v>
      </c>
      <c r="G179" s="38">
        <v>2206.6333333333332</v>
      </c>
      <c r="H179" s="38">
        <v>2183.3166666666666</v>
      </c>
      <c r="I179" s="38">
        <v>2166.6333333333332</v>
      </c>
      <c r="J179" s="38">
        <v>2246.6333333333332</v>
      </c>
      <c r="K179" s="38">
        <v>2263.3166666666666</v>
      </c>
      <c r="L179" s="38">
        <v>2286.6333333333332</v>
      </c>
      <c r="M179" s="28">
        <v>2240</v>
      </c>
      <c r="N179" s="28">
        <v>2200</v>
      </c>
      <c r="O179" s="39">
        <v>4825500</v>
      </c>
      <c r="P179" s="40">
        <v>1.6346228691523313E-3</v>
      </c>
    </row>
    <row r="180" spans="1:16" ht="12.75" customHeight="1">
      <c r="A180" s="28">
        <v>170</v>
      </c>
      <c r="B180" s="29" t="s">
        <v>63</v>
      </c>
      <c r="C180" s="30" t="s">
        <v>883</v>
      </c>
      <c r="D180" s="31">
        <v>44951</v>
      </c>
      <c r="E180" s="37">
        <v>1313.35</v>
      </c>
      <c r="F180" s="37">
        <v>1317.4166666666667</v>
      </c>
      <c r="G180" s="38">
        <v>1298.3333333333335</v>
      </c>
      <c r="H180" s="38">
        <v>1283.3166666666668</v>
      </c>
      <c r="I180" s="38">
        <v>1264.2333333333336</v>
      </c>
      <c r="J180" s="38">
        <v>1332.4333333333334</v>
      </c>
      <c r="K180" s="38">
        <v>1351.5166666666669</v>
      </c>
      <c r="L180" s="38">
        <v>1366.5333333333333</v>
      </c>
      <c r="M180" s="28">
        <v>1336.5</v>
      </c>
      <c r="N180" s="28">
        <v>1302.4000000000001</v>
      </c>
      <c r="O180" s="39">
        <v>4721400</v>
      </c>
      <c r="P180" s="40">
        <v>-1.6006002250844066E-2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44951</v>
      </c>
      <c r="E181" s="37">
        <v>1034.7</v>
      </c>
      <c r="F181" s="37">
        <v>1031.7333333333333</v>
      </c>
      <c r="G181" s="38">
        <v>1026.7666666666667</v>
      </c>
      <c r="H181" s="38">
        <v>1018.8333333333333</v>
      </c>
      <c r="I181" s="38">
        <v>1013.8666666666666</v>
      </c>
      <c r="J181" s="38">
        <v>1039.6666666666667</v>
      </c>
      <c r="K181" s="38">
        <v>1044.6333333333334</v>
      </c>
      <c r="L181" s="38">
        <v>1052.5666666666668</v>
      </c>
      <c r="M181" s="28">
        <v>1036.7</v>
      </c>
      <c r="N181" s="28">
        <v>1023.8</v>
      </c>
      <c r="O181" s="39">
        <v>15667400</v>
      </c>
      <c r="P181" s="40">
        <v>-1.2093926553672316E-2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44951</v>
      </c>
      <c r="E182" s="37">
        <v>473.2</v>
      </c>
      <c r="F182" s="37">
        <v>473.13333333333338</v>
      </c>
      <c r="G182" s="38">
        <v>470.91666666666674</v>
      </c>
      <c r="H182" s="38">
        <v>468.63333333333338</v>
      </c>
      <c r="I182" s="38">
        <v>466.41666666666674</v>
      </c>
      <c r="J182" s="38">
        <v>475.41666666666674</v>
      </c>
      <c r="K182" s="38">
        <v>477.63333333333333</v>
      </c>
      <c r="L182" s="38">
        <v>479.91666666666674</v>
      </c>
      <c r="M182" s="28">
        <v>475.35</v>
      </c>
      <c r="N182" s="28">
        <v>470.85</v>
      </c>
      <c r="O182" s="39">
        <v>10009500</v>
      </c>
      <c r="P182" s="40">
        <v>-4.5896482699456675E-2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44951</v>
      </c>
      <c r="E183" s="37">
        <v>615.1</v>
      </c>
      <c r="F183" s="37">
        <v>615.98333333333335</v>
      </c>
      <c r="G183" s="38">
        <v>607.36666666666667</v>
      </c>
      <c r="H183" s="38">
        <v>599.63333333333333</v>
      </c>
      <c r="I183" s="38">
        <v>591.01666666666665</v>
      </c>
      <c r="J183" s="38">
        <v>623.7166666666667</v>
      </c>
      <c r="K183" s="38">
        <v>632.33333333333348</v>
      </c>
      <c r="L183" s="38">
        <v>640.06666666666672</v>
      </c>
      <c r="M183" s="28">
        <v>624.6</v>
      </c>
      <c r="N183" s="28">
        <v>608.25</v>
      </c>
      <c r="O183" s="39">
        <v>1199000</v>
      </c>
      <c r="P183" s="40">
        <v>5.8724832214765103E-3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44951</v>
      </c>
      <c r="E184" s="37">
        <v>976.85</v>
      </c>
      <c r="F184" s="37">
        <v>977.38333333333333</v>
      </c>
      <c r="G184" s="38">
        <v>971.41666666666663</v>
      </c>
      <c r="H184" s="38">
        <v>965.98333333333335</v>
      </c>
      <c r="I184" s="38">
        <v>960.01666666666665</v>
      </c>
      <c r="J184" s="38">
        <v>982.81666666666661</v>
      </c>
      <c r="K184" s="38">
        <v>988.7833333333333</v>
      </c>
      <c r="L184" s="38">
        <v>994.21666666666658</v>
      </c>
      <c r="M184" s="28">
        <v>983.35</v>
      </c>
      <c r="N184" s="28">
        <v>971.95</v>
      </c>
      <c r="O184" s="39">
        <v>7111500</v>
      </c>
      <c r="P184" s="40">
        <v>-4.5492721164613658E-3</v>
      </c>
    </row>
    <row r="185" spans="1:16" ht="12.75" customHeight="1">
      <c r="A185" s="28">
        <v>175</v>
      </c>
      <c r="B185" s="29" t="s">
        <v>74</v>
      </c>
      <c r="C185" s="30" t="s">
        <v>488</v>
      </c>
      <c r="D185" s="31">
        <v>44951</v>
      </c>
      <c r="E185" s="37">
        <v>1403.55</v>
      </c>
      <c r="F185" s="37">
        <v>1410.6333333333332</v>
      </c>
      <c r="G185" s="38">
        <v>1388.9666666666665</v>
      </c>
      <c r="H185" s="38">
        <v>1374.3833333333332</v>
      </c>
      <c r="I185" s="38">
        <v>1352.7166666666665</v>
      </c>
      <c r="J185" s="38">
        <v>1425.2166666666665</v>
      </c>
      <c r="K185" s="38">
        <v>1446.8833333333334</v>
      </c>
      <c r="L185" s="38">
        <v>1461.4666666666665</v>
      </c>
      <c r="M185" s="28">
        <v>1432.3</v>
      </c>
      <c r="N185" s="28">
        <v>1396.05</v>
      </c>
      <c r="O185" s="39">
        <v>2478500</v>
      </c>
      <c r="P185" s="40">
        <v>7.9956427015250547E-2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44951</v>
      </c>
      <c r="E186" s="37">
        <v>756.8</v>
      </c>
      <c r="F186" s="37">
        <v>758.5333333333333</v>
      </c>
      <c r="G186" s="38">
        <v>751.26666666666665</v>
      </c>
      <c r="H186" s="38">
        <v>745.73333333333335</v>
      </c>
      <c r="I186" s="38">
        <v>738.4666666666667</v>
      </c>
      <c r="J186" s="38">
        <v>764.06666666666661</v>
      </c>
      <c r="K186" s="38">
        <v>771.33333333333326</v>
      </c>
      <c r="L186" s="38">
        <v>776.86666666666656</v>
      </c>
      <c r="M186" s="28">
        <v>765.8</v>
      </c>
      <c r="N186" s="28">
        <v>753</v>
      </c>
      <c r="O186" s="39">
        <v>9571500</v>
      </c>
      <c r="P186" s="40">
        <v>2.0535457249784089E-2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44951</v>
      </c>
      <c r="E187" s="37">
        <v>412.95</v>
      </c>
      <c r="F187" s="37">
        <v>414.93333333333334</v>
      </c>
      <c r="G187" s="38">
        <v>408.4666666666667</v>
      </c>
      <c r="H187" s="38">
        <v>403.98333333333335</v>
      </c>
      <c r="I187" s="38">
        <v>397.51666666666671</v>
      </c>
      <c r="J187" s="38">
        <v>419.41666666666669</v>
      </c>
      <c r="K187" s="38">
        <v>425.88333333333327</v>
      </c>
      <c r="L187" s="38">
        <v>430.36666666666667</v>
      </c>
      <c r="M187" s="28">
        <v>421.4</v>
      </c>
      <c r="N187" s="28">
        <v>410.45</v>
      </c>
      <c r="O187" s="39">
        <v>75078975</v>
      </c>
      <c r="P187" s="40">
        <v>1.1558030143035422E-2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44951</v>
      </c>
      <c r="E188" s="37">
        <v>206.25</v>
      </c>
      <c r="F188" s="37">
        <v>206</v>
      </c>
      <c r="G188" s="38">
        <v>204.5</v>
      </c>
      <c r="H188" s="38">
        <v>202.75</v>
      </c>
      <c r="I188" s="38">
        <v>201.25</v>
      </c>
      <c r="J188" s="38">
        <v>207.75</v>
      </c>
      <c r="K188" s="38">
        <v>209.25</v>
      </c>
      <c r="L188" s="38">
        <v>211</v>
      </c>
      <c r="M188" s="28">
        <v>207.5</v>
      </c>
      <c r="N188" s="28">
        <v>204.25</v>
      </c>
      <c r="O188" s="39">
        <v>111283875</v>
      </c>
      <c r="P188" s="40">
        <v>5.7656126722097469E-4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44951</v>
      </c>
      <c r="E189" s="37">
        <v>118.5</v>
      </c>
      <c r="F189" s="37">
        <v>118.64999999999999</v>
      </c>
      <c r="G189" s="38">
        <v>117.59999999999998</v>
      </c>
      <c r="H189" s="38">
        <v>116.69999999999999</v>
      </c>
      <c r="I189" s="38">
        <v>115.64999999999998</v>
      </c>
      <c r="J189" s="38">
        <v>119.54999999999998</v>
      </c>
      <c r="K189" s="38">
        <v>120.6</v>
      </c>
      <c r="L189" s="38">
        <v>121.49999999999999</v>
      </c>
      <c r="M189" s="28">
        <v>119.7</v>
      </c>
      <c r="N189" s="28">
        <v>117.75</v>
      </c>
      <c r="O189" s="39">
        <v>184019000</v>
      </c>
      <c r="P189" s="40">
        <v>-1.3852864890356049E-2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44951</v>
      </c>
      <c r="E190" s="37">
        <v>3351.15</v>
      </c>
      <c r="F190" s="37">
        <v>3349</v>
      </c>
      <c r="G190" s="38">
        <v>3333.75</v>
      </c>
      <c r="H190" s="38">
        <v>3316.35</v>
      </c>
      <c r="I190" s="38">
        <v>3301.1</v>
      </c>
      <c r="J190" s="38">
        <v>3366.4</v>
      </c>
      <c r="K190" s="38">
        <v>3381.65</v>
      </c>
      <c r="L190" s="38">
        <v>3399.05</v>
      </c>
      <c r="M190" s="28">
        <v>3364.25</v>
      </c>
      <c r="N190" s="28">
        <v>3331.6</v>
      </c>
      <c r="O190" s="39">
        <v>10299800</v>
      </c>
      <c r="P190" s="40">
        <v>1.607250755287009E-2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44951</v>
      </c>
      <c r="E191" s="37">
        <v>1006.65</v>
      </c>
      <c r="F191" s="37">
        <v>1009.15</v>
      </c>
      <c r="G191" s="38">
        <v>999.59999999999991</v>
      </c>
      <c r="H191" s="38">
        <v>992.55</v>
      </c>
      <c r="I191" s="38">
        <v>982.99999999999989</v>
      </c>
      <c r="J191" s="38">
        <v>1016.1999999999999</v>
      </c>
      <c r="K191" s="38">
        <v>1025.75</v>
      </c>
      <c r="L191" s="38">
        <v>1032.8</v>
      </c>
      <c r="M191" s="28">
        <v>1018.7</v>
      </c>
      <c r="N191" s="28">
        <v>1002.1</v>
      </c>
      <c r="O191" s="39">
        <v>12481200</v>
      </c>
      <c r="P191" s="40">
        <v>2.3367934274610123E-2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44951</v>
      </c>
      <c r="E192" s="37">
        <v>2457.0500000000002</v>
      </c>
      <c r="F192" s="37">
        <v>2459.75</v>
      </c>
      <c r="G192" s="38">
        <v>2439.5</v>
      </c>
      <c r="H192" s="38">
        <v>2421.9499999999998</v>
      </c>
      <c r="I192" s="38">
        <v>2401.6999999999998</v>
      </c>
      <c r="J192" s="38">
        <v>2477.3000000000002</v>
      </c>
      <c r="K192" s="38">
        <v>2497.5500000000002</v>
      </c>
      <c r="L192" s="38">
        <v>2515.1000000000004</v>
      </c>
      <c r="M192" s="28">
        <v>2480</v>
      </c>
      <c r="N192" s="28">
        <v>2442.1999999999998</v>
      </c>
      <c r="O192" s="39">
        <v>7966500</v>
      </c>
      <c r="P192" s="40">
        <v>-9.4055680963130172E-4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44951</v>
      </c>
      <c r="E193" s="37">
        <v>1551.5</v>
      </c>
      <c r="F193" s="37">
        <v>1553.0833333333333</v>
      </c>
      <c r="G193" s="38">
        <v>1543.4166666666665</v>
      </c>
      <c r="H193" s="38">
        <v>1535.3333333333333</v>
      </c>
      <c r="I193" s="38">
        <v>1525.6666666666665</v>
      </c>
      <c r="J193" s="38">
        <v>1561.1666666666665</v>
      </c>
      <c r="K193" s="38">
        <v>1570.833333333333</v>
      </c>
      <c r="L193" s="38">
        <v>1578.9166666666665</v>
      </c>
      <c r="M193" s="28">
        <v>1562.75</v>
      </c>
      <c r="N193" s="28">
        <v>1545</v>
      </c>
      <c r="O193" s="39">
        <v>1690500</v>
      </c>
      <c r="P193" s="40">
        <v>0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44951</v>
      </c>
      <c r="E194" s="37">
        <v>485.7</v>
      </c>
      <c r="F194" s="37">
        <v>487.61666666666662</v>
      </c>
      <c r="G194" s="38">
        <v>482.08333333333326</v>
      </c>
      <c r="H194" s="38">
        <v>478.46666666666664</v>
      </c>
      <c r="I194" s="38">
        <v>472.93333333333328</v>
      </c>
      <c r="J194" s="38">
        <v>491.23333333333323</v>
      </c>
      <c r="K194" s="38">
        <v>496.76666666666665</v>
      </c>
      <c r="L194" s="38">
        <v>500.38333333333321</v>
      </c>
      <c r="M194" s="28">
        <v>493.15</v>
      </c>
      <c r="N194" s="28">
        <v>484</v>
      </c>
      <c r="O194" s="39">
        <v>3306000</v>
      </c>
      <c r="P194" s="40">
        <v>-3.120879120879121E-2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44951</v>
      </c>
      <c r="E195" s="37">
        <v>1212.1500000000001</v>
      </c>
      <c r="F195" s="37">
        <v>1222.4666666666667</v>
      </c>
      <c r="G195" s="38">
        <v>1196.9333333333334</v>
      </c>
      <c r="H195" s="38">
        <v>1181.7166666666667</v>
      </c>
      <c r="I195" s="38">
        <v>1156.1833333333334</v>
      </c>
      <c r="J195" s="38">
        <v>1237.6833333333334</v>
      </c>
      <c r="K195" s="38">
        <v>1263.2166666666667</v>
      </c>
      <c r="L195" s="38">
        <v>1278.4333333333334</v>
      </c>
      <c r="M195" s="28">
        <v>1248</v>
      </c>
      <c r="N195" s="28">
        <v>1207.25</v>
      </c>
      <c r="O195" s="39">
        <v>4978000</v>
      </c>
      <c r="P195" s="40">
        <v>1.0310115278454294E-2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44951</v>
      </c>
      <c r="E196" s="37">
        <v>1008.8</v>
      </c>
      <c r="F196" s="37">
        <v>1012.3666666666667</v>
      </c>
      <c r="G196" s="38">
        <v>1001.2833333333333</v>
      </c>
      <c r="H196" s="38">
        <v>993.76666666666665</v>
      </c>
      <c r="I196" s="38">
        <v>982.68333333333328</v>
      </c>
      <c r="J196" s="38">
        <v>1019.8833333333333</v>
      </c>
      <c r="K196" s="38">
        <v>1030.9666666666667</v>
      </c>
      <c r="L196" s="38">
        <v>1038.4833333333333</v>
      </c>
      <c r="M196" s="28">
        <v>1023.45</v>
      </c>
      <c r="N196" s="28">
        <v>1004.85</v>
      </c>
      <c r="O196" s="39">
        <v>7597800</v>
      </c>
      <c r="P196" s="40">
        <v>-2.9395553922469228E-3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44951</v>
      </c>
      <c r="E197" s="37">
        <v>1645.95</v>
      </c>
      <c r="F197" s="37">
        <v>1652.9333333333332</v>
      </c>
      <c r="G197" s="38">
        <v>1633.8666666666663</v>
      </c>
      <c r="H197" s="38">
        <v>1621.7833333333331</v>
      </c>
      <c r="I197" s="38">
        <v>1602.7166666666662</v>
      </c>
      <c r="J197" s="38">
        <v>1665.0166666666664</v>
      </c>
      <c r="K197" s="38">
        <v>1684.0833333333335</v>
      </c>
      <c r="L197" s="38">
        <v>1696.1666666666665</v>
      </c>
      <c r="M197" s="28">
        <v>1672</v>
      </c>
      <c r="N197" s="28">
        <v>1640.85</v>
      </c>
      <c r="O197" s="39">
        <v>1163200</v>
      </c>
      <c r="P197" s="40">
        <v>1.8207282913165267E-2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44951</v>
      </c>
      <c r="E198" s="37">
        <v>7169.1</v>
      </c>
      <c r="F198" s="37">
        <v>7128.9000000000005</v>
      </c>
      <c r="G198" s="38">
        <v>7078.8000000000011</v>
      </c>
      <c r="H198" s="38">
        <v>6988.5000000000009</v>
      </c>
      <c r="I198" s="38">
        <v>6938.4000000000015</v>
      </c>
      <c r="J198" s="38">
        <v>7219.2000000000007</v>
      </c>
      <c r="K198" s="38">
        <v>7269.3000000000011</v>
      </c>
      <c r="L198" s="38">
        <v>7359.6</v>
      </c>
      <c r="M198" s="28">
        <v>7179</v>
      </c>
      <c r="N198" s="28">
        <v>7038.6</v>
      </c>
      <c r="O198" s="39">
        <v>2081500</v>
      </c>
      <c r="P198" s="40">
        <v>-1.9178211290170579E-2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44951</v>
      </c>
      <c r="E199" s="37">
        <v>720.9</v>
      </c>
      <c r="F199" s="37">
        <v>720.54999999999984</v>
      </c>
      <c r="G199" s="38">
        <v>716.39999999999964</v>
      </c>
      <c r="H199" s="38">
        <v>711.89999999999975</v>
      </c>
      <c r="I199" s="38">
        <v>707.74999999999955</v>
      </c>
      <c r="J199" s="38">
        <v>725.04999999999973</v>
      </c>
      <c r="K199" s="38">
        <v>729.2</v>
      </c>
      <c r="L199" s="38">
        <v>733.69999999999982</v>
      </c>
      <c r="M199" s="28">
        <v>724.7</v>
      </c>
      <c r="N199" s="28">
        <v>716.05</v>
      </c>
      <c r="O199" s="39">
        <v>19554600</v>
      </c>
      <c r="P199" s="40">
        <v>5.6829578123955343E-3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44951</v>
      </c>
      <c r="E200" s="37">
        <v>317.85000000000002</v>
      </c>
      <c r="F200" s="37">
        <v>318.08333333333331</v>
      </c>
      <c r="G200" s="38">
        <v>315.06666666666661</v>
      </c>
      <c r="H200" s="38">
        <v>312.2833333333333</v>
      </c>
      <c r="I200" s="38">
        <v>309.26666666666659</v>
      </c>
      <c r="J200" s="38">
        <v>320.86666666666662</v>
      </c>
      <c r="K200" s="38">
        <v>323.88333333333338</v>
      </c>
      <c r="L200" s="38">
        <v>326.66666666666663</v>
      </c>
      <c r="M200" s="28">
        <v>321.10000000000002</v>
      </c>
      <c r="N200" s="28">
        <v>315.3</v>
      </c>
      <c r="O200" s="39">
        <v>35152000</v>
      </c>
      <c r="P200" s="40">
        <v>7.9715547399208577E-3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44951</v>
      </c>
      <c r="E201" s="37">
        <v>811.3</v>
      </c>
      <c r="F201" s="37">
        <v>818.31666666666661</v>
      </c>
      <c r="G201" s="38">
        <v>801.18333333333317</v>
      </c>
      <c r="H201" s="38">
        <v>791.06666666666661</v>
      </c>
      <c r="I201" s="38">
        <v>773.93333333333317</v>
      </c>
      <c r="J201" s="38">
        <v>828.43333333333317</v>
      </c>
      <c r="K201" s="38">
        <v>845.56666666666661</v>
      </c>
      <c r="L201" s="38">
        <v>855.68333333333317</v>
      </c>
      <c r="M201" s="28">
        <v>835.45</v>
      </c>
      <c r="N201" s="28">
        <v>808.2</v>
      </c>
      <c r="O201" s="39">
        <v>6384600</v>
      </c>
      <c r="P201" s="40">
        <v>-1.013953488372093E-2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44951</v>
      </c>
      <c r="E202" s="37">
        <v>1486.1</v>
      </c>
      <c r="F202" s="37">
        <v>1484.55</v>
      </c>
      <c r="G202" s="38">
        <v>1470.9499999999998</v>
      </c>
      <c r="H202" s="38">
        <v>1455.8</v>
      </c>
      <c r="I202" s="38">
        <v>1442.1999999999998</v>
      </c>
      <c r="J202" s="38">
        <v>1499.6999999999998</v>
      </c>
      <c r="K202" s="38">
        <v>1513.2999999999997</v>
      </c>
      <c r="L202" s="38">
        <v>1528.4499999999998</v>
      </c>
      <c r="M202" s="28">
        <v>1498.15</v>
      </c>
      <c r="N202" s="28">
        <v>1469.4</v>
      </c>
      <c r="O202" s="39">
        <v>739550</v>
      </c>
      <c r="P202" s="40">
        <v>-7.5152653828088308E-3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44951</v>
      </c>
      <c r="E203" s="37">
        <v>394.2</v>
      </c>
      <c r="F203" s="37">
        <v>394.13333333333338</v>
      </c>
      <c r="G203" s="38">
        <v>390.26666666666677</v>
      </c>
      <c r="H203" s="38">
        <v>386.33333333333337</v>
      </c>
      <c r="I203" s="38">
        <v>382.46666666666675</v>
      </c>
      <c r="J203" s="38">
        <v>398.06666666666678</v>
      </c>
      <c r="K203" s="38">
        <v>401.93333333333345</v>
      </c>
      <c r="L203" s="38">
        <v>405.86666666666679</v>
      </c>
      <c r="M203" s="28">
        <v>398</v>
      </c>
      <c r="N203" s="28">
        <v>390.2</v>
      </c>
      <c r="O203" s="39">
        <v>44166000</v>
      </c>
      <c r="P203" s="40">
        <v>1.7450499326168836E-2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44951</v>
      </c>
      <c r="E204" s="37">
        <v>228.15</v>
      </c>
      <c r="F204" s="37">
        <v>227.93333333333331</v>
      </c>
      <c r="G204" s="38">
        <v>225.11666666666662</v>
      </c>
      <c r="H204" s="38">
        <v>222.08333333333331</v>
      </c>
      <c r="I204" s="38">
        <v>219.26666666666662</v>
      </c>
      <c r="J204" s="38">
        <v>230.96666666666661</v>
      </c>
      <c r="K204" s="38">
        <v>233.78333333333327</v>
      </c>
      <c r="L204" s="38">
        <v>236.81666666666661</v>
      </c>
      <c r="M204" s="28">
        <v>230.75</v>
      </c>
      <c r="N204" s="28">
        <v>224.9</v>
      </c>
      <c r="O204" s="39">
        <v>81501000</v>
      </c>
      <c r="P204" s="40">
        <v>2.9456165543650356E-4</v>
      </c>
    </row>
    <row r="205" spans="1:16" ht="12.75" customHeight="1">
      <c r="A205" s="28">
        <v>195</v>
      </c>
      <c r="B205" s="29" t="s">
        <v>47</v>
      </c>
      <c r="C205" s="30" t="s">
        <v>800</v>
      </c>
      <c r="D205" s="31">
        <v>44951</v>
      </c>
      <c r="E205" s="37">
        <v>449.05</v>
      </c>
      <c r="F205" s="37">
        <v>450.66666666666669</v>
      </c>
      <c r="G205" s="38">
        <v>443.33333333333337</v>
      </c>
      <c r="H205" s="38">
        <v>437.61666666666667</v>
      </c>
      <c r="I205" s="38">
        <v>430.28333333333336</v>
      </c>
      <c r="J205" s="38">
        <v>456.38333333333338</v>
      </c>
      <c r="K205" s="38">
        <v>463.71666666666675</v>
      </c>
      <c r="L205" s="38">
        <v>469.43333333333339</v>
      </c>
      <c r="M205" s="28">
        <v>458</v>
      </c>
      <c r="N205" s="28">
        <v>444.95</v>
      </c>
      <c r="O205" s="39">
        <v>9642600</v>
      </c>
      <c r="P205" s="40">
        <v>6.7656455553467398E-3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F18" sqref="F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44939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66" t="s">
        <v>16</v>
      </c>
      <c r="B8" s="368"/>
      <c r="C8" s="372" t="s">
        <v>20</v>
      </c>
      <c r="D8" s="372" t="s">
        <v>21</v>
      </c>
      <c r="E8" s="363" t="s">
        <v>22</v>
      </c>
      <c r="F8" s="364"/>
      <c r="G8" s="365"/>
      <c r="H8" s="363" t="s">
        <v>23</v>
      </c>
      <c r="I8" s="364"/>
      <c r="J8" s="365"/>
      <c r="K8" s="23"/>
      <c r="L8" s="50"/>
      <c r="M8" s="50"/>
      <c r="N8" s="1"/>
      <c r="O8" s="1"/>
    </row>
    <row r="9" spans="1:15" ht="36" customHeight="1">
      <c r="A9" s="370"/>
      <c r="B9" s="371"/>
      <c r="C9" s="371"/>
      <c r="D9" s="37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17858.2</v>
      </c>
      <c r="D10" s="259">
        <v>17855.216666666667</v>
      </c>
      <c r="E10" s="259">
        <v>17764.633333333335</v>
      </c>
      <c r="F10" s="259">
        <v>17671.066666666669</v>
      </c>
      <c r="G10" s="259">
        <v>17580.483333333337</v>
      </c>
      <c r="H10" s="259">
        <v>17948.783333333333</v>
      </c>
      <c r="I10" s="259">
        <v>18039.366666666661</v>
      </c>
      <c r="J10" s="259">
        <v>18132.933333333331</v>
      </c>
      <c r="K10" s="259">
        <v>17945.8</v>
      </c>
      <c r="L10" s="259">
        <v>17761.650000000001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42082.25</v>
      </c>
      <c r="D11" s="259">
        <v>42056.23333333333</v>
      </c>
      <c r="E11" s="259">
        <v>41768.96666666666</v>
      </c>
      <c r="F11" s="259">
        <v>41455.683333333327</v>
      </c>
      <c r="G11" s="259">
        <v>41168.416666666657</v>
      </c>
      <c r="H11" s="259">
        <v>42369.516666666663</v>
      </c>
      <c r="I11" s="259">
        <v>42656.78333333334</v>
      </c>
      <c r="J11" s="259">
        <v>42970.066666666666</v>
      </c>
      <c r="K11" s="259">
        <v>42343.5</v>
      </c>
      <c r="L11" s="259">
        <v>41742.949999999997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2768.75</v>
      </c>
      <c r="D12" s="232">
        <v>2772.3666666666668</v>
      </c>
      <c r="E12" s="232">
        <v>2757.7833333333338</v>
      </c>
      <c r="F12" s="232">
        <v>2746.8166666666671</v>
      </c>
      <c r="G12" s="232">
        <v>2732.233333333334</v>
      </c>
      <c r="H12" s="232">
        <v>2783.3333333333335</v>
      </c>
      <c r="I12" s="232">
        <v>2797.9166666666665</v>
      </c>
      <c r="J12" s="232">
        <v>2808.8833333333332</v>
      </c>
      <c r="K12" s="232">
        <v>2786.95</v>
      </c>
      <c r="L12" s="232">
        <v>2761.4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5214.5</v>
      </c>
      <c r="D13" s="232">
        <v>5220.45</v>
      </c>
      <c r="E13" s="232">
        <v>5189.45</v>
      </c>
      <c r="F13" s="232">
        <v>5164.3999999999996</v>
      </c>
      <c r="G13" s="232">
        <v>5133.3999999999996</v>
      </c>
      <c r="H13" s="232">
        <v>5245.5</v>
      </c>
      <c r="I13" s="232">
        <v>5276.5</v>
      </c>
      <c r="J13" s="232">
        <v>5301.55</v>
      </c>
      <c r="K13" s="232">
        <v>5251.45</v>
      </c>
      <c r="L13" s="232">
        <v>5195.3999999999996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28720.3</v>
      </c>
      <c r="D14" s="232">
        <v>28687.466666666664</v>
      </c>
      <c r="E14" s="232">
        <v>28542.333333333328</v>
      </c>
      <c r="F14" s="232">
        <v>28364.366666666665</v>
      </c>
      <c r="G14" s="232">
        <v>28219.23333333333</v>
      </c>
      <c r="H14" s="232">
        <v>28865.433333333327</v>
      </c>
      <c r="I14" s="232">
        <v>29010.566666666666</v>
      </c>
      <c r="J14" s="232">
        <v>29188.533333333326</v>
      </c>
      <c r="K14" s="232">
        <v>28832.6</v>
      </c>
      <c r="L14" s="232">
        <v>28509.5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4396.75</v>
      </c>
      <c r="D15" s="232">
        <v>4408.083333333333</v>
      </c>
      <c r="E15" s="232">
        <v>4372.0666666666657</v>
      </c>
      <c r="F15" s="232">
        <v>4347.3833333333323</v>
      </c>
      <c r="G15" s="232">
        <v>4311.366666666665</v>
      </c>
      <c r="H15" s="232">
        <v>4432.7666666666664</v>
      </c>
      <c r="I15" s="232">
        <v>4468.7833333333347</v>
      </c>
      <c r="J15" s="232">
        <v>4493.4666666666672</v>
      </c>
      <c r="K15" s="232">
        <v>4444.1000000000004</v>
      </c>
      <c r="L15" s="232">
        <v>4383.3999999999996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8748.9</v>
      </c>
      <c r="D16" s="232">
        <v>8758.25</v>
      </c>
      <c r="E16" s="232">
        <v>8700</v>
      </c>
      <c r="F16" s="232">
        <v>8651.1</v>
      </c>
      <c r="G16" s="232">
        <v>8592.85</v>
      </c>
      <c r="H16" s="232">
        <v>8807.15</v>
      </c>
      <c r="I16" s="232">
        <v>8865.4</v>
      </c>
      <c r="J16" s="232">
        <v>8914.2999999999993</v>
      </c>
      <c r="K16" s="232">
        <v>8816.5</v>
      </c>
      <c r="L16" s="232">
        <v>8709.35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2914.15</v>
      </c>
      <c r="D17" s="232">
        <v>2910.35</v>
      </c>
      <c r="E17" s="232">
        <v>2885.7</v>
      </c>
      <c r="F17" s="232">
        <v>2857.25</v>
      </c>
      <c r="G17" s="232">
        <v>2832.6</v>
      </c>
      <c r="H17" s="232">
        <v>2938.7999999999997</v>
      </c>
      <c r="I17" s="232">
        <v>2963.4500000000003</v>
      </c>
      <c r="J17" s="232">
        <v>2991.8999999999996</v>
      </c>
      <c r="K17" s="231">
        <v>2935</v>
      </c>
      <c r="L17" s="231">
        <v>2881.9</v>
      </c>
      <c r="M17" s="231">
        <v>2.1270899999999999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2364.4</v>
      </c>
      <c r="D18" s="232">
        <v>2376.2833333333333</v>
      </c>
      <c r="E18" s="232">
        <v>2341.2666666666664</v>
      </c>
      <c r="F18" s="232">
        <v>2318.1333333333332</v>
      </c>
      <c r="G18" s="232">
        <v>2283.1166666666663</v>
      </c>
      <c r="H18" s="232">
        <v>2399.4166666666665</v>
      </c>
      <c r="I18" s="232">
        <v>2434.4333333333338</v>
      </c>
      <c r="J18" s="232">
        <v>2457.5666666666666</v>
      </c>
      <c r="K18" s="231">
        <v>2411.3000000000002</v>
      </c>
      <c r="L18" s="231">
        <v>2353.15</v>
      </c>
      <c r="M18" s="231">
        <v>2.83433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628.15</v>
      </c>
      <c r="D19" s="232">
        <v>626.81666666666661</v>
      </c>
      <c r="E19" s="232">
        <v>621.73333333333323</v>
      </c>
      <c r="F19" s="232">
        <v>615.31666666666661</v>
      </c>
      <c r="G19" s="232">
        <v>610.23333333333323</v>
      </c>
      <c r="H19" s="232">
        <v>633.23333333333323</v>
      </c>
      <c r="I19" s="232">
        <v>638.31666666666672</v>
      </c>
      <c r="J19" s="232">
        <v>644.73333333333323</v>
      </c>
      <c r="K19" s="231">
        <v>631.9</v>
      </c>
      <c r="L19" s="231">
        <v>620.4</v>
      </c>
      <c r="M19" s="231">
        <v>9.2394300000000005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22162.55</v>
      </c>
      <c r="D20" s="232">
        <v>22197.483333333334</v>
      </c>
      <c r="E20" s="232">
        <v>22015.066666666666</v>
      </c>
      <c r="F20" s="232">
        <v>21867.583333333332</v>
      </c>
      <c r="G20" s="232">
        <v>21685.166666666664</v>
      </c>
      <c r="H20" s="232">
        <v>22344.966666666667</v>
      </c>
      <c r="I20" s="232">
        <v>22527.383333333331</v>
      </c>
      <c r="J20" s="232">
        <v>22674.866666666669</v>
      </c>
      <c r="K20" s="231">
        <v>22379.9</v>
      </c>
      <c r="L20" s="231">
        <v>22050</v>
      </c>
      <c r="M20" s="231">
        <v>0.21184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3647.2</v>
      </c>
      <c r="D21" s="232">
        <v>3646.0666666666671</v>
      </c>
      <c r="E21" s="232">
        <v>3613.1333333333341</v>
      </c>
      <c r="F21" s="232">
        <v>3579.0666666666671</v>
      </c>
      <c r="G21" s="232">
        <v>3546.1333333333341</v>
      </c>
      <c r="H21" s="232">
        <v>3680.1333333333341</v>
      </c>
      <c r="I21" s="232">
        <v>3713.0666666666675</v>
      </c>
      <c r="J21" s="232">
        <v>3747.1333333333341</v>
      </c>
      <c r="K21" s="231">
        <v>3679</v>
      </c>
      <c r="L21" s="231">
        <v>3612</v>
      </c>
      <c r="M21" s="231">
        <v>11.99785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1889.85</v>
      </c>
      <c r="D22" s="232">
        <v>1883.8833333333332</v>
      </c>
      <c r="E22" s="232">
        <v>1872.7666666666664</v>
      </c>
      <c r="F22" s="232">
        <v>1855.6833333333332</v>
      </c>
      <c r="G22" s="232">
        <v>1844.5666666666664</v>
      </c>
      <c r="H22" s="232">
        <v>1900.9666666666665</v>
      </c>
      <c r="I22" s="232">
        <v>1912.0833333333333</v>
      </c>
      <c r="J22" s="232">
        <v>1929.1666666666665</v>
      </c>
      <c r="K22" s="231">
        <v>1895</v>
      </c>
      <c r="L22" s="231">
        <v>1866.8</v>
      </c>
      <c r="M22" s="231">
        <v>5.7561900000000001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792.95</v>
      </c>
      <c r="D23" s="232">
        <v>792.83333333333337</v>
      </c>
      <c r="E23" s="232">
        <v>786.2166666666667</v>
      </c>
      <c r="F23" s="232">
        <v>779.48333333333335</v>
      </c>
      <c r="G23" s="232">
        <v>772.86666666666667</v>
      </c>
      <c r="H23" s="232">
        <v>799.56666666666672</v>
      </c>
      <c r="I23" s="232">
        <v>806.18333333333328</v>
      </c>
      <c r="J23" s="232">
        <v>812.91666666666674</v>
      </c>
      <c r="K23" s="231">
        <v>799.45</v>
      </c>
      <c r="L23" s="231">
        <v>786.1</v>
      </c>
      <c r="M23" s="231">
        <v>26.706410000000002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3649.05</v>
      </c>
      <c r="D24" s="232">
        <v>3625.35</v>
      </c>
      <c r="E24" s="232">
        <v>3575.7</v>
      </c>
      <c r="F24" s="232">
        <v>3502.35</v>
      </c>
      <c r="G24" s="232">
        <v>3452.7</v>
      </c>
      <c r="H24" s="232">
        <v>3698.7</v>
      </c>
      <c r="I24" s="232">
        <v>3748.3500000000004</v>
      </c>
      <c r="J24" s="232">
        <v>3821.7</v>
      </c>
      <c r="K24" s="231">
        <v>3675</v>
      </c>
      <c r="L24" s="231">
        <v>3552</v>
      </c>
      <c r="M24" s="231">
        <v>4.5339900000000002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2624</v>
      </c>
      <c r="D25" s="232">
        <v>2610.1166666666668</v>
      </c>
      <c r="E25" s="232">
        <v>2574.2333333333336</v>
      </c>
      <c r="F25" s="232">
        <v>2524.4666666666667</v>
      </c>
      <c r="G25" s="232">
        <v>2488.5833333333335</v>
      </c>
      <c r="H25" s="232">
        <v>2659.8833333333337</v>
      </c>
      <c r="I25" s="232">
        <v>2695.7666666666669</v>
      </c>
      <c r="J25" s="232">
        <v>2745.5333333333338</v>
      </c>
      <c r="K25" s="231">
        <v>2646</v>
      </c>
      <c r="L25" s="231">
        <v>2560.35</v>
      </c>
      <c r="M25" s="231">
        <v>6.3784999999999998</v>
      </c>
      <c r="N25" s="1"/>
      <c r="O25" s="1"/>
    </row>
    <row r="26" spans="1:15" ht="12.75" customHeight="1">
      <c r="A26" s="214">
        <v>17</v>
      </c>
      <c r="B26" s="217" t="s">
        <v>847</v>
      </c>
      <c r="C26" s="231">
        <v>571.4</v>
      </c>
      <c r="D26" s="232">
        <v>575.1</v>
      </c>
      <c r="E26" s="232">
        <v>566.30000000000007</v>
      </c>
      <c r="F26" s="232">
        <v>561.20000000000005</v>
      </c>
      <c r="G26" s="232">
        <v>552.40000000000009</v>
      </c>
      <c r="H26" s="232">
        <v>580.20000000000005</v>
      </c>
      <c r="I26" s="232">
        <v>589</v>
      </c>
      <c r="J26" s="232">
        <v>594.1</v>
      </c>
      <c r="K26" s="231">
        <v>583.9</v>
      </c>
      <c r="L26" s="231">
        <v>570</v>
      </c>
      <c r="M26" s="231">
        <v>10.037380000000001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146.30000000000001</v>
      </c>
      <c r="D27" s="232">
        <v>146.51666666666668</v>
      </c>
      <c r="E27" s="232">
        <v>145.28333333333336</v>
      </c>
      <c r="F27" s="232">
        <v>144.26666666666668</v>
      </c>
      <c r="G27" s="232">
        <v>143.03333333333336</v>
      </c>
      <c r="H27" s="232">
        <v>147.53333333333336</v>
      </c>
      <c r="I27" s="232">
        <v>148.76666666666665</v>
      </c>
      <c r="J27" s="232">
        <v>149.78333333333336</v>
      </c>
      <c r="K27" s="231">
        <v>147.75</v>
      </c>
      <c r="L27" s="231">
        <v>145.5</v>
      </c>
      <c r="M27" s="231">
        <v>16.365320000000001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266.05</v>
      </c>
      <c r="D28" s="232">
        <v>266.58333333333337</v>
      </c>
      <c r="E28" s="232">
        <v>264.06666666666672</v>
      </c>
      <c r="F28" s="232">
        <v>262.08333333333337</v>
      </c>
      <c r="G28" s="232">
        <v>259.56666666666672</v>
      </c>
      <c r="H28" s="232">
        <v>268.56666666666672</v>
      </c>
      <c r="I28" s="232">
        <v>271.08333333333337</v>
      </c>
      <c r="J28" s="232">
        <v>273.06666666666672</v>
      </c>
      <c r="K28" s="231">
        <v>269.10000000000002</v>
      </c>
      <c r="L28" s="231">
        <v>264.60000000000002</v>
      </c>
      <c r="M28" s="231">
        <v>24.732620000000001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3061.3</v>
      </c>
      <c r="D29" s="232">
        <v>3053.75</v>
      </c>
      <c r="E29" s="232">
        <v>3028.5</v>
      </c>
      <c r="F29" s="232">
        <v>2995.7</v>
      </c>
      <c r="G29" s="232">
        <v>2970.45</v>
      </c>
      <c r="H29" s="232">
        <v>3086.55</v>
      </c>
      <c r="I29" s="232">
        <v>3111.8</v>
      </c>
      <c r="J29" s="232">
        <v>3144.6000000000004</v>
      </c>
      <c r="K29" s="231">
        <v>3079</v>
      </c>
      <c r="L29" s="231">
        <v>3020.95</v>
      </c>
      <c r="M29" s="231">
        <v>0.26045000000000001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510.4</v>
      </c>
      <c r="D30" s="232">
        <v>510.63333333333338</v>
      </c>
      <c r="E30" s="232">
        <v>506.76666666666677</v>
      </c>
      <c r="F30" s="232">
        <v>503.13333333333338</v>
      </c>
      <c r="G30" s="232">
        <v>499.26666666666677</v>
      </c>
      <c r="H30" s="232">
        <v>514.26666666666677</v>
      </c>
      <c r="I30" s="232">
        <v>518.13333333333344</v>
      </c>
      <c r="J30" s="232">
        <v>521.76666666666677</v>
      </c>
      <c r="K30" s="231">
        <v>514.5</v>
      </c>
      <c r="L30" s="231">
        <v>507</v>
      </c>
      <c r="M30" s="231">
        <v>41.293970000000002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4359.75</v>
      </c>
      <c r="D31" s="232">
        <v>4355.8</v>
      </c>
      <c r="E31" s="232">
        <v>4329.2000000000007</v>
      </c>
      <c r="F31" s="232">
        <v>4298.6500000000005</v>
      </c>
      <c r="G31" s="232">
        <v>4272.0500000000011</v>
      </c>
      <c r="H31" s="232">
        <v>4386.3500000000004</v>
      </c>
      <c r="I31" s="232">
        <v>4412.9500000000007</v>
      </c>
      <c r="J31" s="232">
        <v>4443.5</v>
      </c>
      <c r="K31" s="231">
        <v>4382.3999999999996</v>
      </c>
      <c r="L31" s="231">
        <v>4325.25</v>
      </c>
      <c r="M31" s="231">
        <v>2.07917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146.80000000000001</v>
      </c>
      <c r="D32" s="232">
        <v>147.79999999999998</v>
      </c>
      <c r="E32" s="232">
        <v>144.99999999999997</v>
      </c>
      <c r="F32" s="232">
        <v>143.19999999999999</v>
      </c>
      <c r="G32" s="232">
        <v>140.39999999999998</v>
      </c>
      <c r="H32" s="232">
        <v>149.59999999999997</v>
      </c>
      <c r="I32" s="232">
        <v>152.39999999999998</v>
      </c>
      <c r="J32" s="232">
        <v>154.19999999999996</v>
      </c>
      <c r="K32" s="231">
        <v>150.6</v>
      </c>
      <c r="L32" s="231">
        <v>146</v>
      </c>
      <c r="M32" s="231">
        <v>81.411529999999999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2915.95</v>
      </c>
      <c r="D33" s="232">
        <v>2917.2666666666664</v>
      </c>
      <c r="E33" s="232">
        <v>2894.6833333333329</v>
      </c>
      <c r="F33" s="232">
        <v>2873.4166666666665</v>
      </c>
      <c r="G33" s="232">
        <v>2850.833333333333</v>
      </c>
      <c r="H33" s="232">
        <v>2938.5333333333328</v>
      </c>
      <c r="I33" s="232">
        <v>2961.1166666666668</v>
      </c>
      <c r="J33" s="232">
        <v>2982.3833333333328</v>
      </c>
      <c r="K33" s="231">
        <v>2939.85</v>
      </c>
      <c r="L33" s="231">
        <v>2896</v>
      </c>
      <c r="M33" s="231">
        <v>15.5862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2063.75</v>
      </c>
      <c r="D34" s="232">
        <v>2066.5333333333333</v>
      </c>
      <c r="E34" s="232">
        <v>2049.1166666666668</v>
      </c>
      <c r="F34" s="232">
        <v>2034.4833333333336</v>
      </c>
      <c r="G34" s="232">
        <v>2017.0666666666671</v>
      </c>
      <c r="H34" s="232">
        <v>2081.1666666666665</v>
      </c>
      <c r="I34" s="232">
        <v>2098.5833333333335</v>
      </c>
      <c r="J34" s="232">
        <v>2113.2166666666662</v>
      </c>
      <c r="K34" s="231">
        <v>2083.9499999999998</v>
      </c>
      <c r="L34" s="231">
        <v>2051.9</v>
      </c>
      <c r="M34" s="231">
        <v>1.49753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446.35</v>
      </c>
      <c r="D35" s="232">
        <v>446.81666666666666</v>
      </c>
      <c r="E35" s="232">
        <v>442.58333333333331</v>
      </c>
      <c r="F35" s="232">
        <v>438.81666666666666</v>
      </c>
      <c r="G35" s="232">
        <v>434.58333333333331</v>
      </c>
      <c r="H35" s="232">
        <v>450.58333333333331</v>
      </c>
      <c r="I35" s="232">
        <v>454.81666666666666</v>
      </c>
      <c r="J35" s="232">
        <v>458.58333333333331</v>
      </c>
      <c r="K35" s="231">
        <v>451.05</v>
      </c>
      <c r="L35" s="231">
        <v>443.05</v>
      </c>
      <c r="M35" s="231">
        <v>8.4410100000000003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3911.8</v>
      </c>
      <c r="D36" s="232">
        <v>3900.1</v>
      </c>
      <c r="E36" s="232">
        <v>3874.7</v>
      </c>
      <c r="F36" s="232">
        <v>3837.6</v>
      </c>
      <c r="G36" s="232">
        <v>3812.2</v>
      </c>
      <c r="H36" s="232">
        <v>3937.2</v>
      </c>
      <c r="I36" s="232">
        <v>3962.6000000000004</v>
      </c>
      <c r="J36" s="232">
        <v>3999.7</v>
      </c>
      <c r="K36" s="231">
        <v>3925.5</v>
      </c>
      <c r="L36" s="231">
        <v>3863</v>
      </c>
      <c r="M36" s="231">
        <v>2.1252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935.55</v>
      </c>
      <c r="D37" s="232">
        <v>936.41666666666663</v>
      </c>
      <c r="E37" s="232">
        <v>923.13333333333321</v>
      </c>
      <c r="F37" s="232">
        <v>910.71666666666658</v>
      </c>
      <c r="G37" s="232">
        <v>897.43333333333317</v>
      </c>
      <c r="H37" s="232">
        <v>948.83333333333326</v>
      </c>
      <c r="I37" s="232">
        <v>962.11666666666679</v>
      </c>
      <c r="J37" s="232">
        <v>974.5333333333333</v>
      </c>
      <c r="K37" s="231">
        <v>949.7</v>
      </c>
      <c r="L37" s="231">
        <v>924</v>
      </c>
      <c r="M37" s="231">
        <v>86.613749999999996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3570.3</v>
      </c>
      <c r="D38" s="232">
        <v>3556.7833333333333</v>
      </c>
      <c r="E38" s="232">
        <v>3533.5666666666666</v>
      </c>
      <c r="F38" s="232">
        <v>3496.8333333333335</v>
      </c>
      <c r="G38" s="232">
        <v>3473.6166666666668</v>
      </c>
      <c r="H38" s="232">
        <v>3593.5166666666664</v>
      </c>
      <c r="I38" s="232">
        <v>3616.7333333333327</v>
      </c>
      <c r="J38" s="232">
        <v>3653.4666666666662</v>
      </c>
      <c r="K38" s="231">
        <v>3580</v>
      </c>
      <c r="L38" s="231">
        <v>3520.05</v>
      </c>
      <c r="M38" s="231">
        <v>1.82941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5898.4</v>
      </c>
      <c r="D39" s="232">
        <v>5906.7666666666664</v>
      </c>
      <c r="E39" s="232">
        <v>5848.6333333333332</v>
      </c>
      <c r="F39" s="232">
        <v>5798.8666666666668</v>
      </c>
      <c r="G39" s="232">
        <v>5740.7333333333336</v>
      </c>
      <c r="H39" s="232">
        <v>5956.5333333333328</v>
      </c>
      <c r="I39" s="232">
        <v>6014.6666666666661</v>
      </c>
      <c r="J39" s="232">
        <v>6064.4333333333325</v>
      </c>
      <c r="K39" s="231">
        <v>5964.9</v>
      </c>
      <c r="L39" s="231">
        <v>5857</v>
      </c>
      <c r="M39" s="231">
        <v>14.769489999999999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1387.8</v>
      </c>
      <c r="D40" s="232">
        <v>1393.9166666666667</v>
      </c>
      <c r="E40" s="232">
        <v>1372.8833333333334</v>
      </c>
      <c r="F40" s="232">
        <v>1357.9666666666667</v>
      </c>
      <c r="G40" s="232">
        <v>1336.9333333333334</v>
      </c>
      <c r="H40" s="232">
        <v>1408.8333333333335</v>
      </c>
      <c r="I40" s="232">
        <v>1429.8666666666668</v>
      </c>
      <c r="J40" s="232">
        <v>1444.7833333333335</v>
      </c>
      <c r="K40" s="231">
        <v>1414.95</v>
      </c>
      <c r="L40" s="231">
        <v>1379</v>
      </c>
      <c r="M40" s="231">
        <v>31.687419999999999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5866.7</v>
      </c>
      <c r="D41" s="232">
        <v>5851.6833333333343</v>
      </c>
      <c r="E41" s="232">
        <v>5804.3666666666686</v>
      </c>
      <c r="F41" s="232">
        <v>5742.0333333333347</v>
      </c>
      <c r="G41" s="232">
        <v>5694.716666666669</v>
      </c>
      <c r="H41" s="232">
        <v>5914.0166666666682</v>
      </c>
      <c r="I41" s="232">
        <v>5961.3333333333339</v>
      </c>
      <c r="J41" s="232">
        <v>6023.6666666666679</v>
      </c>
      <c r="K41" s="231">
        <v>5899</v>
      </c>
      <c r="L41" s="231">
        <v>5789.35</v>
      </c>
      <c r="M41" s="231">
        <v>0.50702000000000003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2214.25</v>
      </c>
      <c r="D42" s="232">
        <v>2202.75</v>
      </c>
      <c r="E42" s="232">
        <v>2186.5</v>
      </c>
      <c r="F42" s="232">
        <v>2158.75</v>
      </c>
      <c r="G42" s="232">
        <v>2142.5</v>
      </c>
      <c r="H42" s="232">
        <v>2230.5</v>
      </c>
      <c r="I42" s="232">
        <v>2246.75</v>
      </c>
      <c r="J42" s="232">
        <v>2274.5</v>
      </c>
      <c r="K42" s="231">
        <v>2219</v>
      </c>
      <c r="L42" s="231">
        <v>2175</v>
      </c>
      <c r="M42" s="231">
        <v>2.90124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239.25</v>
      </c>
      <c r="D43" s="232">
        <v>241.08333333333334</v>
      </c>
      <c r="E43" s="232">
        <v>235.36666666666667</v>
      </c>
      <c r="F43" s="232">
        <v>231.48333333333332</v>
      </c>
      <c r="G43" s="232">
        <v>225.76666666666665</v>
      </c>
      <c r="H43" s="232">
        <v>244.9666666666667</v>
      </c>
      <c r="I43" s="232">
        <v>250.68333333333334</v>
      </c>
      <c r="J43" s="232">
        <v>254.56666666666672</v>
      </c>
      <c r="K43" s="231">
        <v>246.8</v>
      </c>
      <c r="L43" s="231">
        <v>237.2</v>
      </c>
      <c r="M43" s="231">
        <v>49.979529999999997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181.7</v>
      </c>
      <c r="D44" s="232">
        <v>181.51666666666665</v>
      </c>
      <c r="E44" s="232">
        <v>179.8833333333333</v>
      </c>
      <c r="F44" s="232">
        <v>178.06666666666663</v>
      </c>
      <c r="G44" s="232">
        <v>176.43333333333328</v>
      </c>
      <c r="H44" s="232">
        <v>183.33333333333331</v>
      </c>
      <c r="I44" s="232">
        <v>184.96666666666664</v>
      </c>
      <c r="J44" s="232">
        <v>186.78333333333333</v>
      </c>
      <c r="K44" s="231">
        <v>183.15</v>
      </c>
      <c r="L44" s="231">
        <v>179.7</v>
      </c>
      <c r="M44" s="231">
        <v>140.44248999999999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94.85</v>
      </c>
      <c r="D45" s="232">
        <v>94.5</v>
      </c>
      <c r="E45" s="232">
        <v>93.8</v>
      </c>
      <c r="F45" s="232">
        <v>92.75</v>
      </c>
      <c r="G45" s="232">
        <v>92.05</v>
      </c>
      <c r="H45" s="232">
        <v>95.55</v>
      </c>
      <c r="I45" s="232">
        <v>96.249999999999986</v>
      </c>
      <c r="J45" s="232">
        <v>97.3</v>
      </c>
      <c r="K45" s="231">
        <v>95.2</v>
      </c>
      <c r="L45" s="231">
        <v>93.45</v>
      </c>
      <c r="M45" s="231">
        <v>133.99632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1636.6</v>
      </c>
      <c r="D46" s="232">
        <v>1641.2166666666665</v>
      </c>
      <c r="E46" s="232">
        <v>1627.4833333333329</v>
      </c>
      <c r="F46" s="232">
        <v>1618.3666666666663</v>
      </c>
      <c r="G46" s="232">
        <v>1604.6333333333328</v>
      </c>
      <c r="H46" s="232">
        <v>1650.333333333333</v>
      </c>
      <c r="I46" s="232">
        <v>1664.0666666666666</v>
      </c>
      <c r="J46" s="232">
        <v>1673.1833333333332</v>
      </c>
      <c r="K46" s="231">
        <v>1654.95</v>
      </c>
      <c r="L46" s="231">
        <v>1632.1</v>
      </c>
      <c r="M46" s="231">
        <v>2.3214100000000002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561.95000000000005</v>
      </c>
      <c r="D47" s="232">
        <v>561.33333333333337</v>
      </c>
      <c r="E47" s="232">
        <v>556.76666666666677</v>
      </c>
      <c r="F47" s="232">
        <v>551.58333333333337</v>
      </c>
      <c r="G47" s="232">
        <v>547.01666666666677</v>
      </c>
      <c r="H47" s="232">
        <v>566.51666666666677</v>
      </c>
      <c r="I47" s="232">
        <v>571.08333333333337</v>
      </c>
      <c r="J47" s="232">
        <v>576.26666666666677</v>
      </c>
      <c r="K47" s="231">
        <v>565.9</v>
      </c>
      <c r="L47" s="231">
        <v>556.15</v>
      </c>
      <c r="M47" s="231">
        <v>5.9313900000000004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99.4</v>
      </c>
      <c r="D48" s="232">
        <v>99.600000000000009</v>
      </c>
      <c r="E48" s="232">
        <v>98.700000000000017</v>
      </c>
      <c r="F48" s="232">
        <v>98.000000000000014</v>
      </c>
      <c r="G48" s="232">
        <v>97.100000000000023</v>
      </c>
      <c r="H48" s="232">
        <v>100.30000000000001</v>
      </c>
      <c r="I48" s="232">
        <v>101.20000000000002</v>
      </c>
      <c r="J48" s="232">
        <v>101.9</v>
      </c>
      <c r="K48" s="231">
        <v>100.5</v>
      </c>
      <c r="L48" s="231">
        <v>98.9</v>
      </c>
      <c r="M48" s="231">
        <v>92.994470000000007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873.35</v>
      </c>
      <c r="D49" s="232">
        <v>873.9</v>
      </c>
      <c r="E49" s="232">
        <v>867.9</v>
      </c>
      <c r="F49" s="232">
        <v>862.45</v>
      </c>
      <c r="G49" s="232">
        <v>856.45</v>
      </c>
      <c r="H49" s="232">
        <v>879.34999999999991</v>
      </c>
      <c r="I49" s="232">
        <v>885.34999999999991</v>
      </c>
      <c r="J49" s="232">
        <v>890.79999999999984</v>
      </c>
      <c r="K49" s="231">
        <v>879.9</v>
      </c>
      <c r="L49" s="231">
        <v>868.45</v>
      </c>
      <c r="M49" s="231">
        <v>5.6489900000000004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80</v>
      </c>
      <c r="D50" s="232">
        <v>80.166666666666671</v>
      </c>
      <c r="E50" s="232">
        <v>78.933333333333337</v>
      </c>
      <c r="F50" s="232">
        <v>77.86666666666666</v>
      </c>
      <c r="G50" s="232">
        <v>76.633333333333326</v>
      </c>
      <c r="H50" s="232">
        <v>81.233333333333348</v>
      </c>
      <c r="I50" s="232">
        <v>82.466666666666669</v>
      </c>
      <c r="J50" s="232">
        <v>83.53333333333336</v>
      </c>
      <c r="K50" s="231">
        <v>81.400000000000006</v>
      </c>
      <c r="L50" s="231">
        <v>79.099999999999994</v>
      </c>
      <c r="M50" s="231">
        <v>111.4983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345.05</v>
      </c>
      <c r="D51" s="232">
        <v>347.4666666666667</v>
      </c>
      <c r="E51" s="232">
        <v>340.98333333333341</v>
      </c>
      <c r="F51" s="232">
        <v>336.91666666666669</v>
      </c>
      <c r="G51" s="232">
        <v>330.43333333333339</v>
      </c>
      <c r="H51" s="232">
        <v>351.53333333333342</v>
      </c>
      <c r="I51" s="232">
        <v>358.01666666666677</v>
      </c>
      <c r="J51" s="232">
        <v>362.08333333333343</v>
      </c>
      <c r="K51" s="231">
        <v>353.95</v>
      </c>
      <c r="L51" s="231">
        <v>343.4</v>
      </c>
      <c r="M51" s="231">
        <v>29.318359999999998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756.9</v>
      </c>
      <c r="D52" s="232">
        <v>759.91666666666663</v>
      </c>
      <c r="E52" s="232">
        <v>750.5333333333333</v>
      </c>
      <c r="F52" s="232">
        <v>744.16666666666663</v>
      </c>
      <c r="G52" s="232">
        <v>734.7833333333333</v>
      </c>
      <c r="H52" s="232">
        <v>766.2833333333333</v>
      </c>
      <c r="I52" s="232">
        <v>775.66666666666674</v>
      </c>
      <c r="J52" s="232">
        <v>782.0333333333333</v>
      </c>
      <c r="K52" s="231">
        <v>769.3</v>
      </c>
      <c r="L52" s="231">
        <v>753.55</v>
      </c>
      <c r="M52" s="231">
        <v>127.32671000000001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250.3</v>
      </c>
      <c r="D53" s="232">
        <v>250.48333333333335</v>
      </c>
      <c r="E53" s="232">
        <v>248.16666666666669</v>
      </c>
      <c r="F53" s="232">
        <v>246.03333333333333</v>
      </c>
      <c r="G53" s="232">
        <v>243.71666666666667</v>
      </c>
      <c r="H53" s="232">
        <v>252.6166666666667</v>
      </c>
      <c r="I53" s="232">
        <v>254.93333333333337</v>
      </c>
      <c r="J53" s="232">
        <v>257.06666666666672</v>
      </c>
      <c r="K53" s="231">
        <v>252.8</v>
      </c>
      <c r="L53" s="231">
        <v>248.35</v>
      </c>
      <c r="M53" s="231">
        <v>17.768380000000001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17379</v>
      </c>
      <c r="D54" s="232">
        <v>17318</v>
      </c>
      <c r="E54" s="232">
        <v>17211</v>
      </c>
      <c r="F54" s="232">
        <v>17043</v>
      </c>
      <c r="G54" s="232">
        <v>16936</v>
      </c>
      <c r="H54" s="232">
        <v>17486</v>
      </c>
      <c r="I54" s="232">
        <v>17593</v>
      </c>
      <c r="J54" s="232">
        <v>17761</v>
      </c>
      <c r="K54" s="231">
        <v>17425</v>
      </c>
      <c r="L54" s="231">
        <v>17150</v>
      </c>
      <c r="M54" s="231">
        <v>0.10485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4299.25</v>
      </c>
      <c r="D55" s="232">
        <v>4308.05</v>
      </c>
      <c r="E55" s="232">
        <v>4275.2000000000007</v>
      </c>
      <c r="F55" s="232">
        <v>4251.1500000000005</v>
      </c>
      <c r="G55" s="232">
        <v>4218.3000000000011</v>
      </c>
      <c r="H55" s="232">
        <v>4332.1000000000004</v>
      </c>
      <c r="I55" s="232">
        <v>4364.9500000000007</v>
      </c>
      <c r="J55" s="232">
        <v>4389</v>
      </c>
      <c r="K55" s="231">
        <v>4340.8999999999996</v>
      </c>
      <c r="L55" s="231">
        <v>4284</v>
      </c>
      <c r="M55" s="231">
        <v>2.4808300000000001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317.14999999999998</v>
      </c>
      <c r="D56" s="232">
        <v>317.01666666666671</v>
      </c>
      <c r="E56" s="232">
        <v>314.23333333333341</v>
      </c>
      <c r="F56" s="232">
        <v>311.31666666666672</v>
      </c>
      <c r="G56" s="232">
        <v>308.53333333333342</v>
      </c>
      <c r="H56" s="232">
        <v>319.93333333333339</v>
      </c>
      <c r="I56" s="232">
        <v>322.7166666666667</v>
      </c>
      <c r="J56" s="232">
        <v>325.63333333333338</v>
      </c>
      <c r="K56" s="231">
        <v>319.8</v>
      </c>
      <c r="L56" s="231">
        <v>314.10000000000002</v>
      </c>
      <c r="M56" s="231">
        <v>53.496090000000002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685.6</v>
      </c>
      <c r="D57" s="232">
        <v>680.51666666666677</v>
      </c>
      <c r="E57" s="232">
        <v>673.08333333333348</v>
      </c>
      <c r="F57" s="232">
        <v>660.56666666666672</v>
      </c>
      <c r="G57" s="232">
        <v>653.13333333333344</v>
      </c>
      <c r="H57" s="232">
        <v>693.03333333333353</v>
      </c>
      <c r="I57" s="232">
        <v>700.4666666666667</v>
      </c>
      <c r="J57" s="232">
        <v>712.98333333333358</v>
      </c>
      <c r="K57" s="231">
        <v>687.95</v>
      </c>
      <c r="L57" s="231">
        <v>668</v>
      </c>
      <c r="M57" s="231">
        <v>33.959389999999999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1061.1500000000001</v>
      </c>
      <c r="D58" s="232">
        <v>1056.1333333333334</v>
      </c>
      <c r="E58" s="232">
        <v>1048.166666666667</v>
      </c>
      <c r="F58" s="232">
        <v>1035.1833333333336</v>
      </c>
      <c r="G58" s="232">
        <v>1027.2166666666672</v>
      </c>
      <c r="H58" s="232">
        <v>1069.1166666666668</v>
      </c>
      <c r="I58" s="232">
        <v>1077.0833333333335</v>
      </c>
      <c r="J58" s="232">
        <v>1090.0666666666666</v>
      </c>
      <c r="K58" s="231">
        <v>1064.0999999999999</v>
      </c>
      <c r="L58" s="231">
        <v>1043.1500000000001</v>
      </c>
      <c r="M58" s="231">
        <v>11.88988</v>
      </c>
      <c r="N58" s="1"/>
      <c r="O58" s="1"/>
    </row>
    <row r="59" spans="1:15" ht="12.75" customHeight="1">
      <c r="A59" s="214">
        <v>50</v>
      </c>
      <c r="B59" s="217" t="s">
        <v>805</v>
      </c>
      <c r="C59" s="231">
        <v>1470.3</v>
      </c>
      <c r="D59" s="232">
        <v>1471.0666666666668</v>
      </c>
      <c r="E59" s="232">
        <v>1458.3833333333337</v>
      </c>
      <c r="F59" s="232">
        <v>1446.4666666666669</v>
      </c>
      <c r="G59" s="232">
        <v>1433.7833333333338</v>
      </c>
      <c r="H59" s="232">
        <v>1482.9833333333336</v>
      </c>
      <c r="I59" s="232">
        <v>1495.6666666666665</v>
      </c>
      <c r="J59" s="232">
        <v>1507.5833333333335</v>
      </c>
      <c r="K59" s="231">
        <v>1483.75</v>
      </c>
      <c r="L59" s="231">
        <v>1459.15</v>
      </c>
      <c r="M59" s="231">
        <v>0.29575000000000001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213.9</v>
      </c>
      <c r="D60" s="232">
        <v>214.56666666666669</v>
      </c>
      <c r="E60" s="232">
        <v>212.13333333333338</v>
      </c>
      <c r="F60" s="232">
        <v>210.3666666666667</v>
      </c>
      <c r="G60" s="232">
        <v>207.93333333333339</v>
      </c>
      <c r="H60" s="232">
        <v>216.33333333333337</v>
      </c>
      <c r="I60" s="232">
        <v>218.76666666666671</v>
      </c>
      <c r="J60" s="232">
        <v>220.53333333333336</v>
      </c>
      <c r="K60" s="231">
        <v>217</v>
      </c>
      <c r="L60" s="231">
        <v>212.8</v>
      </c>
      <c r="M60" s="231">
        <v>71.616749999999996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3904.2</v>
      </c>
      <c r="D61" s="232">
        <v>3910.5666666666671</v>
      </c>
      <c r="E61" s="232">
        <v>3844.6833333333343</v>
      </c>
      <c r="F61" s="232">
        <v>3785.1666666666674</v>
      </c>
      <c r="G61" s="232">
        <v>3719.2833333333347</v>
      </c>
      <c r="H61" s="232">
        <v>3970.0833333333339</v>
      </c>
      <c r="I61" s="232">
        <v>4035.9666666666662</v>
      </c>
      <c r="J61" s="232">
        <v>4095.4833333333336</v>
      </c>
      <c r="K61" s="231">
        <v>3976.45</v>
      </c>
      <c r="L61" s="231">
        <v>3851.05</v>
      </c>
      <c r="M61" s="231">
        <v>2.0807199999999999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1486.4</v>
      </c>
      <c r="D62" s="232">
        <v>1487.2833333333335</v>
      </c>
      <c r="E62" s="232">
        <v>1478.116666666667</v>
      </c>
      <c r="F62" s="232">
        <v>1469.8333333333335</v>
      </c>
      <c r="G62" s="232">
        <v>1460.666666666667</v>
      </c>
      <c r="H62" s="232">
        <v>1495.5666666666671</v>
      </c>
      <c r="I62" s="232">
        <v>1504.7333333333336</v>
      </c>
      <c r="J62" s="232">
        <v>1513.0166666666671</v>
      </c>
      <c r="K62" s="231">
        <v>1496.45</v>
      </c>
      <c r="L62" s="231">
        <v>1479</v>
      </c>
      <c r="M62" s="231">
        <v>2.1718199999999999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722.1</v>
      </c>
      <c r="D63" s="232">
        <v>724.58333333333337</v>
      </c>
      <c r="E63" s="232">
        <v>714.16666666666674</v>
      </c>
      <c r="F63" s="232">
        <v>706.23333333333335</v>
      </c>
      <c r="G63" s="232">
        <v>695.81666666666672</v>
      </c>
      <c r="H63" s="232">
        <v>732.51666666666677</v>
      </c>
      <c r="I63" s="232">
        <v>742.93333333333351</v>
      </c>
      <c r="J63" s="232">
        <v>750.86666666666679</v>
      </c>
      <c r="K63" s="231">
        <v>735</v>
      </c>
      <c r="L63" s="231">
        <v>716.65</v>
      </c>
      <c r="M63" s="231">
        <v>19.481719999999999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881.85</v>
      </c>
      <c r="D64" s="232">
        <v>883.2833333333333</v>
      </c>
      <c r="E64" s="232">
        <v>872.56666666666661</v>
      </c>
      <c r="F64" s="232">
        <v>863.2833333333333</v>
      </c>
      <c r="G64" s="232">
        <v>852.56666666666661</v>
      </c>
      <c r="H64" s="232">
        <v>892.56666666666661</v>
      </c>
      <c r="I64" s="232">
        <v>903.2833333333333</v>
      </c>
      <c r="J64" s="232">
        <v>912.56666666666661</v>
      </c>
      <c r="K64" s="231">
        <v>894</v>
      </c>
      <c r="L64" s="231">
        <v>874</v>
      </c>
      <c r="M64" s="231">
        <v>2.3980299999999999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338</v>
      </c>
      <c r="D65" s="232">
        <v>340.13333333333333</v>
      </c>
      <c r="E65" s="232">
        <v>334.46666666666664</v>
      </c>
      <c r="F65" s="232">
        <v>330.93333333333334</v>
      </c>
      <c r="G65" s="232">
        <v>325.26666666666665</v>
      </c>
      <c r="H65" s="232">
        <v>343.66666666666663</v>
      </c>
      <c r="I65" s="232">
        <v>349.33333333333337</v>
      </c>
      <c r="J65" s="232">
        <v>352.86666666666662</v>
      </c>
      <c r="K65" s="231">
        <v>345.8</v>
      </c>
      <c r="L65" s="231">
        <v>336.6</v>
      </c>
      <c r="M65" s="231">
        <v>12.34159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1480.8</v>
      </c>
      <c r="D66" s="232">
        <v>1475.8333333333333</v>
      </c>
      <c r="E66" s="232">
        <v>1459.9666666666665</v>
      </c>
      <c r="F66" s="232">
        <v>1439.1333333333332</v>
      </c>
      <c r="G66" s="232">
        <v>1423.2666666666664</v>
      </c>
      <c r="H66" s="232">
        <v>1496.6666666666665</v>
      </c>
      <c r="I66" s="232">
        <v>1512.5333333333333</v>
      </c>
      <c r="J66" s="232">
        <v>1533.3666666666666</v>
      </c>
      <c r="K66" s="231">
        <v>1491.7</v>
      </c>
      <c r="L66" s="231">
        <v>1455</v>
      </c>
      <c r="M66" s="231">
        <v>6.7091099999999999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374.9</v>
      </c>
      <c r="D67" s="232">
        <v>374.06666666666666</v>
      </c>
      <c r="E67" s="232">
        <v>371.63333333333333</v>
      </c>
      <c r="F67" s="232">
        <v>368.36666666666667</v>
      </c>
      <c r="G67" s="232">
        <v>365.93333333333334</v>
      </c>
      <c r="H67" s="232">
        <v>377.33333333333331</v>
      </c>
      <c r="I67" s="232">
        <v>379.76666666666659</v>
      </c>
      <c r="J67" s="232">
        <v>383.0333333333333</v>
      </c>
      <c r="K67" s="231">
        <v>376.5</v>
      </c>
      <c r="L67" s="231">
        <v>370.8</v>
      </c>
      <c r="M67" s="231">
        <v>28.592659999999999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544.95000000000005</v>
      </c>
      <c r="D68" s="232">
        <v>545.38333333333333</v>
      </c>
      <c r="E68" s="232">
        <v>541.4666666666667</v>
      </c>
      <c r="F68" s="232">
        <v>537.98333333333335</v>
      </c>
      <c r="G68" s="232">
        <v>534.06666666666672</v>
      </c>
      <c r="H68" s="232">
        <v>548.86666666666667</v>
      </c>
      <c r="I68" s="232">
        <v>552.78333333333342</v>
      </c>
      <c r="J68" s="232">
        <v>556.26666666666665</v>
      </c>
      <c r="K68" s="231">
        <v>549.29999999999995</v>
      </c>
      <c r="L68" s="231">
        <v>541.9</v>
      </c>
      <c r="M68" s="231">
        <v>19.731089999999998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1897.5</v>
      </c>
      <c r="D69" s="232">
        <v>1895.5666666666666</v>
      </c>
      <c r="E69" s="232">
        <v>1875.9333333333332</v>
      </c>
      <c r="F69" s="232">
        <v>1854.3666666666666</v>
      </c>
      <c r="G69" s="232">
        <v>1834.7333333333331</v>
      </c>
      <c r="H69" s="232">
        <v>1917.1333333333332</v>
      </c>
      <c r="I69" s="232">
        <v>1936.7666666666664</v>
      </c>
      <c r="J69" s="232">
        <v>1958.3333333333333</v>
      </c>
      <c r="K69" s="231">
        <v>1915.2</v>
      </c>
      <c r="L69" s="231">
        <v>1874</v>
      </c>
      <c r="M69" s="231">
        <v>4.2364499999999996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1941.8</v>
      </c>
      <c r="D70" s="232">
        <v>1942.3</v>
      </c>
      <c r="E70" s="232">
        <v>1929.6</v>
      </c>
      <c r="F70" s="232">
        <v>1917.3999999999999</v>
      </c>
      <c r="G70" s="232">
        <v>1904.6999999999998</v>
      </c>
      <c r="H70" s="232">
        <v>1954.5</v>
      </c>
      <c r="I70" s="232">
        <v>1967.2000000000003</v>
      </c>
      <c r="J70" s="232">
        <v>1979.4</v>
      </c>
      <c r="K70" s="231">
        <v>1955</v>
      </c>
      <c r="L70" s="231">
        <v>1930.1</v>
      </c>
      <c r="M70" s="231">
        <v>2.05945</v>
      </c>
      <c r="N70" s="1"/>
      <c r="O70" s="1"/>
    </row>
    <row r="71" spans="1:15" ht="12.75" customHeight="1">
      <c r="A71" s="214">
        <v>62</v>
      </c>
      <c r="B71" s="217" t="s">
        <v>848</v>
      </c>
      <c r="C71" s="231">
        <v>315.64999999999998</v>
      </c>
      <c r="D71" s="232">
        <v>316.45</v>
      </c>
      <c r="E71" s="232">
        <v>310.2</v>
      </c>
      <c r="F71" s="232">
        <v>304.75</v>
      </c>
      <c r="G71" s="232">
        <v>298.5</v>
      </c>
      <c r="H71" s="232">
        <v>321.89999999999998</v>
      </c>
      <c r="I71" s="232">
        <v>328.15</v>
      </c>
      <c r="J71" s="232">
        <v>333.59999999999997</v>
      </c>
      <c r="K71" s="231">
        <v>322.7</v>
      </c>
      <c r="L71" s="231">
        <v>311</v>
      </c>
      <c r="M71" s="231">
        <v>4.3113700000000001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3305.3</v>
      </c>
      <c r="D72" s="232">
        <v>3337.6833333333329</v>
      </c>
      <c r="E72" s="232">
        <v>3248.9166666666661</v>
      </c>
      <c r="F72" s="232">
        <v>3192.5333333333333</v>
      </c>
      <c r="G72" s="232">
        <v>3103.7666666666664</v>
      </c>
      <c r="H72" s="232">
        <v>3394.0666666666657</v>
      </c>
      <c r="I72" s="232">
        <v>3482.833333333333</v>
      </c>
      <c r="J72" s="232">
        <v>3539.2166666666653</v>
      </c>
      <c r="K72" s="231">
        <v>3426.45</v>
      </c>
      <c r="L72" s="231">
        <v>3281.3</v>
      </c>
      <c r="M72" s="231">
        <v>9.2923899999999993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3651.05</v>
      </c>
      <c r="D73" s="232">
        <v>3669.3500000000004</v>
      </c>
      <c r="E73" s="232">
        <v>3616.0500000000006</v>
      </c>
      <c r="F73" s="232">
        <v>3581.05</v>
      </c>
      <c r="G73" s="232">
        <v>3527.7500000000005</v>
      </c>
      <c r="H73" s="232">
        <v>3704.3500000000008</v>
      </c>
      <c r="I73" s="232">
        <v>3757.65</v>
      </c>
      <c r="J73" s="232">
        <v>3792.650000000001</v>
      </c>
      <c r="K73" s="231">
        <v>3722.65</v>
      </c>
      <c r="L73" s="231">
        <v>3634.35</v>
      </c>
      <c r="M73" s="231">
        <v>1.69937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2171.85</v>
      </c>
      <c r="D74" s="232">
        <v>2171.6166666666668</v>
      </c>
      <c r="E74" s="232">
        <v>2150.2333333333336</v>
      </c>
      <c r="F74" s="232">
        <v>2128.6166666666668</v>
      </c>
      <c r="G74" s="232">
        <v>2107.2333333333336</v>
      </c>
      <c r="H74" s="232">
        <v>2193.2333333333336</v>
      </c>
      <c r="I74" s="232">
        <v>2214.6166666666668</v>
      </c>
      <c r="J74" s="232">
        <v>2236.2333333333336</v>
      </c>
      <c r="K74" s="231">
        <v>2193</v>
      </c>
      <c r="L74" s="231">
        <v>2150</v>
      </c>
      <c r="M74" s="231">
        <v>1.75543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4310.6000000000004</v>
      </c>
      <c r="D75" s="232">
        <v>4291.5666666666666</v>
      </c>
      <c r="E75" s="232">
        <v>4261.1333333333332</v>
      </c>
      <c r="F75" s="232">
        <v>4211.666666666667</v>
      </c>
      <c r="G75" s="232">
        <v>4181.2333333333336</v>
      </c>
      <c r="H75" s="232">
        <v>4341.0333333333328</v>
      </c>
      <c r="I75" s="232">
        <v>4371.4666666666653</v>
      </c>
      <c r="J75" s="232">
        <v>4420.9333333333325</v>
      </c>
      <c r="K75" s="231">
        <v>4322</v>
      </c>
      <c r="L75" s="231">
        <v>4242.1000000000004</v>
      </c>
      <c r="M75" s="231">
        <v>2.5606499999999999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3103.25</v>
      </c>
      <c r="D76" s="232">
        <v>3117.0666666666671</v>
      </c>
      <c r="E76" s="232">
        <v>3081.1833333333343</v>
      </c>
      <c r="F76" s="232">
        <v>3059.1166666666672</v>
      </c>
      <c r="G76" s="232">
        <v>3023.2333333333345</v>
      </c>
      <c r="H76" s="232">
        <v>3139.1333333333341</v>
      </c>
      <c r="I76" s="232">
        <v>3175.0166666666664</v>
      </c>
      <c r="J76" s="232">
        <v>3197.0833333333339</v>
      </c>
      <c r="K76" s="231">
        <v>3152.95</v>
      </c>
      <c r="L76" s="231">
        <v>3095</v>
      </c>
      <c r="M76" s="231">
        <v>6.90116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429.5</v>
      </c>
      <c r="D77" s="232">
        <v>430.2166666666667</v>
      </c>
      <c r="E77" s="232">
        <v>425.88333333333338</v>
      </c>
      <c r="F77" s="232">
        <v>422.26666666666671</v>
      </c>
      <c r="G77" s="232">
        <v>417.93333333333339</v>
      </c>
      <c r="H77" s="232">
        <v>433.83333333333337</v>
      </c>
      <c r="I77" s="232">
        <v>438.16666666666663</v>
      </c>
      <c r="J77" s="232">
        <v>441.78333333333336</v>
      </c>
      <c r="K77" s="231">
        <v>434.55</v>
      </c>
      <c r="L77" s="231">
        <v>426.6</v>
      </c>
      <c r="M77" s="231">
        <v>1.3721000000000001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2109.5500000000002</v>
      </c>
      <c r="D78" s="232">
        <v>2111.2000000000003</v>
      </c>
      <c r="E78" s="232">
        <v>2078.8500000000004</v>
      </c>
      <c r="F78" s="232">
        <v>2048.15</v>
      </c>
      <c r="G78" s="232">
        <v>2015.8000000000002</v>
      </c>
      <c r="H78" s="232">
        <v>2141.9000000000005</v>
      </c>
      <c r="I78" s="232">
        <v>2174.25</v>
      </c>
      <c r="J78" s="232">
        <v>2204.9500000000007</v>
      </c>
      <c r="K78" s="231">
        <v>2143.5500000000002</v>
      </c>
      <c r="L78" s="231">
        <v>2080.5</v>
      </c>
      <c r="M78" s="231">
        <v>2.1318000000000001</v>
      </c>
      <c r="N78" s="1"/>
      <c r="O78" s="1"/>
    </row>
    <row r="79" spans="1:15" ht="12.75" customHeight="1">
      <c r="A79" s="214">
        <v>70</v>
      </c>
      <c r="B79" s="217" t="s">
        <v>806</v>
      </c>
      <c r="C79" s="231">
        <v>149.80000000000001</v>
      </c>
      <c r="D79" s="232">
        <v>151.36666666666667</v>
      </c>
      <c r="E79" s="232">
        <v>146.08333333333334</v>
      </c>
      <c r="F79" s="232">
        <v>142.36666666666667</v>
      </c>
      <c r="G79" s="232">
        <v>137.08333333333334</v>
      </c>
      <c r="H79" s="232">
        <v>155.08333333333334</v>
      </c>
      <c r="I79" s="232">
        <v>160.36666666666665</v>
      </c>
      <c r="J79" s="232">
        <v>164.08333333333334</v>
      </c>
      <c r="K79" s="231">
        <v>156.65</v>
      </c>
      <c r="L79" s="231">
        <v>147.65</v>
      </c>
      <c r="M79" s="231">
        <v>265.18029999999999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135.05000000000001</v>
      </c>
      <c r="D80" s="232">
        <v>134.95000000000002</v>
      </c>
      <c r="E80" s="232">
        <v>133.70000000000005</v>
      </c>
      <c r="F80" s="232">
        <v>132.35000000000002</v>
      </c>
      <c r="G80" s="232">
        <v>131.10000000000005</v>
      </c>
      <c r="H80" s="232">
        <v>136.30000000000004</v>
      </c>
      <c r="I80" s="232">
        <v>137.54999999999998</v>
      </c>
      <c r="J80" s="232">
        <v>138.90000000000003</v>
      </c>
      <c r="K80" s="231">
        <v>136.19999999999999</v>
      </c>
      <c r="L80" s="231">
        <v>133.6</v>
      </c>
      <c r="M80" s="231">
        <v>92.683409999999995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283</v>
      </c>
      <c r="D81" s="232">
        <v>283.75</v>
      </c>
      <c r="E81" s="232">
        <v>280.7</v>
      </c>
      <c r="F81" s="232">
        <v>278.39999999999998</v>
      </c>
      <c r="G81" s="232">
        <v>275.34999999999997</v>
      </c>
      <c r="H81" s="232">
        <v>286.05</v>
      </c>
      <c r="I81" s="232">
        <v>289.09999999999997</v>
      </c>
      <c r="J81" s="232">
        <v>291.40000000000003</v>
      </c>
      <c r="K81" s="231">
        <v>286.8</v>
      </c>
      <c r="L81" s="231">
        <v>281.45</v>
      </c>
      <c r="M81" s="231">
        <v>4.3101500000000001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96.8</v>
      </c>
      <c r="D82" s="232">
        <v>97.100000000000009</v>
      </c>
      <c r="E82" s="232">
        <v>96.40000000000002</v>
      </c>
      <c r="F82" s="232">
        <v>96.000000000000014</v>
      </c>
      <c r="G82" s="232">
        <v>95.300000000000026</v>
      </c>
      <c r="H82" s="232">
        <v>97.500000000000014</v>
      </c>
      <c r="I82" s="232">
        <v>98.2</v>
      </c>
      <c r="J82" s="232">
        <v>98.600000000000009</v>
      </c>
      <c r="K82" s="231">
        <v>97.8</v>
      </c>
      <c r="L82" s="231">
        <v>96.7</v>
      </c>
      <c r="M82" s="231">
        <v>78.315780000000004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1498.4</v>
      </c>
      <c r="D83" s="232">
        <v>1521.5833333333333</v>
      </c>
      <c r="E83" s="232">
        <v>1452.1166666666666</v>
      </c>
      <c r="F83" s="232">
        <v>1405.8333333333333</v>
      </c>
      <c r="G83" s="232">
        <v>1336.3666666666666</v>
      </c>
      <c r="H83" s="232">
        <v>1567.8666666666666</v>
      </c>
      <c r="I83" s="232">
        <v>1637.3333333333333</v>
      </c>
      <c r="J83" s="232">
        <v>1683.6166666666666</v>
      </c>
      <c r="K83" s="231">
        <v>1591.05</v>
      </c>
      <c r="L83" s="231">
        <v>1475.3</v>
      </c>
      <c r="M83" s="231">
        <v>11.80312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915.15</v>
      </c>
      <c r="D84" s="232">
        <v>911.41666666666663</v>
      </c>
      <c r="E84" s="232">
        <v>905.83333333333326</v>
      </c>
      <c r="F84" s="232">
        <v>896.51666666666665</v>
      </c>
      <c r="G84" s="232">
        <v>890.93333333333328</v>
      </c>
      <c r="H84" s="232">
        <v>920.73333333333323</v>
      </c>
      <c r="I84" s="232">
        <v>926.31666666666649</v>
      </c>
      <c r="J84" s="232">
        <v>935.63333333333321</v>
      </c>
      <c r="K84" s="231">
        <v>917</v>
      </c>
      <c r="L84" s="231">
        <v>902.1</v>
      </c>
      <c r="M84" s="231">
        <v>9.1445399999999992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1237.55</v>
      </c>
      <c r="D85" s="232">
        <v>1233.05</v>
      </c>
      <c r="E85" s="232">
        <v>1222.1999999999998</v>
      </c>
      <c r="F85" s="232">
        <v>1206.8499999999999</v>
      </c>
      <c r="G85" s="232">
        <v>1195.9999999999998</v>
      </c>
      <c r="H85" s="232">
        <v>1248.3999999999999</v>
      </c>
      <c r="I85" s="232">
        <v>1259.2499999999998</v>
      </c>
      <c r="J85" s="232">
        <v>1274.5999999999999</v>
      </c>
      <c r="K85" s="231">
        <v>1243.9000000000001</v>
      </c>
      <c r="L85" s="231">
        <v>1217.7</v>
      </c>
      <c r="M85" s="231">
        <v>4.77956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1642.4</v>
      </c>
      <c r="D86" s="232">
        <v>1646.5</v>
      </c>
      <c r="E86" s="232">
        <v>1628</v>
      </c>
      <c r="F86" s="232">
        <v>1613.6</v>
      </c>
      <c r="G86" s="232">
        <v>1595.1</v>
      </c>
      <c r="H86" s="232">
        <v>1660.9</v>
      </c>
      <c r="I86" s="232">
        <v>1679.4</v>
      </c>
      <c r="J86" s="232">
        <v>1693.8000000000002</v>
      </c>
      <c r="K86" s="231">
        <v>1665</v>
      </c>
      <c r="L86" s="231">
        <v>1632.1</v>
      </c>
      <c r="M86" s="231">
        <v>9.0507899999999992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466.8</v>
      </c>
      <c r="D87" s="232">
        <v>468.06666666666666</v>
      </c>
      <c r="E87" s="232">
        <v>462.73333333333335</v>
      </c>
      <c r="F87" s="232">
        <v>458.66666666666669</v>
      </c>
      <c r="G87" s="232">
        <v>453.33333333333337</v>
      </c>
      <c r="H87" s="232">
        <v>472.13333333333333</v>
      </c>
      <c r="I87" s="232">
        <v>477.4666666666667</v>
      </c>
      <c r="J87" s="232">
        <v>481.5333333333333</v>
      </c>
      <c r="K87" s="231">
        <v>473.4</v>
      </c>
      <c r="L87" s="231">
        <v>464</v>
      </c>
      <c r="M87" s="231">
        <v>11.156890000000001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278.25</v>
      </c>
      <c r="D88" s="232">
        <v>277.76666666666665</v>
      </c>
      <c r="E88" s="232">
        <v>274.5333333333333</v>
      </c>
      <c r="F88" s="232">
        <v>270.81666666666666</v>
      </c>
      <c r="G88" s="232">
        <v>267.58333333333331</v>
      </c>
      <c r="H88" s="232">
        <v>281.48333333333329</v>
      </c>
      <c r="I88" s="232">
        <v>284.71666666666664</v>
      </c>
      <c r="J88" s="232">
        <v>288.43333333333328</v>
      </c>
      <c r="K88" s="231">
        <v>281</v>
      </c>
      <c r="L88" s="231">
        <v>274.05</v>
      </c>
      <c r="M88" s="231">
        <v>2.6415700000000002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1071.6500000000001</v>
      </c>
      <c r="D89" s="232">
        <v>1069.05</v>
      </c>
      <c r="E89" s="232">
        <v>1063.5999999999999</v>
      </c>
      <c r="F89" s="232">
        <v>1055.55</v>
      </c>
      <c r="G89" s="232">
        <v>1050.0999999999999</v>
      </c>
      <c r="H89" s="232">
        <v>1077.0999999999999</v>
      </c>
      <c r="I89" s="232">
        <v>1082.5500000000002</v>
      </c>
      <c r="J89" s="232">
        <v>1090.5999999999999</v>
      </c>
      <c r="K89" s="231">
        <v>1074.5</v>
      </c>
      <c r="L89" s="231">
        <v>1061</v>
      </c>
      <c r="M89" s="231">
        <v>47.485419999999998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2150.75</v>
      </c>
      <c r="D90" s="232">
        <v>2142.7166666666667</v>
      </c>
      <c r="E90" s="232">
        <v>2129.1333333333332</v>
      </c>
      <c r="F90" s="232">
        <v>2107.5166666666664</v>
      </c>
      <c r="G90" s="232">
        <v>2093.9333333333329</v>
      </c>
      <c r="H90" s="232">
        <v>2164.3333333333335</v>
      </c>
      <c r="I90" s="232">
        <v>2177.9166666666665</v>
      </c>
      <c r="J90" s="232">
        <v>2199.5333333333338</v>
      </c>
      <c r="K90" s="231">
        <v>2156.3000000000002</v>
      </c>
      <c r="L90" s="231">
        <v>2121.1</v>
      </c>
      <c r="M90" s="231">
        <v>0.60504000000000002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1599.4</v>
      </c>
      <c r="D91" s="232">
        <v>1595.8166666666668</v>
      </c>
      <c r="E91" s="232">
        <v>1587.7333333333336</v>
      </c>
      <c r="F91" s="232">
        <v>1576.0666666666668</v>
      </c>
      <c r="G91" s="232">
        <v>1567.9833333333336</v>
      </c>
      <c r="H91" s="232">
        <v>1607.4833333333336</v>
      </c>
      <c r="I91" s="232">
        <v>1615.5666666666671</v>
      </c>
      <c r="J91" s="232">
        <v>1627.2333333333336</v>
      </c>
      <c r="K91" s="231">
        <v>1603.9</v>
      </c>
      <c r="L91" s="231">
        <v>1584.15</v>
      </c>
      <c r="M91" s="231">
        <v>46.250349999999997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598.4</v>
      </c>
      <c r="D92" s="232">
        <v>599.59999999999991</v>
      </c>
      <c r="E92" s="232">
        <v>593.39999999999986</v>
      </c>
      <c r="F92" s="232">
        <v>588.4</v>
      </c>
      <c r="G92" s="232">
        <v>582.19999999999993</v>
      </c>
      <c r="H92" s="232">
        <v>604.5999999999998</v>
      </c>
      <c r="I92" s="232">
        <v>610.79999999999984</v>
      </c>
      <c r="J92" s="232">
        <v>615.79999999999973</v>
      </c>
      <c r="K92" s="231">
        <v>605.79999999999995</v>
      </c>
      <c r="L92" s="231">
        <v>594.6</v>
      </c>
      <c r="M92" s="231">
        <v>23.58813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1192.5999999999999</v>
      </c>
      <c r="D93" s="232">
        <v>1191.8999999999999</v>
      </c>
      <c r="E93" s="232">
        <v>1185.7999999999997</v>
      </c>
      <c r="F93" s="232">
        <v>1178.9999999999998</v>
      </c>
      <c r="G93" s="232">
        <v>1172.8999999999996</v>
      </c>
      <c r="H93" s="232">
        <v>1198.6999999999998</v>
      </c>
      <c r="I93" s="232">
        <v>1204.7999999999997</v>
      </c>
      <c r="J93" s="232">
        <v>1211.5999999999999</v>
      </c>
      <c r="K93" s="231">
        <v>1198</v>
      </c>
      <c r="L93" s="231">
        <v>1185.0999999999999</v>
      </c>
      <c r="M93" s="231">
        <v>5.78505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2694.25</v>
      </c>
      <c r="D94" s="232">
        <v>2685.85</v>
      </c>
      <c r="E94" s="232">
        <v>2671.3999999999996</v>
      </c>
      <c r="F94" s="232">
        <v>2648.5499999999997</v>
      </c>
      <c r="G94" s="232">
        <v>2634.0999999999995</v>
      </c>
      <c r="H94" s="232">
        <v>2708.7</v>
      </c>
      <c r="I94" s="232">
        <v>2723.1499999999996</v>
      </c>
      <c r="J94" s="232">
        <v>2746</v>
      </c>
      <c r="K94" s="231">
        <v>2700.3</v>
      </c>
      <c r="L94" s="231">
        <v>2663</v>
      </c>
      <c r="M94" s="231">
        <v>1.63626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485.65</v>
      </c>
      <c r="D95" s="232">
        <v>487.81666666666666</v>
      </c>
      <c r="E95" s="232">
        <v>480.0333333333333</v>
      </c>
      <c r="F95" s="232">
        <v>474.41666666666663</v>
      </c>
      <c r="G95" s="232">
        <v>466.63333333333327</v>
      </c>
      <c r="H95" s="232">
        <v>493.43333333333334</v>
      </c>
      <c r="I95" s="232">
        <v>501.21666666666675</v>
      </c>
      <c r="J95" s="232">
        <v>506.83333333333337</v>
      </c>
      <c r="K95" s="231">
        <v>495.6</v>
      </c>
      <c r="L95" s="231">
        <v>482.2</v>
      </c>
      <c r="M95" s="231">
        <v>72.786339999999996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2448.85</v>
      </c>
      <c r="D96" s="232">
        <v>2456.0666666666666</v>
      </c>
      <c r="E96" s="232">
        <v>2432.7833333333333</v>
      </c>
      <c r="F96" s="232">
        <v>2416.7166666666667</v>
      </c>
      <c r="G96" s="232">
        <v>2393.4333333333334</v>
      </c>
      <c r="H96" s="232">
        <v>2472.1333333333332</v>
      </c>
      <c r="I96" s="232">
        <v>2495.4166666666661</v>
      </c>
      <c r="J96" s="232">
        <v>2511.4833333333331</v>
      </c>
      <c r="K96" s="231">
        <v>2479.35</v>
      </c>
      <c r="L96" s="231">
        <v>2440</v>
      </c>
      <c r="M96" s="231">
        <v>4.0299399999999999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249.7</v>
      </c>
      <c r="D97" s="232">
        <v>251.81666666666669</v>
      </c>
      <c r="E97" s="232">
        <v>245.78333333333336</v>
      </c>
      <c r="F97" s="232">
        <v>241.86666666666667</v>
      </c>
      <c r="G97" s="232">
        <v>235.83333333333334</v>
      </c>
      <c r="H97" s="232">
        <v>255.73333333333338</v>
      </c>
      <c r="I97" s="232">
        <v>261.76666666666677</v>
      </c>
      <c r="J97" s="232">
        <v>265.68333333333339</v>
      </c>
      <c r="K97" s="231">
        <v>257.85000000000002</v>
      </c>
      <c r="L97" s="231">
        <v>247.9</v>
      </c>
      <c r="M97" s="231">
        <v>51.894309999999997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2590.0500000000002</v>
      </c>
      <c r="D98" s="232">
        <v>2588.4666666666667</v>
      </c>
      <c r="E98" s="232">
        <v>2574.3333333333335</v>
      </c>
      <c r="F98" s="232">
        <v>2558.6166666666668</v>
      </c>
      <c r="G98" s="232">
        <v>2544.4833333333336</v>
      </c>
      <c r="H98" s="232">
        <v>2604.1833333333334</v>
      </c>
      <c r="I98" s="232">
        <v>2618.3166666666666</v>
      </c>
      <c r="J98" s="232">
        <v>2634.0333333333333</v>
      </c>
      <c r="K98" s="231">
        <v>2602.6</v>
      </c>
      <c r="L98" s="231">
        <v>2572.75</v>
      </c>
      <c r="M98" s="231">
        <v>17.03829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345.1</v>
      </c>
      <c r="D99" s="232">
        <v>342.68333333333334</v>
      </c>
      <c r="E99" s="232">
        <v>339.4666666666667</v>
      </c>
      <c r="F99" s="232">
        <v>333.83333333333337</v>
      </c>
      <c r="G99" s="232">
        <v>330.61666666666673</v>
      </c>
      <c r="H99" s="232">
        <v>348.31666666666666</v>
      </c>
      <c r="I99" s="232">
        <v>351.53333333333325</v>
      </c>
      <c r="J99" s="232">
        <v>357.16666666666663</v>
      </c>
      <c r="K99" s="231">
        <v>345.9</v>
      </c>
      <c r="L99" s="231">
        <v>337.05</v>
      </c>
      <c r="M99" s="231">
        <v>5.9986800000000002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39677.1</v>
      </c>
      <c r="D100" s="232">
        <v>39802.716666666667</v>
      </c>
      <c r="E100" s="232">
        <v>39405.433333333334</v>
      </c>
      <c r="F100" s="232">
        <v>39133.76666666667</v>
      </c>
      <c r="G100" s="232">
        <v>38736.483333333337</v>
      </c>
      <c r="H100" s="232">
        <v>40074.383333333331</v>
      </c>
      <c r="I100" s="232">
        <v>40471.666666666672</v>
      </c>
      <c r="J100" s="232">
        <v>40743.333333333328</v>
      </c>
      <c r="K100" s="231">
        <v>40200</v>
      </c>
      <c r="L100" s="231">
        <v>39531.050000000003</v>
      </c>
      <c r="M100" s="231">
        <v>3.1220000000000001E-2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2612.8000000000002</v>
      </c>
      <c r="D101" s="232">
        <v>2609.1666666666665</v>
      </c>
      <c r="E101" s="232">
        <v>2596.7333333333331</v>
      </c>
      <c r="F101" s="232">
        <v>2580.6666666666665</v>
      </c>
      <c r="G101" s="232">
        <v>2568.2333333333331</v>
      </c>
      <c r="H101" s="232">
        <v>2625.2333333333331</v>
      </c>
      <c r="I101" s="232">
        <v>2637.6666666666665</v>
      </c>
      <c r="J101" s="232">
        <v>2653.7333333333331</v>
      </c>
      <c r="K101" s="231">
        <v>2621.6</v>
      </c>
      <c r="L101" s="231">
        <v>2593.1</v>
      </c>
      <c r="M101" s="231">
        <v>27.23696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860.65</v>
      </c>
      <c r="D102" s="232">
        <v>861.65</v>
      </c>
      <c r="E102" s="232">
        <v>853.94999999999993</v>
      </c>
      <c r="F102" s="232">
        <v>847.25</v>
      </c>
      <c r="G102" s="232">
        <v>839.55</v>
      </c>
      <c r="H102" s="232">
        <v>868.34999999999991</v>
      </c>
      <c r="I102" s="232">
        <v>876.05</v>
      </c>
      <c r="J102" s="232">
        <v>882.74999999999989</v>
      </c>
      <c r="K102" s="231">
        <v>869.35</v>
      </c>
      <c r="L102" s="231">
        <v>854.95</v>
      </c>
      <c r="M102" s="231">
        <v>166.59001000000001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1238.45</v>
      </c>
      <c r="D103" s="232">
        <v>1238.3833333333334</v>
      </c>
      <c r="E103" s="232">
        <v>1228.666666666667</v>
      </c>
      <c r="F103" s="232">
        <v>1218.8833333333334</v>
      </c>
      <c r="G103" s="232">
        <v>1209.166666666667</v>
      </c>
      <c r="H103" s="232">
        <v>1248.166666666667</v>
      </c>
      <c r="I103" s="232">
        <v>1257.8833333333337</v>
      </c>
      <c r="J103" s="232">
        <v>1267.666666666667</v>
      </c>
      <c r="K103" s="231">
        <v>1248.0999999999999</v>
      </c>
      <c r="L103" s="231">
        <v>1228.5999999999999</v>
      </c>
      <c r="M103" s="231">
        <v>3.7253599999999998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464.7</v>
      </c>
      <c r="D104" s="232">
        <v>464.25</v>
      </c>
      <c r="E104" s="232">
        <v>461.5</v>
      </c>
      <c r="F104" s="232">
        <v>458.3</v>
      </c>
      <c r="G104" s="232">
        <v>455.55</v>
      </c>
      <c r="H104" s="232">
        <v>467.45</v>
      </c>
      <c r="I104" s="232">
        <v>470.2</v>
      </c>
      <c r="J104" s="232">
        <v>473.4</v>
      </c>
      <c r="K104" s="231">
        <v>467</v>
      </c>
      <c r="L104" s="231">
        <v>461.05</v>
      </c>
      <c r="M104" s="231">
        <v>6.67882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498.2</v>
      </c>
      <c r="D105" s="232">
        <v>497.75</v>
      </c>
      <c r="E105" s="232">
        <v>494.95</v>
      </c>
      <c r="F105" s="232">
        <v>491.7</v>
      </c>
      <c r="G105" s="232">
        <v>488.9</v>
      </c>
      <c r="H105" s="232">
        <v>501</v>
      </c>
      <c r="I105" s="232">
        <v>503.79999999999995</v>
      </c>
      <c r="J105" s="232">
        <v>507.05</v>
      </c>
      <c r="K105" s="231">
        <v>500.55</v>
      </c>
      <c r="L105" s="231">
        <v>494.5</v>
      </c>
      <c r="M105" s="231">
        <v>0.67101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59.6</v>
      </c>
      <c r="D106" s="232">
        <v>59.683333333333337</v>
      </c>
      <c r="E106" s="232">
        <v>59.016666666666673</v>
      </c>
      <c r="F106" s="232">
        <v>58.433333333333337</v>
      </c>
      <c r="G106" s="232">
        <v>57.766666666666673</v>
      </c>
      <c r="H106" s="232">
        <v>60.266666666666673</v>
      </c>
      <c r="I106" s="232">
        <v>60.93333333333333</v>
      </c>
      <c r="J106" s="232">
        <v>61.516666666666673</v>
      </c>
      <c r="K106" s="231">
        <v>60.35</v>
      </c>
      <c r="L106" s="231">
        <v>59.1</v>
      </c>
      <c r="M106" s="231">
        <v>232.02901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329.85</v>
      </c>
      <c r="D107" s="232">
        <v>330.51666666666671</v>
      </c>
      <c r="E107" s="232">
        <v>327.43333333333339</v>
      </c>
      <c r="F107" s="232">
        <v>325.01666666666671</v>
      </c>
      <c r="G107" s="232">
        <v>321.93333333333339</v>
      </c>
      <c r="H107" s="232">
        <v>332.93333333333339</v>
      </c>
      <c r="I107" s="232">
        <v>336.01666666666677</v>
      </c>
      <c r="J107" s="232">
        <v>338.43333333333339</v>
      </c>
      <c r="K107" s="231">
        <v>333.6</v>
      </c>
      <c r="L107" s="231">
        <v>328.1</v>
      </c>
      <c r="M107" s="231">
        <v>66.384219999999999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4446.55</v>
      </c>
      <c r="D108" s="232">
        <v>4434.45</v>
      </c>
      <c r="E108" s="232">
        <v>4408.8999999999996</v>
      </c>
      <c r="F108" s="232">
        <v>4371.25</v>
      </c>
      <c r="G108" s="232">
        <v>4345.7</v>
      </c>
      <c r="H108" s="232">
        <v>4472.0999999999995</v>
      </c>
      <c r="I108" s="232">
        <v>4497.6500000000005</v>
      </c>
      <c r="J108" s="232">
        <v>4535.2999999999993</v>
      </c>
      <c r="K108" s="231">
        <v>4460</v>
      </c>
      <c r="L108" s="231">
        <v>4396.8</v>
      </c>
      <c r="M108" s="231">
        <v>0.34162999999999999</v>
      </c>
      <c r="N108" s="1"/>
      <c r="O108" s="1"/>
    </row>
    <row r="109" spans="1:15" ht="12.75" customHeight="1">
      <c r="A109" s="214">
        <v>100</v>
      </c>
      <c r="B109" s="217" t="s">
        <v>386</v>
      </c>
      <c r="C109" s="231">
        <v>285.75</v>
      </c>
      <c r="D109" s="232">
        <v>286.3</v>
      </c>
      <c r="E109" s="232">
        <v>283.65000000000003</v>
      </c>
      <c r="F109" s="232">
        <v>281.55</v>
      </c>
      <c r="G109" s="232">
        <v>278.90000000000003</v>
      </c>
      <c r="H109" s="232">
        <v>288.40000000000003</v>
      </c>
      <c r="I109" s="232">
        <v>291.05</v>
      </c>
      <c r="J109" s="232">
        <v>293.15000000000003</v>
      </c>
      <c r="K109" s="231">
        <v>288.95</v>
      </c>
      <c r="L109" s="231">
        <v>284.2</v>
      </c>
      <c r="M109" s="231">
        <v>6.4510300000000003</v>
      </c>
      <c r="N109" s="1"/>
      <c r="O109" s="1"/>
    </row>
    <row r="110" spans="1:15" ht="12.75" customHeight="1">
      <c r="A110" s="214">
        <v>101</v>
      </c>
      <c r="B110" s="217" t="s">
        <v>387</v>
      </c>
      <c r="C110" s="231">
        <v>141.4</v>
      </c>
      <c r="D110" s="232">
        <v>141.51666666666668</v>
      </c>
      <c r="E110" s="232">
        <v>140.43333333333337</v>
      </c>
      <c r="F110" s="232">
        <v>139.4666666666667</v>
      </c>
      <c r="G110" s="232">
        <v>138.38333333333338</v>
      </c>
      <c r="H110" s="232">
        <v>142.48333333333335</v>
      </c>
      <c r="I110" s="232">
        <v>143.56666666666666</v>
      </c>
      <c r="J110" s="232">
        <v>144.53333333333333</v>
      </c>
      <c r="K110" s="231">
        <v>142.6</v>
      </c>
      <c r="L110" s="231">
        <v>140.55000000000001</v>
      </c>
      <c r="M110" s="231">
        <v>22.09469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309.8</v>
      </c>
      <c r="D111" s="232">
        <v>310.16666666666669</v>
      </c>
      <c r="E111" s="232">
        <v>307.73333333333335</v>
      </c>
      <c r="F111" s="232">
        <v>305.66666666666669</v>
      </c>
      <c r="G111" s="232">
        <v>303.23333333333335</v>
      </c>
      <c r="H111" s="232">
        <v>312.23333333333335</v>
      </c>
      <c r="I111" s="232">
        <v>314.66666666666663</v>
      </c>
      <c r="J111" s="232">
        <v>316.73333333333335</v>
      </c>
      <c r="K111" s="231">
        <v>312.60000000000002</v>
      </c>
      <c r="L111" s="231">
        <v>308.10000000000002</v>
      </c>
      <c r="M111" s="231">
        <v>37.796469999999999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81.599999999999994</v>
      </c>
      <c r="D112" s="232">
        <v>82.233333333333334</v>
      </c>
      <c r="E112" s="232">
        <v>80.566666666666663</v>
      </c>
      <c r="F112" s="232">
        <v>79.533333333333331</v>
      </c>
      <c r="G112" s="232">
        <v>77.86666666666666</v>
      </c>
      <c r="H112" s="232">
        <v>83.266666666666666</v>
      </c>
      <c r="I112" s="232">
        <v>84.933333333333323</v>
      </c>
      <c r="J112" s="232">
        <v>85.966666666666669</v>
      </c>
      <c r="K112" s="231">
        <v>83.9</v>
      </c>
      <c r="L112" s="231">
        <v>81.2</v>
      </c>
      <c r="M112" s="231">
        <v>164.40460999999999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640.65</v>
      </c>
      <c r="D113" s="232">
        <v>641.06666666666661</v>
      </c>
      <c r="E113" s="232">
        <v>637.83333333333326</v>
      </c>
      <c r="F113" s="232">
        <v>635.01666666666665</v>
      </c>
      <c r="G113" s="232">
        <v>631.7833333333333</v>
      </c>
      <c r="H113" s="232">
        <v>643.88333333333321</v>
      </c>
      <c r="I113" s="232">
        <v>647.11666666666656</v>
      </c>
      <c r="J113" s="232">
        <v>649.93333333333317</v>
      </c>
      <c r="K113" s="231">
        <v>644.29999999999995</v>
      </c>
      <c r="L113" s="231">
        <v>638.25</v>
      </c>
      <c r="M113" s="231">
        <v>6.8557199999999998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418.8</v>
      </c>
      <c r="D114" s="232">
        <v>420.35000000000008</v>
      </c>
      <c r="E114" s="232">
        <v>414.60000000000014</v>
      </c>
      <c r="F114" s="232">
        <v>410.40000000000003</v>
      </c>
      <c r="G114" s="232">
        <v>404.65000000000009</v>
      </c>
      <c r="H114" s="232">
        <v>424.55000000000018</v>
      </c>
      <c r="I114" s="232">
        <v>430.30000000000007</v>
      </c>
      <c r="J114" s="232">
        <v>434.50000000000023</v>
      </c>
      <c r="K114" s="231">
        <v>426.1</v>
      </c>
      <c r="L114" s="231">
        <v>416.15</v>
      </c>
      <c r="M114" s="231">
        <v>8.4012399999999996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184.5</v>
      </c>
      <c r="D115" s="232">
        <v>184.20000000000002</v>
      </c>
      <c r="E115" s="232">
        <v>183.45000000000005</v>
      </c>
      <c r="F115" s="232">
        <v>182.40000000000003</v>
      </c>
      <c r="G115" s="232">
        <v>181.65000000000006</v>
      </c>
      <c r="H115" s="232">
        <v>185.25000000000003</v>
      </c>
      <c r="I115" s="232">
        <v>185.99999999999997</v>
      </c>
      <c r="J115" s="232">
        <v>187.05</v>
      </c>
      <c r="K115" s="231">
        <v>184.95</v>
      </c>
      <c r="L115" s="231">
        <v>183.15</v>
      </c>
      <c r="M115" s="231">
        <v>12.245229999999999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1209.1500000000001</v>
      </c>
      <c r="D116" s="232">
        <v>1210.3999999999999</v>
      </c>
      <c r="E116" s="232">
        <v>1196.0499999999997</v>
      </c>
      <c r="F116" s="232">
        <v>1182.9499999999998</v>
      </c>
      <c r="G116" s="232">
        <v>1168.5999999999997</v>
      </c>
      <c r="H116" s="232">
        <v>1223.4999999999998</v>
      </c>
      <c r="I116" s="232">
        <v>1237.8499999999997</v>
      </c>
      <c r="J116" s="232">
        <v>1250.9499999999998</v>
      </c>
      <c r="K116" s="231">
        <v>1224.75</v>
      </c>
      <c r="L116" s="231">
        <v>1197.3</v>
      </c>
      <c r="M116" s="231">
        <v>18.6279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3716.6</v>
      </c>
      <c r="D117" s="232">
        <v>3712.35</v>
      </c>
      <c r="E117" s="232">
        <v>3659.75</v>
      </c>
      <c r="F117" s="232">
        <v>3602.9</v>
      </c>
      <c r="G117" s="232">
        <v>3550.3</v>
      </c>
      <c r="H117" s="232">
        <v>3769.2</v>
      </c>
      <c r="I117" s="232">
        <v>3821.7999999999993</v>
      </c>
      <c r="J117" s="232">
        <v>3878.6499999999996</v>
      </c>
      <c r="K117" s="231">
        <v>3764.95</v>
      </c>
      <c r="L117" s="231">
        <v>3655.5</v>
      </c>
      <c r="M117" s="231">
        <v>4.3604200000000004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1480.6</v>
      </c>
      <c r="D118" s="232">
        <v>1473.5333333333335</v>
      </c>
      <c r="E118" s="232">
        <v>1462.0666666666671</v>
      </c>
      <c r="F118" s="232">
        <v>1443.5333333333335</v>
      </c>
      <c r="G118" s="232">
        <v>1432.0666666666671</v>
      </c>
      <c r="H118" s="232">
        <v>1492.0666666666671</v>
      </c>
      <c r="I118" s="232">
        <v>1503.5333333333338</v>
      </c>
      <c r="J118" s="232">
        <v>1522.0666666666671</v>
      </c>
      <c r="K118" s="231">
        <v>1485</v>
      </c>
      <c r="L118" s="231">
        <v>1455</v>
      </c>
      <c r="M118" s="231">
        <v>65.913849999999996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2105.0500000000002</v>
      </c>
      <c r="D119" s="232">
        <v>2107.6333333333332</v>
      </c>
      <c r="E119" s="232">
        <v>2087.4166666666665</v>
      </c>
      <c r="F119" s="232">
        <v>2069.7833333333333</v>
      </c>
      <c r="G119" s="232">
        <v>2049.5666666666666</v>
      </c>
      <c r="H119" s="232">
        <v>2125.2666666666664</v>
      </c>
      <c r="I119" s="232">
        <v>2145.4833333333336</v>
      </c>
      <c r="J119" s="232">
        <v>2163.1166666666663</v>
      </c>
      <c r="K119" s="231">
        <v>2127.85</v>
      </c>
      <c r="L119" s="231">
        <v>2090</v>
      </c>
      <c r="M119" s="231">
        <v>10.103009999999999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868.6</v>
      </c>
      <c r="D120" s="232">
        <v>863.94999999999993</v>
      </c>
      <c r="E120" s="232">
        <v>857.89999999999986</v>
      </c>
      <c r="F120" s="232">
        <v>847.19999999999993</v>
      </c>
      <c r="G120" s="232">
        <v>841.14999999999986</v>
      </c>
      <c r="H120" s="232">
        <v>874.64999999999986</v>
      </c>
      <c r="I120" s="232">
        <v>880.69999999999982</v>
      </c>
      <c r="J120" s="232">
        <v>891.39999999999986</v>
      </c>
      <c r="K120" s="231">
        <v>870</v>
      </c>
      <c r="L120" s="231">
        <v>853.25</v>
      </c>
      <c r="M120" s="231">
        <v>2.1960199999999999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273.39999999999998</v>
      </c>
      <c r="D121" s="232">
        <v>274.64999999999998</v>
      </c>
      <c r="E121" s="232">
        <v>269.64999999999998</v>
      </c>
      <c r="F121" s="232">
        <v>265.89999999999998</v>
      </c>
      <c r="G121" s="232">
        <v>260.89999999999998</v>
      </c>
      <c r="H121" s="232">
        <v>278.39999999999998</v>
      </c>
      <c r="I121" s="232">
        <v>283.39999999999998</v>
      </c>
      <c r="J121" s="232">
        <v>287.14999999999998</v>
      </c>
      <c r="K121" s="231">
        <v>279.64999999999998</v>
      </c>
      <c r="L121" s="231">
        <v>270.89999999999998</v>
      </c>
      <c r="M121" s="231">
        <v>2.9561799999999998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763.45</v>
      </c>
      <c r="D122" s="232">
        <v>760.15</v>
      </c>
      <c r="E122" s="232">
        <v>755.9</v>
      </c>
      <c r="F122" s="232">
        <v>748.35</v>
      </c>
      <c r="G122" s="232">
        <v>744.1</v>
      </c>
      <c r="H122" s="232">
        <v>767.69999999999993</v>
      </c>
      <c r="I122" s="232">
        <v>771.94999999999993</v>
      </c>
      <c r="J122" s="232">
        <v>779.49999999999989</v>
      </c>
      <c r="K122" s="231">
        <v>764.4</v>
      </c>
      <c r="L122" s="231">
        <v>752.6</v>
      </c>
      <c r="M122" s="231">
        <v>24.222539999999999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602.65</v>
      </c>
      <c r="D123" s="232">
        <v>602.55000000000007</v>
      </c>
      <c r="E123" s="232">
        <v>598.25000000000011</v>
      </c>
      <c r="F123" s="232">
        <v>593.85</v>
      </c>
      <c r="G123" s="232">
        <v>589.55000000000007</v>
      </c>
      <c r="H123" s="232">
        <v>606.95000000000016</v>
      </c>
      <c r="I123" s="232">
        <v>611.25000000000011</v>
      </c>
      <c r="J123" s="232">
        <v>615.6500000000002</v>
      </c>
      <c r="K123" s="231">
        <v>606.85</v>
      </c>
      <c r="L123" s="231">
        <v>598.15</v>
      </c>
      <c r="M123" s="231">
        <v>17.45157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488.55</v>
      </c>
      <c r="D124" s="232">
        <v>489.18333333333339</v>
      </c>
      <c r="E124" s="232">
        <v>484.96666666666681</v>
      </c>
      <c r="F124" s="232">
        <v>481.38333333333344</v>
      </c>
      <c r="G124" s="232">
        <v>477.16666666666686</v>
      </c>
      <c r="H124" s="232">
        <v>492.76666666666677</v>
      </c>
      <c r="I124" s="232">
        <v>496.98333333333335</v>
      </c>
      <c r="J124" s="232">
        <v>500.56666666666672</v>
      </c>
      <c r="K124" s="231">
        <v>493.4</v>
      </c>
      <c r="L124" s="231">
        <v>485.6</v>
      </c>
      <c r="M124" s="231">
        <v>10.323740000000001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1779.5</v>
      </c>
      <c r="D125" s="232">
        <v>1786.3</v>
      </c>
      <c r="E125" s="232">
        <v>1765.6</v>
      </c>
      <c r="F125" s="232">
        <v>1751.7</v>
      </c>
      <c r="G125" s="232">
        <v>1731</v>
      </c>
      <c r="H125" s="232">
        <v>1800.1999999999998</v>
      </c>
      <c r="I125" s="232">
        <v>1820.9</v>
      </c>
      <c r="J125" s="232">
        <v>1834.7999999999997</v>
      </c>
      <c r="K125" s="231">
        <v>1807</v>
      </c>
      <c r="L125" s="231">
        <v>1772.4</v>
      </c>
      <c r="M125" s="231">
        <v>35.296050000000001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90.95</v>
      </c>
      <c r="D126" s="232">
        <v>91.266666666666666</v>
      </c>
      <c r="E126" s="232">
        <v>89.683333333333337</v>
      </c>
      <c r="F126" s="232">
        <v>88.416666666666671</v>
      </c>
      <c r="G126" s="232">
        <v>86.833333333333343</v>
      </c>
      <c r="H126" s="232">
        <v>92.533333333333331</v>
      </c>
      <c r="I126" s="232">
        <v>94.116666666666674</v>
      </c>
      <c r="J126" s="232">
        <v>95.383333333333326</v>
      </c>
      <c r="K126" s="231">
        <v>92.85</v>
      </c>
      <c r="L126" s="231">
        <v>90</v>
      </c>
      <c r="M126" s="231">
        <v>77.638570000000001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3642.8</v>
      </c>
      <c r="D127" s="232">
        <v>3644.5499999999997</v>
      </c>
      <c r="E127" s="232">
        <v>3620.3999999999996</v>
      </c>
      <c r="F127" s="232">
        <v>3598</v>
      </c>
      <c r="G127" s="232">
        <v>3573.85</v>
      </c>
      <c r="H127" s="232">
        <v>3666.9499999999994</v>
      </c>
      <c r="I127" s="232">
        <v>3691.1</v>
      </c>
      <c r="J127" s="232">
        <v>3713.4999999999991</v>
      </c>
      <c r="K127" s="231">
        <v>3668.7</v>
      </c>
      <c r="L127" s="231">
        <v>3622.15</v>
      </c>
      <c r="M127" s="231">
        <v>1.9051800000000001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400.15</v>
      </c>
      <c r="D128" s="232">
        <v>400.4666666666667</v>
      </c>
      <c r="E128" s="232">
        <v>395.93333333333339</v>
      </c>
      <c r="F128" s="232">
        <v>391.7166666666667</v>
      </c>
      <c r="G128" s="232">
        <v>387.18333333333339</v>
      </c>
      <c r="H128" s="232">
        <v>404.68333333333339</v>
      </c>
      <c r="I128" s="232">
        <v>409.2166666666667</v>
      </c>
      <c r="J128" s="232">
        <v>413.43333333333339</v>
      </c>
      <c r="K128" s="231">
        <v>405</v>
      </c>
      <c r="L128" s="231">
        <v>396.25</v>
      </c>
      <c r="M128" s="231">
        <v>12.928800000000001</v>
      </c>
      <c r="N128" s="1"/>
      <c r="O128" s="1"/>
    </row>
    <row r="129" spans="1:15" ht="12.75" customHeight="1">
      <c r="A129" s="214">
        <v>120</v>
      </c>
      <c r="B129" s="217" t="s">
        <v>881</v>
      </c>
      <c r="C129" s="231">
        <v>4276.1499999999996</v>
      </c>
      <c r="D129" s="232">
        <v>4270.7166666666662</v>
      </c>
      <c r="E129" s="232">
        <v>4246.4333333333325</v>
      </c>
      <c r="F129" s="232">
        <v>4216.7166666666662</v>
      </c>
      <c r="G129" s="232">
        <v>4192.4333333333325</v>
      </c>
      <c r="H129" s="232">
        <v>4300.4333333333325</v>
      </c>
      <c r="I129" s="232">
        <v>4324.7166666666672</v>
      </c>
      <c r="J129" s="232">
        <v>4354.4333333333325</v>
      </c>
      <c r="K129" s="231">
        <v>4295</v>
      </c>
      <c r="L129" s="231">
        <v>4241</v>
      </c>
      <c r="M129" s="231">
        <v>2.5246900000000001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2159.75</v>
      </c>
      <c r="D130" s="232">
        <v>2147.5</v>
      </c>
      <c r="E130" s="232">
        <v>2130.35</v>
      </c>
      <c r="F130" s="232">
        <v>2100.9499999999998</v>
      </c>
      <c r="G130" s="232">
        <v>2083.7999999999997</v>
      </c>
      <c r="H130" s="232">
        <v>2176.9</v>
      </c>
      <c r="I130" s="232">
        <v>2194.0499999999997</v>
      </c>
      <c r="J130" s="232">
        <v>2223.4500000000003</v>
      </c>
      <c r="K130" s="231">
        <v>2164.65</v>
      </c>
      <c r="L130" s="231">
        <v>2118.1</v>
      </c>
      <c r="M130" s="231">
        <v>27.269010000000002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360.4</v>
      </c>
      <c r="D131" s="232">
        <v>362.4666666666667</v>
      </c>
      <c r="E131" s="232">
        <v>356.93333333333339</v>
      </c>
      <c r="F131" s="232">
        <v>353.4666666666667</v>
      </c>
      <c r="G131" s="232">
        <v>347.93333333333339</v>
      </c>
      <c r="H131" s="232">
        <v>365.93333333333339</v>
      </c>
      <c r="I131" s="232">
        <v>371.4666666666667</v>
      </c>
      <c r="J131" s="232">
        <v>374.93333333333339</v>
      </c>
      <c r="K131" s="231">
        <v>368</v>
      </c>
      <c r="L131" s="231">
        <v>359</v>
      </c>
      <c r="M131" s="231">
        <v>16.694099999999999</v>
      </c>
      <c r="N131" s="1"/>
      <c r="O131" s="1"/>
    </row>
    <row r="132" spans="1:15" ht="12.75" customHeight="1">
      <c r="A132" s="214">
        <v>123</v>
      </c>
      <c r="B132" s="217" t="s">
        <v>849</v>
      </c>
      <c r="C132" s="231">
        <v>705.4</v>
      </c>
      <c r="D132" s="232">
        <v>708.68333333333328</v>
      </c>
      <c r="E132" s="232">
        <v>699.81666666666661</v>
      </c>
      <c r="F132" s="232">
        <v>694.23333333333335</v>
      </c>
      <c r="G132" s="232">
        <v>685.36666666666667</v>
      </c>
      <c r="H132" s="232">
        <v>714.26666666666654</v>
      </c>
      <c r="I132" s="232">
        <v>723.1333333333331</v>
      </c>
      <c r="J132" s="232">
        <v>728.71666666666647</v>
      </c>
      <c r="K132" s="231">
        <v>717.55</v>
      </c>
      <c r="L132" s="231">
        <v>703.1</v>
      </c>
      <c r="M132" s="231">
        <v>11.560079999999999</v>
      </c>
      <c r="N132" s="1"/>
      <c r="O132" s="1"/>
    </row>
    <row r="133" spans="1:15" ht="12.75" customHeight="1">
      <c r="A133" s="214">
        <v>124</v>
      </c>
      <c r="B133" s="217" t="s">
        <v>413</v>
      </c>
      <c r="C133" s="231">
        <v>3429.2</v>
      </c>
      <c r="D133" s="232">
        <v>3429.7999999999997</v>
      </c>
      <c r="E133" s="232">
        <v>3409.5999999999995</v>
      </c>
      <c r="F133" s="232">
        <v>3389.9999999999995</v>
      </c>
      <c r="G133" s="232">
        <v>3369.7999999999993</v>
      </c>
      <c r="H133" s="232">
        <v>3449.3999999999996</v>
      </c>
      <c r="I133" s="232">
        <v>3469.5999999999995</v>
      </c>
      <c r="J133" s="232">
        <v>3489.2</v>
      </c>
      <c r="K133" s="231">
        <v>3450</v>
      </c>
      <c r="L133" s="231">
        <v>3410.2</v>
      </c>
      <c r="M133" s="231">
        <v>0.26363999999999999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754.35</v>
      </c>
      <c r="D134" s="232">
        <v>753.36666666666679</v>
      </c>
      <c r="E134" s="232">
        <v>748.78333333333353</v>
      </c>
      <c r="F134" s="232">
        <v>743.2166666666667</v>
      </c>
      <c r="G134" s="232">
        <v>738.63333333333344</v>
      </c>
      <c r="H134" s="232">
        <v>758.93333333333362</v>
      </c>
      <c r="I134" s="232">
        <v>763.51666666666688</v>
      </c>
      <c r="J134" s="232">
        <v>769.08333333333371</v>
      </c>
      <c r="K134" s="231">
        <v>757.95</v>
      </c>
      <c r="L134" s="231">
        <v>747.8</v>
      </c>
      <c r="M134" s="231">
        <v>5.6024099999999999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89518.25</v>
      </c>
      <c r="D135" s="232">
        <v>89918.25</v>
      </c>
      <c r="E135" s="232">
        <v>88173</v>
      </c>
      <c r="F135" s="232">
        <v>86827.75</v>
      </c>
      <c r="G135" s="232">
        <v>85082.5</v>
      </c>
      <c r="H135" s="232">
        <v>91263.5</v>
      </c>
      <c r="I135" s="232">
        <v>93008.75</v>
      </c>
      <c r="J135" s="232">
        <v>94354</v>
      </c>
      <c r="K135" s="231">
        <v>91663.5</v>
      </c>
      <c r="L135" s="231">
        <v>88573</v>
      </c>
      <c r="M135" s="231">
        <v>0.13852999999999999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232.85</v>
      </c>
      <c r="D136" s="232">
        <v>234.13333333333333</v>
      </c>
      <c r="E136" s="232">
        <v>230.61666666666665</v>
      </c>
      <c r="F136" s="232">
        <v>228.38333333333333</v>
      </c>
      <c r="G136" s="232">
        <v>224.86666666666665</v>
      </c>
      <c r="H136" s="232">
        <v>236.36666666666665</v>
      </c>
      <c r="I136" s="232">
        <v>239.8833333333333</v>
      </c>
      <c r="J136" s="232">
        <v>242.11666666666665</v>
      </c>
      <c r="K136" s="231">
        <v>237.65</v>
      </c>
      <c r="L136" s="231">
        <v>231.9</v>
      </c>
      <c r="M136" s="231">
        <v>21.0197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1319.9</v>
      </c>
      <c r="D137" s="232">
        <v>1318.9666666666667</v>
      </c>
      <c r="E137" s="232">
        <v>1310.9333333333334</v>
      </c>
      <c r="F137" s="232">
        <v>1301.9666666666667</v>
      </c>
      <c r="G137" s="232">
        <v>1293.9333333333334</v>
      </c>
      <c r="H137" s="232">
        <v>1327.9333333333334</v>
      </c>
      <c r="I137" s="232">
        <v>1335.9666666666667</v>
      </c>
      <c r="J137" s="232">
        <v>1344.9333333333334</v>
      </c>
      <c r="K137" s="231">
        <v>1327</v>
      </c>
      <c r="L137" s="231">
        <v>1310</v>
      </c>
      <c r="M137" s="231">
        <v>24.486190000000001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501.6</v>
      </c>
      <c r="D138" s="232">
        <v>498.33333333333331</v>
      </c>
      <c r="E138" s="232">
        <v>493.66666666666663</v>
      </c>
      <c r="F138" s="232">
        <v>485.73333333333329</v>
      </c>
      <c r="G138" s="232">
        <v>481.06666666666661</v>
      </c>
      <c r="H138" s="232">
        <v>506.26666666666665</v>
      </c>
      <c r="I138" s="232">
        <v>510.93333333333328</v>
      </c>
      <c r="J138" s="232">
        <v>518.86666666666667</v>
      </c>
      <c r="K138" s="231">
        <v>503</v>
      </c>
      <c r="L138" s="231">
        <v>490.4</v>
      </c>
      <c r="M138" s="231">
        <v>19.619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8369.2000000000007</v>
      </c>
      <c r="D139" s="232">
        <v>8335.4</v>
      </c>
      <c r="E139" s="232">
        <v>8293.7999999999993</v>
      </c>
      <c r="F139" s="232">
        <v>8218.4</v>
      </c>
      <c r="G139" s="232">
        <v>8176.7999999999993</v>
      </c>
      <c r="H139" s="232">
        <v>8410.7999999999993</v>
      </c>
      <c r="I139" s="232">
        <v>8452.4000000000015</v>
      </c>
      <c r="J139" s="232">
        <v>8527.7999999999993</v>
      </c>
      <c r="K139" s="231">
        <v>8377</v>
      </c>
      <c r="L139" s="231">
        <v>8260</v>
      </c>
      <c r="M139" s="231">
        <v>2.83772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795.7</v>
      </c>
      <c r="D140" s="232">
        <v>795.83333333333337</v>
      </c>
      <c r="E140" s="232">
        <v>787.9666666666667</v>
      </c>
      <c r="F140" s="232">
        <v>780.23333333333335</v>
      </c>
      <c r="G140" s="232">
        <v>772.36666666666667</v>
      </c>
      <c r="H140" s="232">
        <v>803.56666666666672</v>
      </c>
      <c r="I140" s="232">
        <v>811.43333333333328</v>
      </c>
      <c r="J140" s="232">
        <v>819.16666666666674</v>
      </c>
      <c r="K140" s="231">
        <v>803.7</v>
      </c>
      <c r="L140" s="231">
        <v>788.1</v>
      </c>
      <c r="M140" s="231">
        <v>9.9347399999999997</v>
      </c>
      <c r="N140" s="1"/>
      <c r="O140" s="1"/>
    </row>
    <row r="141" spans="1:15" ht="12.75" customHeight="1">
      <c r="A141" s="214">
        <v>132</v>
      </c>
      <c r="B141" s="217" t="s">
        <v>421</v>
      </c>
      <c r="C141" s="231">
        <v>452.9</v>
      </c>
      <c r="D141" s="232">
        <v>451.26666666666665</v>
      </c>
      <c r="E141" s="232">
        <v>448.5333333333333</v>
      </c>
      <c r="F141" s="232">
        <v>444.16666666666663</v>
      </c>
      <c r="G141" s="232">
        <v>441.43333333333328</v>
      </c>
      <c r="H141" s="232">
        <v>455.63333333333333</v>
      </c>
      <c r="I141" s="232">
        <v>458.36666666666667</v>
      </c>
      <c r="J141" s="232">
        <v>462.73333333333335</v>
      </c>
      <c r="K141" s="231">
        <v>454</v>
      </c>
      <c r="L141" s="231">
        <v>446.9</v>
      </c>
      <c r="M141" s="231">
        <v>9.4283900000000003</v>
      </c>
      <c r="N141" s="1"/>
      <c r="O141" s="1"/>
    </row>
    <row r="142" spans="1:15" ht="12.75" customHeight="1">
      <c r="A142" s="214">
        <v>133</v>
      </c>
      <c r="B142" s="217" t="s">
        <v>850</v>
      </c>
      <c r="C142" s="231">
        <v>52.5</v>
      </c>
      <c r="D142" s="232">
        <v>53</v>
      </c>
      <c r="E142" s="232">
        <v>51.65</v>
      </c>
      <c r="F142" s="232">
        <v>50.8</v>
      </c>
      <c r="G142" s="232">
        <v>49.449999999999996</v>
      </c>
      <c r="H142" s="232">
        <v>53.85</v>
      </c>
      <c r="I142" s="232">
        <v>55.199999999999996</v>
      </c>
      <c r="J142" s="232">
        <v>56.050000000000004</v>
      </c>
      <c r="K142" s="231">
        <v>54.35</v>
      </c>
      <c r="L142" s="231">
        <v>52.15</v>
      </c>
      <c r="M142" s="231">
        <v>85.489879999999999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2014.4</v>
      </c>
      <c r="D143" s="232">
        <v>2018.8333333333333</v>
      </c>
      <c r="E143" s="232">
        <v>1987.4666666666667</v>
      </c>
      <c r="F143" s="232">
        <v>1960.5333333333335</v>
      </c>
      <c r="G143" s="232">
        <v>1929.166666666667</v>
      </c>
      <c r="H143" s="232">
        <v>2045.7666666666664</v>
      </c>
      <c r="I143" s="232">
        <v>2077.1333333333328</v>
      </c>
      <c r="J143" s="232">
        <v>2104.0666666666662</v>
      </c>
      <c r="K143" s="231">
        <v>2050.1999999999998</v>
      </c>
      <c r="L143" s="231">
        <v>1991.9</v>
      </c>
      <c r="M143" s="231">
        <v>3.34707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1063.3</v>
      </c>
      <c r="D144" s="232">
        <v>1066.5833333333333</v>
      </c>
      <c r="E144" s="232">
        <v>1057.2666666666664</v>
      </c>
      <c r="F144" s="232">
        <v>1051.2333333333331</v>
      </c>
      <c r="G144" s="232">
        <v>1041.9166666666663</v>
      </c>
      <c r="H144" s="232">
        <v>1072.6166666666666</v>
      </c>
      <c r="I144" s="232">
        <v>1081.9333333333336</v>
      </c>
      <c r="J144" s="232">
        <v>1087.9666666666667</v>
      </c>
      <c r="K144" s="231">
        <v>1075.9000000000001</v>
      </c>
      <c r="L144" s="231">
        <v>1060.55</v>
      </c>
      <c r="M144" s="231">
        <v>3.3397100000000002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165.95</v>
      </c>
      <c r="D145" s="232">
        <v>166.23333333333332</v>
      </c>
      <c r="E145" s="232">
        <v>165.26666666666665</v>
      </c>
      <c r="F145" s="232">
        <v>164.58333333333334</v>
      </c>
      <c r="G145" s="232">
        <v>163.61666666666667</v>
      </c>
      <c r="H145" s="232">
        <v>166.91666666666663</v>
      </c>
      <c r="I145" s="232">
        <v>167.88333333333327</v>
      </c>
      <c r="J145" s="232">
        <v>168.56666666666661</v>
      </c>
      <c r="K145" s="231">
        <v>167.2</v>
      </c>
      <c r="L145" s="231">
        <v>165.55</v>
      </c>
      <c r="M145" s="231">
        <v>76.289320000000004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82.5</v>
      </c>
      <c r="D146" s="232">
        <v>82.816666666666663</v>
      </c>
      <c r="E146" s="232">
        <v>80.883333333333326</v>
      </c>
      <c r="F146" s="232">
        <v>79.266666666666666</v>
      </c>
      <c r="G146" s="232">
        <v>77.333333333333329</v>
      </c>
      <c r="H146" s="232">
        <v>84.433333333333323</v>
      </c>
      <c r="I146" s="232">
        <v>86.36666666666666</v>
      </c>
      <c r="J146" s="232">
        <v>87.98333333333332</v>
      </c>
      <c r="K146" s="231">
        <v>84.75</v>
      </c>
      <c r="L146" s="231">
        <v>81.2</v>
      </c>
      <c r="M146" s="231">
        <v>261.26468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4123.6499999999996</v>
      </c>
      <c r="D147" s="232">
        <v>4069.9333333333329</v>
      </c>
      <c r="E147" s="232">
        <v>4003.7166666666662</v>
      </c>
      <c r="F147" s="232">
        <v>3883.7833333333333</v>
      </c>
      <c r="G147" s="232">
        <v>3817.5666666666666</v>
      </c>
      <c r="H147" s="232">
        <v>4189.8666666666659</v>
      </c>
      <c r="I147" s="232">
        <v>4256.0833333333321</v>
      </c>
      <c r="J147" s="232">
        <v>4376.0166666666655</v>
      </c>
      <c r="K147" s="231">
        <v>4136.1499999999996</v>
      </c>
      <c r="L147" s="231">
        <v>3950</v>
      </c>
      <c r="M147" s="231">
        <v>9.8971199999999993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19873.25</v>
      </c>
      <c r="D148" s="232">
        <v>19854.416666666668</v>
      </c>
      <c r="E148" s="232">
        <v>19758.833333333336</v>
      </c>
      <c r="F148" s="232">
        <v>19644.416666666668</v>
      </c>
      <c r="G148" s="232">
        <v>19548.833333333336</v>
      </c>
      <c r="H148" s="232">
        <v>19968.833333333336</v>
      </c>
      <c r="I148" s="232">
        <v>20064.416666666672</v>
      </c>
      <c r="J148" s="232">
        <v>20178.833333333336</v>
      </c>
      <c r="K148" s="231">
        <v>19950</v>
      </c>
      <c r="L148" s="231">
        <v>19740</v>
      </c>
      <c r="M148" s="231">
        <v>0.33062000000000002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252</v>
      </c>
      <c r="D149" s="232">
        <v>251.76666666666665</v>
      </c>
      <c r="E149" s="232">
        <v>251.0333333333333</v>
      </c>
      <c r="F149" s="232">
        <v>250.06666666666666</v>
      </c>
      <c r="G149" s="232">
        <v>249.33333333333331</v>
      </c>
      <c r="H149" s="232">
        <v>252.73333333333329</v>
      </c>
      <c r="I149" s="232">
        <v>253.46666666666664</v>
      </c>
      <c r="J149" s="232">
        <v>254.43333333333328</v>
      </c>
      <c r="K149" s="231">
        <v>252.5</v>
      </c>
      <c r="L149" s="231">
        <v>250.8</v>
      </c>
      <c r="M149" s="231">
        <v>1.69641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849.05</v>
      </c>
      <c r="D150" s="232">
        <v>847.56666666666661</v>
      </c>
      <c r="E150" s="232">
        <v>840.68333333333317</v>
      </c>
      <c r="F150" s="232">
        <v>832.31666666666661</v>
      </c>
      <c r="G150" s="232">
        <v>825.43333333333317</v>
      </c>
      <c r="H150" s="232">
        <v>855.93333333333317</v>
      </c>
      <c r="I150" s="232">
        <v>862.81666666666661</v>
      </c>
      <c r="J150" s="232">
        <v>871.18333333333317</v>
      </c>
      <c r="K150" s="231">
        <v>854.45</v>
      </c>
      <c r="L150" s="231">
        <v>839.2</v>
      </c>
      <c r="M150" s="231">
        <v>3.4220799999999998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146.15</v>
      </c>
      <c r="D151" s="232">
        <v>146.71666666666667</v>
      </c>
      <c r="E151" s="232">
        <v>145.18333333333334</v>
      </c>
      <c r="F151" s="232">
        <v>144.21666666666667</v>
      </c>
      <c r="G151" s="232">
        <v>142.68333333333334</v>
      </c>
      <c r="H151" s="232">
        <v>147.68333333333334</v>
      </c>
      <c r="I151" s="232">
        <v>149.2166666666667</v>
      </c>
      <c r="J151" s="232">
        <v>150.18333333333334</v>
      </c>
      <c r="K151" s="231">
        <v>148.25</v>
      </c>
      <c r="L151" s="231">
        <v>145.75</v>
      </c>
      <c r="M151" s="231">
        <v>132.70421999999999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225.1</v>
      </c>
      <c r="D152" s="232">
        <v>225.81666666666663</v>
      </c>
      <c r="E152" s="232">
        <v>222.68333333333328</v>
      </c>
      <c r="F152" s="232">
        <v>220.26666666666665</v>
      </c>
      <c r="G152" s="232">
        <v>217.1333333333333</v>
      </c>
      <c r="H152" s="232">
        <v>228.23333333333326</v>
      </c>
      <c r="I152" s="232">
        <v>231.36666666666665</v>
      </c>
      <c r="J152" s="232">
        <v>233.78333333333325</v>
      </c>
      <c r="K152" s="231">
        <v>228.95</v>
      </c>
      <c r="L152" s="231">
        <v>223.4</v>
      </c>
      <c r="M152" s="231">
        <v>23.09329</v>
      </c>
      <c r="N152" s="1"/>
      <c r="O152" s="1"/>
    </row>
    <row r="153" spans="1:15" ht="12.75" customHeight="1">
      <c r="A153" s="214">
        <v>144</v>
      </c>
      <c r="B153" s="217" t="s">
        <v>807</v>
      </c>
      <c r="C153" s="231">
        <v>543.20000000000005</v>
      </c>
      <c r="D153" s="232">
        <v>549.98333333333323</v>
      </c>
      <c r="E153" s="232">
        <v>521.31666666666649</v>
      </c>
      <c r="F153" s="232">
        <v>499.43333333333328</v>
      </c>
      <c r="G153" s="232">
        <v>470.76666666666654</v>
      </c>
      <c r="H153" s="232">
        <v>571.86666666666645</v>
      </c>
      <c r="I153" s="232">
        <v>600.53333333333319</v>
      </c>
      <c r="J153" s="232">
        <v>622.4166666666664</v>
      </c>
      <c r="K153" s="231">
        <v>578.65</v>
      </c>
      <c r="L153" s="231">
        <v>528.1</v>
      </c>
      <c r="M153" s="231">
        <v>354.91005000000001</v>
      </c>
      <c r="N153" s="1"/>
      <c r="O153" s="1"/>
    </row>
    <row r="154" spans="1:15" ht="12.75" customHeight="1">
      <c r="A154" s="214">
        <v>145</v>
      </c>
      <c r="B154" s="217" t="s">
        <v>433</v>
      </c>
      <c r="C154" s="231">
        <v>3054.45</v>
      </c>
      <c r="D154" s="232">
        <v>3046.9666666666667</v>
      </c>
      <c r="E154" s="232">
        <v>3033.9833333333336</v>
      </c>
      <c r="F154" s="232">
        <v>3013.5166666666669</v>
      </c>
      <c r="G154" s="232">
        <v>3000.5333333333338</v>
      </c>
      <c r="H154" s="232">
        <v>3067.4333333333334</v>
      </c>
      <c r="I154" s="232">
        <v>3080.4166666666661</v>
      </c>
      <c r="J154" s="232">
        <v>3100.8833333333332</v>
      </c>
      <c r="K154" s="231">
        <v>3059.95</v>
      </c>
      <c r="L154" s="231">
        <v>3026.5</v>
      </c>
      <c r="M154" s="231">
        <v>0.32401999999999997</v>
      </c>
      <c r="N154" s="1"/>
      <c r="O154" s="1"/>
    </row>
    <row r="155" spans="1:15" ht="12.75" customHeight="1">
      <c r="A155" s="214">
        <v>146</v>
      </c>
      <c r="B155" s="217" t="s">
        <v>808</v>
      </c>
      <c r="C155" s="231">
        <v>465.8</v>
      </c>
      <c r="D155" s="232">
        <v>467.58333333333331</v>
      </c>
      <c r="E155" s="232">
        <v>457.21666666666664</v>
      </c>
      <c r="F155" s="232">
        <v>448.63333333333333</v>
      </c>
      <c r="G155" s="232">
        <v>438.26666666666665</v>
      </c>
      <c r="H155" s="232">
        <v>476.16666666666663</v>
      </c>
      <c r="I155" s="232">
        <v>486.5333333333333</v>
      </c>
      <c r="J155" s="232">
        <v>495.11666666666662</v>
      </c>
      <c r="K155" s="231">
        <v>477.95</v>
      </c>
      <c r="L155" s="231">
        <v>459</v>
      </c>
      <c r="M155" s="231">
        <v>13.226179999999999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3292.65</v>
      </c>
      <c r="D156" s="232">
        <v>3288.1333333333332</v>
      </c>
      <c r="E156" s="232">
        <v>3273.8666666666663</v>
      </c>
      <c r="F156" s="232">
        <v>3255.083333333333</v>
      </c>
      <c r="G156" s="232">
        <v>3240.8166666666662</v>
      </c>
      <c r="H156" s="232">
        <v>3306.9166666666665</v>
      </c>
      <c r="I156" s="232">
        <v>3321.1833333333329</v>
      </c>
      <c r="J156" s="232">
        <v>3339.9666666666667</v>
      </c>
      <c r="K156" s="231">
        <v>3302.4</v>
      </c>
      <c r="L156" s="231">
        <v>3269.35</v>
      </c>
      <c r="M156" s="231">
        <v>1.1448799999999999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40639.050000000003</v>
      </c>
      <c r="D157" s="232">
        <v>40917.366666666669</v>
      </c>
      <c r="E157" s="232">
        <v>40286.733333333337</v>
      </c>
      <c r="F157" s="232">
        <v>39934.416666666672</v>
      </c>
      <c r="G157" s="232">
        <v>39303.78333333334</v>
      </c>
      <c r="H157" s="232">
        <v>41269.683333333334</v>
      </c>
      <c r="I157" s="232">
        <v>41900.316666666666</v>
      </c>
      <c r="J157" s="232">
        <v>42252.633333333331</v>
      </c>
      <c r="K157" s="231">
        <v>41548</v>
      </c>
      <c r="L157" s="231">
        <v>40565.050000000003</v>
      </c>
      <c r="M157" s="231">
        <v>0.19141</v>
      </c>
      <c r="N157" s="1"/>
      <c r="O157" s="1"/>
    </row>
    <row r="158" spans="1:15" ht="12.75" customHeight="1">
      <c r="A158" s="214">
        <v>149</v>
      </c>
      <c r="B158" s="217" t="s">
        <v>851</v>
      </c>
      <c r="C158" s="231">
        <v>1175.3499999999999</v>
      </c>
      <c r="D158" s="232">
        <v>1175.4166666666667</v>
      </c>
      <c r="E158" s="232">
        <v>1157.9333333333334</v>
      </c>
      <c r="F158" s="232">
        <v>1140.5166666666667</v>
      </c>
      <c r="G158" s="232">
        <v>1123.0333333333333</v>
      </c>
      <c r="H158" s="232">
        <v>1192.8333333333335</v>
      </c>
      <c r="I158" s="232">
        <v>1210.3166666666666</v>
      </c>
      <c r="J158" s="232">
        <v>1227.7333333333336</v>
      </c>
      <c r="K158" s="231">
        <v>1192.9000000000001</v>
      </c>
      <c r="L158" s="231">
        <v>1158</v>
      </c>
      <c r="M158" s="231">
        <v>0.67354000000000003</v>
      </c>
      <c r="N158" s="1"/>
      <c r="O158" s="1"/>
    </row>
    <row r="159" spans="1:15" ht="12.75" customHeight="1">
      <c r="A159" s="214">
        <v>150</v>
      </c>
      <c r="B159" s="217" t="s">
        <v>438</v>
      </c>
      <c r="C159" s="231">
        <v>3978.2</v>
      </c>
      <c r="D159" s="232">
        <v>3973.5499999999997</v>
      </c>
      <c r="E159" s="232">
        <v>3938.6499999999996</v>
      </c>
      <c r="F159" s="232">
        <v>3899.1</v>
      </c>
      <c r="G159" s="232">
        <v>3864.2</v>
      </c>
      <c r="H159" s="232">
        <v>4013.0999999999995</v>
      </c>
      <c r="I159" s="232">
        <v>4048</v>
      </c>
      <c r="J159" s="232">
        <v>4087.5499999999993</v>
      </c>
      <c r="K159" s="231">
        <v>4008.45</v>
      </c>
      <c r="L159" s="231">
        <v>3934</v>
      </c>
      <c r="M159" s="231">
        <v>2.1690299999999998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218.9</v>
      </c>
      <c r="D160" s="232">
        <v>219.18333333333337</v>
      </c>
      <c r="E160" s="232">
        <v>216.56666666666672</v>
      </c>
      <c r="F160" s="232">
        <v>214.23333333333335</v>
      </c>
      <c r="G160" s="232">
        <v>211.6166666666667</v>
      </c>
      <c r="H160" s="232">
        <v>221.51666666666674</v>
      </c>
      <c r="I160" s="232">
        <v>224.13333333333335</v>
      </c>
      <c r="J160" s="232">
        <v>226.46666666666675</v>
      </c>
      <c r="K160" s="231">
        <v>221.8</v>
      </c>
      <c r="L160" s="231">
        <v>216.85</v>
      </c>
      <c r="M160" s="231">
        <v>18.65692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2495.5</v>
      </c>
      <c r="D161" s="232">
        <v>2494.8166666666666</v>
      </c>
      <c r="E161" s="232">
        <v>2463.4833333333331</v>
      </c>
      <c r="F161" s="232">
        <v>2431.4666666666667</v>
      </c>
      <c r="G161" s="232">
        <v>2400.1333333333332</v>
      </c>
      <c r="H161" s="232">
        <v>2526.833333333333</v>
      </c>
      <c r="I161" s="232">
        <v>2558.166666666667</v>
      </c>
      <c r="J161" s="232">
        <v>2590.1833333333329</v>
      </c>
      <c r="K161" s="231">
        <v>2526.15</v>
      </c>
      <c r="L161" s="231">
        <v>2462.8000000000002</v>
      </c>
      <c r="M161" s="231">
        <v>2.8656199999999998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2677.05</v>
      </c>
      <c r="D162" s="232">
        <v>2687.7833333333333</v>
      </c>
      <c r="E162" s="232">
        <v>2657.0666666666666</v>
      </c>
      <c r="F162" s="232">
        <v>2637.0833333333335</v>
      </c>
      <c r="G162" s="232">
        <v>2606.3666666666668</v>
      </c>
      <c r="H162" s="232">
        <v>2707.7666666666664</v>
      </c>
      <c r="I162" s="232">
        <v>2738.4833333333327</v>
      </c>
      <c r="J162" s="232">
        <v>2758.4666666666662</v>
      </c>
      <c r="K162" s="231">
        <v>2718.5</v>
      </c>
      <c r="L162" s="231">
        <v>2667.8</v>
      </c>
      <c r="M162" s="231">
        <v>2.6329500000000001</v>
      </c>
      <c r="N162" s="1"/>
      <c r="O162" s="1"/>
    </row>
    <row r="163" spans="1:15" ht="12.75" customHeight="1">
      <c r="A163" s="214">
        <v>154</v>
      </c>
      <c r="B163" s="217" t="s">
        <v>785</v>
      </c>
      <c r="C163" s="231">
        <v>289.14999999999998</v>
      </c>
      <c r="D163" s="232">
        <v>291.11666666666662</v>
      </c>
      <c r="E163" s="232">
        <v>285.83333333333326</v>
      </c>
      <c r="F163" s="232">
        <v>282.51666666666665</v>
      </c>
      <c r="G163" s="232">
        <v>277.23333333333329</v>
      </c>
      <c r="H163" s="232">
        <v>294.43333333333322</v>
      </c>
      <c r="I163" s="232">
        <v>299.71666666666664</v>
      </c>
      <c r="J163" s="232">
        <v>303.03333333333319</v>
      </c>
      <c r="K163" s="231">
        <v>296.39999999999998</v>
      </c>
      <c r="L163" s="231">
        <v>287.8</v>
      </c>
      <c r="M163" s="231">
        <v>12.000909999999999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149.25</v>
      </c>
      <c r="D164" s="232">
        <v>149.85</v>
      </c>
      <c r="E164" s="232">
        <v>146.75</v>
      </c>
      <c r="F164" s="232">
        <v>144.25</v>
      </c>
      <c r="G164" s="232">
        <v>141.15</v>
      </c>
      <c r="H164" s="232">
        <v>152.35</v>
      </c>
      <c r="I164" s="232">
        <v>155.44999999999996</v>
      </c>
      <c r="J164" s="232">
        <v>157.94999999999999</v>
      </c>
      <c r="K164" s="231">
        <v>152.94999999999999</v>
      </c>
      <c r="L164" s="231">
        <v>147.35</v>
      </c>
      <c r="M164" s="231">
        <v>98.932429999999997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213.5</v>
      </c>
      <c r="D165" s="232">
        <v>212.93333333333331</v>
      </c>
      <c r="E165" s="232">
        <v>211.96666666666661</v>
      </c>
      <c r="F165" s="232">
        <v>210.43333333333331</v>
      </c>
      <c r="G165" s="232">
        <v>209.46666666666661</v>
      </c>
      <c r="H165" s="232">
        <v>214.46666666666661</v>
      </c>
      <c r="I165" s="232">
        <v>215.43333333333331</v>
      </c>
      <c r="J165" s="232">
        <v>216.96666666666661</v>
      </c>
      <c r="K165" s="231">
        <v>213.9</v>
      </c>
      <c r="L165" s="231">
        <v>211.4</v>
      </c>
      <c r="M165" s="231">
        <v>158.84666999999999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452.15</v>
      </c>
      <c r="D166" s="232">
        <v>452.9666666666667</v>
      </c>
      <c r="E166" s="232">
        <v>446.03333333333342</v>
      </c>
      <c r="F166" s="232">
        <v>439.91666666666674</v>
      </c>
      <c r="G166" s="232">
        <v>432.98333333333346</v>
      </c>
      <c r="H166" s="232">
        <v>459.08333333333337</v>
      </c>
      <c r="I166" s="232">
        <v>466.01666666666665</v>
      </c>
      <c r="J166" s="232">
        <v>472.13333333333333</v>
      </c>
      <c r="K166" s="231">
        <v>459.9</v>
      </c>
      <c r="L166" s="231">
        <v>446.85</v>
      </c>
      <c r="M166" s="231">
        <v>3.1710699999999998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13961</v>
      </c>
      <c r="D167" s="232">
        <v>13956.65</v>
      </c>
      <c r="E167" s="232">
        <v>13909.349999999999</v>
      </c>
      <c r="F167" s="232">
        <v>13857.699999999999</v>
      </c>
      <c r="G167" s="232">
        <v>13810.399999999998</v>
      </c>
      <c r="H167" s="232">
        <v>14008.3</v>
      </c>
      <c r="I167" s="232">
        <v>14055.599999999999</v>
      </c>
      <c r="J167" s="232">
        <v>14107.25</v>
      </c>
      <c r="K167" s="231">
        <v>14003.95</v>
      </c>
      <c r="L167" s="231">
        <v>13905</v>
      </c>
      <c r="M167" s="231">
        <v>1.52E-2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55.85</v>
      </c>
      <c r="D168" s="232">
        <v>55.883333333333326</v>
      </c>
      <c r="E168" s="232">
        <v>55.266666666666652</v>
      </c>
      <c r="F168" s="232">
        <v>54.683333333333323</v>
      </c>
      <c r="G168" s="232">
        <v>54.066666666666649</v>
      </c>
      <c r="H168" s="232">
        <v>56.466666666666654</v>
      </c>
      <c r="I168" s="232">
        <v>57.083333333333329</v>
      </c>
      <c r="J168" s="232">
        <v>57.666666666666657</v>
      </c>
      <c r="K168" s="231">
        <v>56.5</v>
      </c>
      <c r="L168" s="231">
        <v>55.3</v>
      </c>
      <c r="M168" s="231">
        <v>581.23134000000005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120.65</v>
      </c>
      <c r="D169" s="232">
        <v>120.71666666666665</v>
      </c>
      <c r="E169" s="232">
        <v>119.2833333333333</v>
      </c>
      <c r="F169" s="232">
        <v>117.91666666666664</v>
      </c>
      <c r="G169" s="232">
        <v>116.48333333333329</v>
      </c>
      <c r="H169" s="232">
        <v>122.08333333333331</v>
      </c>
      <c r="I169" s="232">
        <v>123.51666666666668</v>
      </c>
      <c r="J169" s="232">
        <v>124.88333333333333</v>
      </c>
      <c r="K169" s="231">
        <v>122.15</v>
      </c>
      <c r="L169" s="231">
        <v>119.35</v>
      </c>
      <c r="M169" s="231">
        <v>65.476020000000005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2471.6</v>
      </c>
      <c r="D170" s="232">
        <v>2489.7000000000003</v>
      </c>
      <c r="E170" s="232">
        <v>2446.9000000000005</v>
      </c>
      <c r="F170" s="232">
        <v>2422.2000000000003</v>
      </c>
      <c r="G170" s="232">
        <v>2379.4000000000005</v>
      </c>
      <c r="H170" s="232">
        <v>2514.4000000000005</v>
      </c>
      <c r="I170" s="232">
        <v>2557.2000000000007</v>
      </c>
      <c r="J170" s="232">
        <v>2581.9000000000005</v>
      </c>
      <c r="K170" s="231">
        <v>2532.5</v>
      </c>
      <c r="L170" s="231">
        <v>2465</v>
      </c>
      <c r="M170" s="231">
        <v>81.633660000000006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780.25</v>
      </c>
      <c r="D171" s="232">
        <v>780.13333333333333</v>
      </c>
      <c r="E171" s="232">
        <v>777.36666666666667</v>
      </c>
      <c r="F171" s="232">
        <v>774.48333333333335</v>
      </c>
      <c r="G171" s="232">
        <v>771.7166666666667</v>
      </c>
      <c r="H171" s="232">
        <v>783.01666666666665</v>
      </c>
      <c r="I171" s="232">
        <v>785.7833333333333</v>
      </c>
      <c r="J171" s="232">
        <v>788.66666666666663</v>
      </c>
      <c r="K171" s="231">
        <v>782.9</v>
      </c>
      <c r="L171" s="231">
        <v>777.25</v>
      </c>
      <c r="M171" s="231">
        <v>4.9388399999999999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1315.7</v>
      </c>
      <c r="D172" s="232">
        <v>1309</v>
      </c>
      <c r="E172" s="232">
        <v>1298</v>
      </c>
      <c r="F172" s="232">
        <v>1280.3</v>
      </c>
      <c r="G172" s="232">
        <v>1269.3</v>
      </c>
      <c r="H172" s="232">
        <v>1326.7</v>
      </c>
      <c r="I172" s="232">
        <v>1337.7</v>
      </c>
      <c r="J172" s="232">
        <v>1355.4</v>
      </c>
      <c r="K172" s="231">
        <v>1320</v>
      </c>
      <c r="L172" s="231">
        <v>1291.3</v>
      </c>
      <c r="M172" s="231">
        <v>13.779489999999999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2219.3000000000002</v>
      </c>
      <c r="D173" s="232">
        <v>2213.3833333333337</v>
      </c>
      <c r="E173" s="232">
        <v>2196.9666666666672</v>
      </c>
      <c r="F173" s="232">
        <v>2174.6333333333337</v>
      </c>
      <c r="G173" s="232">
        <v>2158.2166666666672</v>
      </c>
      <c r="H173" s="232">
        <v>2235.7166666666672</v>
      </c>
      <c r="I173" s="232">
        <v>2252.1333333333341</v>
      </c>
      <c r="J173" s="232">
        <v>2274.4666666666672</v>
      </c>
      <c r="K173" s="231">
        <v>2229.8000000000002</v>
      </c>
      <c r="L173" s="231">
        <v>2191.0500000000002</v>
      </c>
      <c r="M173" s="231">
        <v>5.6332300000000002</v>
      </c>
      <c r="N173" s="1"/>
      <c r="O173" s="1"/>
    </row>
    <row r="174" spans="1:15" ht="12.75" customHeight="1">
      <c r="A174" s="214">
        <v>165</v>
      </c>
      <c r="B174" s="217" t="s">
        <v>804</v>
      </c>
      <c r="C174" s="231">
        <v>78.150000000000006</v>
      </c>
      <c r="D174" s="232">
        <v>77.716666666666654</v>
      </c>
      <c r="E174" s="232">
        <v>77.133333333333312</v>
      </c>
      <c r="F174" s="232">
        <v>76.11666666666666</v>
      </c>
      <c r="G174" s="232">
        <v>75.533333333333317</v>
      </c>
      <c r="H174" s="232">
        <v>78.733333333333306</v>
      </c>
      <c r="I174" s="232">
        <v>79.316666666666649</v>
      </c>
      <c r="J174" s="232">
        <v>80.3333333333333</v>
      </c>
      <c r="K174" s="231">
        <v>78.3</v>
      </c>
      <c r="L174" s="231">
        <v>76.7</v>
      </c>
      <c r="M174" s="231">
        <v>123.56244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23854.85</v>
      </c>
      <c r="D175" s="232">
        <v>23786.466666666664</v>
      </c>
      <c r="E175" s="232">
        <v>23572.933333333327</v>
      </c>
      <c r="F175" s="232">
        <v>23291.016666666663</v>
      </c>
      <c r="G175" s="232">
        <v>23077.483333333326</v>
      </c>
      <c r="H175" s="232">
        <v>24068.383333333328</v>
      </c>
      <c r="I175" s="232">
        <v>24281.916666666661</v>
      </c>
      <c r="J175" s="232">
        <v>24563.833333333328</v>
      </c>
      <c r="K175" s="231">
        <v>24000</v>
      </c>
      <c r="L175" s="231">
        <v>23504.55</v>
      </c>
      <c r="M175" s="231">
        <v>0.37645000000000001</v>
      </c>
      <c r="N175" s="1"/>
      <c r="O175" s="1"/>
    </row>
    <row r="176" spans="1:15" ht="12.75" customHeight="1">
      <c r="A176" s="214">
        <v>167</v>
      </c>
      <c r="B176" t="s">
        <v>969</v>
      </c>
      <c r="C176" s="341" t="e">
        <v>#N/A</v>
      </c>
      <c r="D176" s="342" t="e">
        <v>#N/A</v>
      </c>
      <c r="E176" s="342" t="e">
        <v>#N/A</v>
      </c>
      <c r="F176" s="342" t="e">
        <v>#N/A</v>
      </c>
      <c r="G176" s="342" t="e">
        <v>#N/A</v>
      </c>
      <c r="H176" s="342" t="e">
        <v>#N/A</v>
      </c>
      <c r="I176" s="342" t="e">
        <v>#N/A</v>
      </c>
      <c r="J176" s="342" t="e">
        <v>#N/A</v>
      </c>
      <c r="K176" s="341" t="e">
        <v>#N/A</v>
      </c>
      <c r="L176" s="341" t="e">
        <v>#N/A</v>
      </c>
      <c r="M176" s="341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2981.3</v>
      </c>
      <c r="D177" s="232">
        <v>2970.2833333333333</v>
      </c>
      <c r="E177" s="232">
        <v>2949.2666666666664</v>
      </c>
      <c r="F177" s="232">
        <v>2917.2333333333331</v>
      </c>
      <c r="G177" s="232">
        <v>2896.2166666666662</v>
      </c>
      <c r="H177" s="232">
        <v>3002.3166666666666</v>
      </c>
      <c r="I177" s="232">
        <v>3023.3333333333339</v>
      </c>
      <c r="J177" s="232">
        <v>3055.3666666666668</v>
      </c>
      <c r="K177" s="231">
        <v>2991.3</v>
      </c>
      <c r="L177" s="231">
        <v>2938.25</v>
      </c>
      <c r="M177" s="231">
        <v>3.4164500000000002</v>
      </c>
      <c r="N177" s="1"/>
      <c r="O177" s="1"/>
    </row>
    <row r="178" spans="1:15" ht="12.75" customHeight="1">
      <c r="A178" s="214">
        <v>169</v>
      </c>
      <c r="B178" s="217" t="s">
        <v>799</v>
      </c>
      <c r="C178" s="231">
        <v>428.45</v>
      </c>
      <c r="D178" s="232">
        <v>429.90000000000003</v>
      </c>
      <c r="E178" s="232">
        <v>424.05000000000007</v>
      </c>
      <c r="F178" s="232">
        <v>419.65000000000003</v>
      </c>
      <c r="G178" s="232">
        <v>413.80000000000007</v>
      </c>
      <c r="H178" s="232">
        <v>434.30000000000007</v>
      </c>
      <c r="I178" s="232">
        <v>440.15000000000009</v>
      </c>
      <c r="J178" s="232">
        <v>444.55000000000007</v>
      </c>
      <c r="K178" s="231">
        <v>435.75</v>
      </c>
      <c r="L178" s="231">
        <v>425.5</v>
      </c>
      <c r="M178" s="231">
        <v>14.27849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594.9</v>
      </c>
      <c r="D179" s="232">
        <v>594.30000000000007</v>
      </c>
      <c r="E179" s="232">
        <v>590.70000000000016</v>
      </c>
      <c r="F179" s="232">
        <v>586.50000000000011</v>
      </c>
      <c r="G179" s="232">
        <v>582.9000000000002</v>
      </c>
      <c r="H179" s="232">
        <v>598.50000000000011</v>
      </c>
      <c r="I179" s="232">
        <v>602.1</v>
      </c>
      <c r="J179" s="232">
        <v>606.30000000000007</v>
      </c>
      <c r="K179" s="231">
        <v>597.9</v>
      </c>
      <c r="L179" s="231">
        <v>590.1</v>
      </c>
      <c r="M179" s="231">
        <v>81.837149999999994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88</v>
      </c>
      <c r="D180" s="232">
        <v>87.983333333333334</v>
      </c>
      <c r="E180" s="232">
        <v>87.216666666666669</v>
      </c>
      <c r="F180" s="232">
        <v>86.433333333333337</v>
      </c>
      <c r="G180" s="232">
        <v>85.666666666666671</v>
      </c>
      <c r="H180" s="232">
        <v>88.766666666666666</v>
      </c>
      <c r="I180" s="232">
        <v>89.533333333333346</v>
      </c>
      <c r="J180" s="232">
        <v>90.316666666666663</v>
      </c>
      <c r="K180" s="231">
        <v>88.75</v>
      </c>
      <c r="L180" s="231">
        <v>87.2</v>
      </c>
      <c r="M180" s="231">
        <v>114.42821000000001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1032.8499999999999</v>
      </c>
      <c r="D181" s="232">
        <v>1029.8166666666668</v>
      </c>
      <c r="E181" s="232">
        <v>1024.1833333333336</v>
      </c>
      <c r="F181" s="232">
        <v>1015.5166666666668</v>
      </c>
      <c r="G181" s="232">
        <v>1009.8833333333336</v>
      </c>
      <c r="H181" s="232">
        <v>1038.4833333333336</v>
      </c>
      <c r="I181" s="232">
        <v>1044.1166666666668</v>
      </c>
      <c r="J181" s="232">
        <v>1052.7833333333338</v>
      </c>
      <c r="K181" s="231">
        <v>1035.45</v>
      </c>
      <c r="L181" s="231">
        <v>1021.15</v>
      </c>
      <c r="M181" s="231">
        <v>16.413979999999999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472.25</v>
      </c>
      <c r="D182" s="232">
        <v>471.9666666666667</v>
      </c>
      <c r="E182" s="232">
        <v>469.33333333333337</v>
      </c>
      <c r="F182" s="232">
        <v>466.41666666666669</v>
      </c>
      <c r="G182" s="232">
        <v>463.78333333333336</v>
      </c>
      <c r="H182" s="232">
        <v>474.88333333333338</v>
      </c>
      <c r="I182" s="232">
        <v>477.51666666666671</v>
      </c>
      <c r="J182" s="232">
        <v>480.43333333333339</v>
      </c>
      <c r="K182" s="231">
        <v>474.6</v>
      </c>
      <c r="L182" s="231">
        <v>469.05</v>
      </c>
      <c r="M182" s="231">
        <v>5.7111599999999996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612.54999999999995</v>
      </c>
      <c r="D183" s="232">
        <v>614.99999999999989</v>
      </c>
      <c r="E183" s="232">
        <v>605.5999999999998</v>
      </c>
      <c r="F183" s="232">
        <v>598.64999999999986</v>
      </c>
      <c r="G183" s="232">
        <v>589.24999999999977</v>
      </c>
      <c r="H183" s="232">
        <v>621.94999999999982</v>
      </c>
      <c r="I183" s="232">
        <v>631.34999999999991</v>
      </c>
      <c r="J183" s="232">
        <v>638.29999999999984</v>
      </c>
      <c r="K183" s="231">
        <v>624.4</v>
      </c>
      <c r="L183" s="231">
        <v>608.04999999999995</v>
      </c>
      <c r="M183" s="231">
        <v>2.7783500000000001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1005.55</v>
      </c>
      <c r="D184" s="232">
        <v>1009.35</v>
      </c>
      <c r="E184" s="232">
        <v>997.5</v>
      </c>
      <c r="F184" s="232">
        <v>989.44999999999993</v>
      </c>
      <c r="G184" s="232">
        <v>977.59999999999991</v>
      </c>
      <c r="H184" s="232">
        <v>1017.4000000000001</v>
      </c>
      <c r="I184" s="232">
        <v>1029.2500000000002</v>
      </c>
      <c r="J184" s="232">
        <v>1037.3000000000002</v>
      </c>
      <c r="K184" s="231">
        <v>1021.2</v>
      </c>
      <c r="L184" s="231">
        <v>1001.3</v>
      </c>
      <c r="M184" s="231">
        <v>8.3470300000000002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973.25</v>
      </c>
      <c r="D185" s="232">
        <v>973.61666666666667</v>
      </c>
      <c r="E185" s="232">
        <v>968.63333333333333</v>
      </c>
      <c r="F185" s="232">
        <v>964.01666666666665</v>
      </c>
      <c r="G185" s="232">
        <v>959.0333333333333</v>
      </c>
      <c r="H185" s="232">
        <v>978.23333333333335</v>
      </c>
      <c r="I185" s="232">
        <v>983.2166666666667</v>
      </c>
      <c r="J185" s="232">
        <v>987.83333333333337</v>
      </c>
      <c r="K185" s="231">
        <v>978.6</v>
      </c>
      <c r="L185" s="231">
        <v>969</v>
      </c>
      <c r="M185" s="231">
        <v>5.9350699999999996</v>
      </c>
      <c r="N185" s="1"/>
      <c r="O185" s="1"/>
    </row>
    <row r="186" spans="1:15" ht="12.75" customHeight="1">
      <c r="A186" s="214">
        <v>177</v>
      </c>
      <c r="B186" s="217" t="s">
        <v>488</v>
      </c>
      <c r="C186" s="231">
        <v>1396.7</v>
      </c>
      <c r="D186" s="232">
        <v>1405.7666666666667</v>
      </c>
      <c r="E186" s="232">
        <v>1380.9333333333334</v>
      </c>
      <c r="F186" s="232">
        <v>1365.1666666666667</v>
      </c>
      <c r="G186" s="232">
        <v>1340.3333333333335</v>
      </c>
      <c r="H186" s="232">
        <v>1421.5333333333333</v>
      </c>
      <c r="I186" s="232">
        <v>1446.3666666666668</v>
      </c>
      <c r="J186" s="232">
        <v>1462.1333333333332</v>
      </c>
      <c r="K186" s="231">
        <v>1430.6</v>
      </c>
      <c r="L186" s="231">
        <v>1390</v>
      </c>
      <c r="M186" s="231">
        <v>11.53415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3334.35</v>
      </c>
      <c r="D187" s="232">
        <v>3333.3000000000006</v>
      </c>
      <c r="E187" s="232">
        <v>3316.6000000000013</v>
      </c>
      <c r="F187" s="232">
        <v>3298.8500000000008</v>
      </c>
      <c r="G187" s="232">
        <v>3282.1500000000015</v>
      </c>
      <c r="H187" s="232">
        <v>3351.0500000000011</v>
      </c>
      <c r="I187" s="232">
        <v>3367.7500000000009</v>
      </c>
      <c r="J187" s="232">
        <v>3385.5000000000009</v>
      </c>
      <c r="K187" s="231">
        <v>3350</v>
      </c>
      <c r="L187" s="231">
        <v>3315.55</v>
      </c>
      <c r="M187" s="231">
        <v>22.503910000000001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754.25</v>
      </c>
      <c r="D188" s="232">
        <v>756.69999999999993</v>
      </c>
      <c r="E188" s="232">
        <v>749.54999999999984</v>
      </c>
      <c r="F188" s="232">
        <v>744.84999999999991</v>
      </c>
      <c r="G188" s="232">
        <v>737.69999999999982</v>
      </c>
      <c r="H188" s="232">
        <v>761.39999999999986</v>
      </c>
      <c r="I188" s="232">
        <v>768.55</v>
      </c>
      <c r="J188" s="232">
        <v>773.24999999999989</v>
      </c>
      <c r="K188" s="231">
        <v>763.85</v>
      </c>
      <c r="L188" s="231">
        <v>752</v>
      </c>
      <c r="M188" s="231">
        <v>7.6302099999999999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6196.65</v>
      </c>
      <c r="D189" s="232">
        <v>6186.5166666666664</v>
      </c>
      <c r="E189" s="232">
        <v>6141.8833333333332</v>
      </c>
      <c r="F189" s="232">
        <v>6087.1166666666668</v>
      </c>
      <c r="G189" s="232">
        <v>6042.4833333333336</v>
      </c>
      <c r="H189" s="232">
        <v>6241.2833333333328</v>
      </c>
      <c r="I189" s="232">
        <v>6285.9166666666661</v>
      </c>
      <c r="J189" s="232">
        <v>6340.6833333333325</v>
      </c>
      <c r="K189" s="231">
        <v>6231.15</v>
      </c>
      <c r="L189" s="231">
        <v>6131.75</v>
      </c>
      <c r="M189" s="231">
        <v>0.95308000000000004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412.25</v>
      </c>
      <c r="D190" s="232">
        <v>414.26666666666665</v>
      </c>
      <c r="E190" s="232">
        <v>408.0333333333333</v>
      </c>
      <c r="F190" s="232">
        <v>403.81666666666666</v>
      </c>
      <c r="G190" s="232">
        <v>397.58333333333331</v>
      </c>
      <c r="H190" s="232">
        <v>418.48333333333329</v>
      </c>
      <c r="I190" s="232">
        <v>424.71666666666664</v>
      </c>
      <c r="J190" s="232">
        <v>428.93333333333328</v>
      </c>
      <c r="K190" s="231">
        <v>420.5</v>
      </c>
      <c r="L190" s="231">
        <v>410.05</v>
      </c>
      <c r="M190" s="231">
        <v>124.79034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205.7</v>
      </c>
      <c r="D191" s="232">
        <v>205.43333333333331</v>
      </c>
      <c r="E191" s="232">
        <v>204.06666666666661</v>
      </c>
      <c r="F191" s="232">
        <v>202.43333333333331</v>
      </c>
      <c r="G191" s="232">
        <v>201.06666666666661</v>
      </c>
      <c r="H191" s="232">
        <v>207.06666666666661</v>
      </c>
      <c r="I191" s="232">
        <v>208.43333333333334</v>
      </c>
      <c r="J191" s="232">
        <v>210.06666666666661</v>
      </c>
      <c r="K191" s="231">
        <v>206.8</v>
      </c>
      <c r="L191" s="231">
        <v>203.8</v>
      </c>
      <c r="M191" s="231">
        <v>61.677889999999998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118.1</v>
      </c>
      <c r="D192" s="232">
        <v>118.31666666666666</v>
      </c>
      <c r="E192" s="232">
        <v>117.38333333333333</v>
      </c>
      <c r="F192" s="232">
        <v>116.66666666666666</v>
      </c>
      <c r="G192" s="232">
        <v>115.73333333333332</v>
      </c>
      <c r="H192" s="232">
        <v>119.03333333333333</v>
      </c>
      <c r="I192" s="232">
        <v>119.96666666666667</v>
      </c>
      <c r="J192" s="232">
        <v>120.68333333333334</v>
      </c>
      <c r="K192" s="231">
        <v>119.25</v>
      </c>
      <c r="L192" s="231">
        <v>117.6</v>
      </c>
      <c r="M192" s="231">
        <v>337.40024</v>
      </c>
      <c r="N192" s="1"/>
      <c r="O192" s="1"/>
    </row>
    <row r="193" spans="1:15" ht="12.75" customHeight="1">
      <c r="A193" s="214">
        <v>184</v>
      </c>
      <c r="B193" s="217" t="s">
        <v>788</v>
      </c>
      <c r="C193" s="231">
        <v>85.05</v>
      </c>
      <c r="D193" s="232">
        <v>85.34999999999998</v>
      </c>
      <c r="E193" s="232">
        <v>84.549999999999955</v>
      </c>
      <c r="F193" s="232">
        <v>84.049999999999969</v>
      </c>
      <c r="G193" s="232">
        <v>83.249999999999943</v>
      </c>
      <c r="H193" s="232">
        <v>85.849999999999966</v>
      </c>
      <c r="I193" s="232">
        <v>86.65</v>
      </c>
      <c r="J193" s="232">
        <v>87.149999999999977</v>
      </c>
      <c r="K193" s="231">
        <v>86.15</v>
      </c>
      <c r="L193" s="231">
        <v>84.85</v>
      </c>
      <c r="M193" s="231">
        <v>8.0155399999999997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1001.55</v>
      </c>
      <c r="D194" s="232">
        <v>1004.1166666666667</v>
      </c>
      <c r="E194" s="232">
        <v>994.73333333333335</v>
      </c>
      <c r="F194" s="232">
        <v>987.91666666666663</v>
      </c>
      <c r="G194" s="232">
        <v>978.5333333333333</v>
      </c>
      <c r="H194" s="232">
        <v>1010.9333333333334</v>
      </c>
      <c r="I194" s="232">
        <v>1020.3166666666668</v>
      </c>
      <c r="J194" s="232">
        <v>1027.1333333333334</v>
      </c>
      <c r="K194" s="231">
        <v>1013.5</v>
      </c>
      <c r="L194" s="231">
        <v>997.3</v>
      </c>
      <c r="M194" s="231">
        <v>19.48321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704.3</v>
      </c>
      <c r="D195" s="232">
        <v>706.08333333333337</v>
      </c>
      <c r="E195" s="232">
        <v>700.4666666666667</v>
      </c>
      <c r="F195" s="232">
        <v>696.63333333333333</v>
      </c>
      <c r="G195" s="232">
        <v>691.01666666666665</v>
      </c>
      <c r="H195" s="232">
        <v>709.91666666666674</v>
      </c>
      <c r="I195" s="232">
        <v>715.5333333333333</v>
      </c>
      <c r="J195" s="232">
        <v>719.36666666666679</v>
      </c>
      <c r="K195" s="231">
        <v>711.7</v>
      </c>
      <c r="L195" s="231">
        <v>702.25</v>
      </c>
      <c r="M195" s="231">
        <v>1.08626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2446.6</v>
      </c>
      <c r="D196" s="232">
        <v>2451.2000000000003</v>
      </c>
      <c r="E196" s="232">
        <v>2427.4000000000005</v>
      </c>
      <c r="F196" s="232">
        <v>2408.2000000000003</v>
      </c>
      <c r="G196" s="232">
        <v>2384.4000000000005</v>
      </c>
      <c r="H196" s="232">
        <v>2470.4000000000005</v>
      </c>
      <c r="I196" s="232">
        <v>2494.2000000000007</v>
      </c>
      <c r="J196" s="232">
        <v>2513.4000000000005</v>
      </c>
      <c r="K196" s="231">
        <v>2475</v>
      </c>
      <c r="L196" s="231">
        <v>2432</v>
      </c>
      <c r="M196" s="231">
        <v>8.7452000000000005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1546.5</v>
      </c>
      <c r="D197" s="232">
        <v>1547.0666666666666</v>
      </c>
      <c r="E197" s="232">
        <v>1535.1833333333332</v>
      </c>
      <c r="F197" s="232">
        <v>1523.8666666666666</v>
      </c>
      <c r="G197" s="232">
        <v>1511.9833333333331</v>
      </c>
      <c r="H197" s="232">
        <v>1558.3833333333332</v>
      </c>
      <c r="I197" s="232">
        <v>1570.2666666666664</v>
      </c>
      <c r="J197" s="232">
        <v>1581.5833333333333</v>
      </c>
      <c r="K197" s="231">
        <v>1558.95</v>
      </c>
      <c r="L197" s="231">
        <v>1535.75</v>
      </c>
      <c r="M197" s="231">
        <v>0.90973999999999999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484.45</v>
      </c>
      <c r="D198" s="232">
        <v>486.14999999999992</v>
      </c>
      <c r="E198" s="232">
        <v>481.39999999999986</v>
      </c>
      <c r="F198" s="232">
        <v>478.34999999999997</v>
      </c>
      <c r="G198" s="232">
        <v>473.59999999999991</v>
      </c>
      <c r="H198" s="232">
        <v>489.19999999999982</v>
      </c>
      <c r="I198" s="232">
        <v>493.94999999999993</v>
      </c>
      <c r="J198" s="232">
        <v>496.99999999999977</v>
      </c>
      <c r="K198" s="231">
        <v>490.9</v>
      </c>
      <c r="L198" s="231">
        <v>483.1</v>
      </c>
      <c r="M198" s="231">
        <v>1.6914100000000001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1209.5</v>
      </c>
      <c r="D199" s="232">
        <v>1218.8333333333333</v>
      </c>
      <c r="E199" s="232">
        <v>1195.1666666666665</v>
      </c>
      <c r="F199" s="232">
        <v>1180.8333333333333</v>
      </c>
      <c r="G199" s="232">
        <v>1157.1666666666665</v>
      </c>
      <c r="H199" s="232">
        <v>1233.1666666666665</v>
      </c>
      <c r="I199" s="232">
        <v>1256.833333333333</v>
      </c>
      <c r="J199" s="232">
        <v>1271.1666666666665</v>
      </c>
      <c r="K199" s="231">
        <v>1242.5</v>
      </c>
      <c r="L199" s="231">
        <v>1204.5</v>
      </c>
      <c r="M199" s="231">
        <v>5.6643400000000002</v>
      </c>
      <c r="N199" s="1"/>
      <c r="O199" s="1"/>
    </row>
    <row r="200" spans="1:15" ht="12.75" customHeight="1">
      <c r="A200" s="214">
        <v>191</v>
      </c>
      <c r="B200" s="217" t="s">
        <v>495</v>
      </c>
      <c r="C200" s="231">
        <v>33.65</v>
      </c>
      <c r="D200" s="232">
        <v>33.733333333333327</v>
      </c>
      <c r="E200" s="232">
        <v>33.516666666666652</v>
      </c>
      <c r="F200" s="232">
        <v>33.383333333333326</v>
      </c>
      <c r="G200" s="232">
        <v>33.16666666666665</v>
      </c>
      <c r="H200" s="232">
        <v>33.866666666666653</v>
      </c>
      <c r="I200" s="232">
        <v>34.083333333333336</v>
      </c>
      <c r="J200" s="232">
        <v>34.216666666666654</v>
      </c>
      <c r="K200" s="231">
        <v>33.950000000000003</v>
      </c>
      <c r="L200" s="231">
        <v>33.6</v>
      </c>
      <c r="M200" s="231">
        <v>21.655480000000001</v>
      </c>
      <c r="N200" s="1"/>
      <c r="O200" s="1"/>
    </row>
    <row r="201" spans="1:15" ht="12.75" customHeight="1">
      <c r="A201" s="214">
        <v>192</v>
      </c>
      <c r="B201" s="217" t="s">
        <v>497</v>
      </c>
      <c r="C201" s="231">
        <v>2684.5</v>
      </c>
      <c r="D201" s="232">
        <v>2672.4</v>
      </c>
      <c r="E201" s="232">
        <v>2634.15</v>
      </c>
      <c r="F201" s="232">
        <v>2583.8000000000002</v>
      </c>
      <c r="G201" s="232">
        <v>2545.5500000000002</v>
      </c>
      <c r="H201" s="232">
        <v>2722.75</v>
      </c>
      <c r="I201" s="232">
        <v>2761</v>
      </c>
      <c r="J201" s="232">
        <v>2811.35</v>
      </c>
      <c r="K201" s="231">
        <v>2710.65</v>
      </c>
      <c r="L201" s="231">
        <v>2622.05</v>
      </c>
      <c r="M201" s="231">
        <v>1.9862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717.8</v>
      </c>
      <c r="D202" s="232">
        <v>718.34999999999991</v>
      </c>
      <c r="E202" s="232">
        <v>713.79999999999984</v>
      </c>
      <c r="F202" s="232">
        <v>709.8</v>
      </c>
      <c r="G202" s="232">
        <v>705.24999999999989</v>
      </c>
      <c r="H202" s="232">
        <v>722.3499999999998</v>
      </c>
      <c r="I202" s="232">
        <v>726.9</v>
      </c>
      <c r="J202" s="232">
        <v>730.89999999999975</v>
      </c>
      <c r="K202" s="231">
        <v>722.9</v>
      </c>
      <c r="L202" s="231">
        <v>714.35</v>
      </c>
      <c r="M202" s="231">
        <v>12.7285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7153.35</v>
      </c>
      <c r="D203" s="232">
        <v>7115.083333333333</v>
      </c>
      <c r="E203" s="232">
        <v>7063.2166666666662</v>
      </c>
      <c r="F203" s="232">
        <v>6973.083333333333</v>
      </c>
      <c r="G203" s="232">
        <v>6921.2166666666662</v>
      </c>
      <c r="H203" s="232">
        <v>7205.2166666666662</v>
      </c>
      <c r="I203" s="232">
        <v>7257.083333333333</v>
      </c>
      <c r="J203" s="232">
        <v>7347.2166666666662</v>
      </c>
      <c r="K203" s="231">
        <v>7166.95</v>
      </c>
      <c r="L203" s="231">
        <v>7024.95</v>
      </c>
      <c r="M203" s="231">
        <v>5.6649200000000004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78.05</v>
      </c>
      <c r="D204" s="232">
        <v>78.216666666666669</v>
      </c>
      <c r="E204" s="232">
        <v>77.433333333333337</v>
      </c>
      <c r="F204" s="232">
        <v>76.816666666666663</v>
      </c>
      <c r="G204" s="232">
        <v>76.033333333333331</v>
      </c>
      <c r="H204" s="232">
        <v>78.833333333333343</v>
      </c>
      <c r="I204" s="232">
        <v>79.616666666666674</v>
      </c>
      <c r="J204" s="232">
        <v>80.233333333333348</v>
      </c>
      <c r="K204" s="231">
        <v>79</v>
      </c>
      <c r="L204" s="231">
        <v>77.599999999999994</v>
      </c>
      <c r="M204" s="231">
        <v>91.060119999999998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1644.15</v>
      </c>
      <c r="D205" s="232">
        <v>1653.6666666666667</v>
      </c>
      <c r="E205" s="232">
        <v>1626.9333333333334</v>
      </c>
      <c r="F205" s="232">
        <v>1609.7166666666667</v>
      </c>
      <c r="G205" s="232">
        <v>1582.9833333333333</v>
      </c>
      <c r="H205" s="232">
        <v>1670.8833333333334</v>
      </c>
      <c r="I205" s="232">
        <v>1697.6166666666666</v>
      </c>
      <c r="J205" s="232">
        <v>1714.8333333333335</v>
      </c>
      <c r="K205" s="231">
        <v>1680.4</v>
      </c>
      <c r="L205" s="231">
        <v>1636.45</v>
      </c>
      <c r="M205" s="231">
        <v>1.3847400000000001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857.75</v>
      </c>
      <c r="D206" s="232">
        <v>862.11666666666667</v>
      </c>
      <c r="E206" s="232">
        <v>850.63333333333333</v>
      </c>
      <c r="F206" s="232">
        <v>843.51666666666665</v>
      </c>
      <c r="G206" s="232">
        <v>832.0333333333333</v>
      </c>
      <c r="H206" s="232">
        <v>869.23333333333335</v>
      </c>
      <c r="I206" s="232">
        <v>880.7166666666667</v>
      </c>
      <c r="J206" s="232">
        <v>887.83333333333337</v>
      </c>
      <c r="K206" s="231">
        <v>873.6</v>
      </c>
      <c r="L206" s="231">
        <v>855</v>
      </c>
      <c r="M206" s="231">
        <v>6.0738200000000004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1187.0999999999999</v>
      </c>
      <c r="D207" s="232">
        <v>1196.0166666666667</v>
      </c>
      <c r="E207" s="232">
        <v>1162.0833333333333</v>
      </c>
      <c r="F207" s="232">
        <v>1137.0666666666666</v>
      </c>
      <c r="G207" s="232">
        <v>1103.1333333333332</v>
      </c>
      <c r="H207" s="232">
        <v>1221.0333333333333</v>
      </c>
      <c r="I207" s="232">
        <v>1254.9666666666667</v>
      </c>
      <c r="J207" s="232">
        <v>1279.9833333333333</v>
      </c>
      <c r="K207" s="231">
        <v>1229.95</v>
      </c>
      <c r="L207" s="231">
        <v>1171</v>
      </c>
      <c r="M207" s="231">
        <v>24.06767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316.60000000000002</v>
      </c>
      <c r="D208" s="232">
        <v>317.06666666666666</v>
      </c>
      <c r="E208" s="232">
        <v>314.13333333333333</v>
      </c>
      <c r="F208" s="232">
        <v>311.66666666666669</v>
      </c>
      <c r="G208" s="232">
        <v>308.73333333333335</v>
      </c>
      <c r="H208" s="232">
        <v>319.5333333333333</v>
      </c>
      <c r="I208" s="232">
        <v>322.46666666666658</v>
      </c>
      <c r="J208" s="232">
        <v>324.93333333333328</v>
      </c>
      <c r="K208" s="231">
        <v>320</v>
      </c>
      <c r="L208" s="231">
        <v>314.60000000000002</v>
      </c>
      <c r="M208" s="231">
        <v>40.512419999999999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7.35</v>
      </c>
      <c r="D209" s="232">
        <v>7.3166666666666673</v>
      </c>
      <c r="E209" s="232">
        <v>7.1833333333333345</v>
      </c>
      <c r="F209" s="232">
        <v>7.0166666666666675</v>
      </c>
      <c r="G209" s="232">
        <v>6.8833333333333346</v>
      </c>
      <c r="H209" s="232">
        <v>7.4833333333333343</v>
      </c>
      <c r="I209" s="232">
        <v>7.6166666666666671</v>
      </c>
      <c r="J209" s="232">
        <v>7.7833333333333341</v>
      </c>
      <c r="K209" s="231">
        <v>7.45</v>
      </c>
      <c r="L209" s="231">
        <v>7.15</v>
      </c>
      <c r="M209" s="231">
        <v>827.60482999999999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809.25</v>
      </c>
      <c r="D210" s="232">
        <v>815.9</v>
      </c>
      <c r="E210" s="232">
        <v>799</v>
      </c>
      <c r="F210" s="232">
        <v>788.75</v>
      </c>
      <c r="G210" s="232">
        <v>771.85</v>
      </c>
      <c r="H210" s="232">
        <v>826.15</v>
      </c>
      <c r="I210" s="232">
        <v>843.04999999999984</v>
      </c>
      <c r="J210" s="232">
        <v>853.3</v>
      </c>
      <c r="K210" s="231">
        <v>832.8</v>
      </c>
      <c r="L210" s="231">
        <v>805.65</v>
      </c>
      <c r="M210" s="231">
        <v>9.5497399999999999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1480.7</v>
      </c>
      <c r="D211" s="232">
        <v>1479.6166666666668</v>
      </c>
      <c r="E211" s="232">
        <v>1464.0833333333335</v>
      </c>
      <c r="F211" s="232">
        <v>1447.4666666666667</v>
      </c>
      <c r="G211" s="232">
        <v>1431.9333333333334</v>
      </c>
      <c r="H211" s="232">
        <v>1496.2333333333336</v>
      </c>
      <c r="I211" s="232">
        <v>1511.7666666666669</v>
      </c>
      <c r="J211" s="232">
        <v>1528.3833333333337</v>
      </c>
      <c r="K211" s="231">
        <v>1495.15</v>
      </c>
      <c r="L211" s="231">
        <v>1463</v>
      </c>
      <c r="M211" s="231">
        <v>0.48762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394.5</v>
      </c>
      <c r="D212" s="232">
        <v>394.3</v>
      </c>
      <c r="E212" s="232">
        <v>390.70000000000005</v>
      </c>
      <c r="F212" s="232">
        <v>386.90000000000003</v>
      </c>
      <c r="G212" s="232">
        <v>383.30000000000007</v>
      </c>
      <c r="H212" s="232">
        <v>398.1</v>
      </c>
      <c r="I212" s="232">
        <v>401.70000000000005</v>
      </c>
      <c r="J212" s="232">
        <v>405.5</v>
      </c>
      <c r="K212" s="231">
        <v>397.9</v>
      </c>
      <c r="L212" s="231">
        <v>390.5</v>
      </c>
      <c r="M212" s="231">
        <v>47.552500000000002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19.899999999999999</v>
      </c>
      <c r="D213" s="232">
        <v>19.899999999999999</v>
      </c>
      <c r="E213" s="232">
        <v>19.649999999999999</v>
      </c>
      <c r="F213" s="232">
        <v>19.399999999999999</v>
      </c>
      <c r="G213" s="232">
        <v>19.149999999999999</v>
      </c>
      <c r="H213" s="232">
        <v>20.149999999999999</v>
      </c>
      <c r="I213" s="232">
        <v>20.399999999999999</v>
      </c>
      <c r="J213" s="232">
        <v>20.65</v>
      </c>
      <c r="K213" s="231">
        <v>20.149999999999999</v>
      </c>
      <c r="L213" s="231">
        <v>19.649999999999999</v>
      </c>
      <c r="M213" s="231">
        <v>2065.04664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227.35</v>
      </c>
      <c r="D214" s="232">
        <v>227.38333333333333</v>
      </c>
      <c r="E214" s="232">
        <v>224.56666666666666</v>
      </c>
      <c r="F214" s="232">
        <v>221.78333333333333</v>
      </c>
      <c r="G214" s="232">
        <v>218.96666666666667</v>
      </c>
      <c r="H214" s="232">
        <v>230.16666666666666</v>
      </c>
      <c r="I214" s="232">
        <v>232.98333333333332</v>
      </c>
      <c r="J214" s="232">
        <v>235.76666666666665</v>
      </c>
      <c r="K214" s="231">
        <v>230.2</v>
      </c>
      <c r="L214" s="231">
        <v>224.6</v>
      </c>
      <c r="M214" s="231">
        <v>64.223969999999994</v>
      </c>
      <c r="N214" s="1"/>
      <c r="O214" s="1"/>
    </row>
    <row r="215" spans="1:15" ht="12.75" customHeight="1">
      <c r="A215" s="214">
        <v>206</v>
      </c>
      <c r="B215" s="217" t="s">
        <v>809</v>
      </c>
      <c r="C215" s="231">
        <v>53.75</v>
      </c>
      <c r="D215" s="232">
        <v>53.9</v>
      </c>
      <c r="E215" s="232">
        <v>52.8</v>
      </c>
      <c r="F215" s="232">
        <v>51.85</v>
      </c>
      <c r="G215" s="232">
        <v>50.75</v>
      </c>
      <c r="H215" s="232">
        <v>54.849999999999994</v>
      </c>
      <c r="I215" s="232">
        <v>55.95</v>
      </c>
      <c r="J215" s="232">
        <v>56.899999999999991</v>
      </c>
      <c r="K215" s="231">
        <v>55</v>
      </c>
      <c r="L215" s="231">
        <v>52.95</v>
      </c>
      <c r="M215" s="231">
        <v>388.56261000000001</v>
      </c>
      <c r="N215" s="1"/>
      <c r="O215" s="1"/>
    </row>
    <row r="216" spans="1:15" ht="12.75" customHeight="1">
      <c r="A216" s="214">
        <v>207</v>
      </c>
      <c r="B216" s="217" t="s">
        <v>800</v>
      </c>
      <c r="C216" s="231">
        <v>448.15</v>
      </c>
      <c r="D216" s="232">
        <v>449.86666666666662</v>
      </c>
      <c r="E216" s="232">
        <v>442.43333333333322</v>
      </c>
      <c r="F216" s="232">
        <v>436.71666666666658</v>
      </c>
      <c r="G216" s="232">
        <v>429.28333333333319</v>
      </c>
      <c r="H216" s="232">
        <v>455.58333333333326</v>
      </c>
      <c r="I216" s="232">
        <v>463.01666666666665</v>
      </c>
      <c r="J216" s="232">
        <v>468.73333333333329</v>
      </c>
      <c r="K216" s="231">
        <v>457.3</v>
      </c>
      <c r="L216" s="231">
        <v>444.15</v>
      </c>
      <c r="M216" s="231">
        <v>15.54796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D18" sqref="D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3"/>
      <c r="B1" s="37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44939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6" t="s">
        <v>16</v>
      </c>
      <c r="B9" s="368" t="s">
        <v>18</v>
      </c>
      <c r="C9" s="372" t="s">
        <v>20</v>
      </c>
      <c r="D9" s="372" t="s">
        <v>21</v>
      </c>
      <c r="E9" s="363" t="s">
        <v>22</v>
      </c>
      <c r="F9" s="364"/>
      <c r="G9" s="365"/>
      <c r="H9" s="363" t="s">
        <v>23</v>
      </c>
      <c r="I9" s="364"/>
      <c r="J9" s="365"/>
      <c r="K9" s="23"/>
      <c r="L9" s="24"/>
      <c r="M9" s="50"/>
      <c r="N9" s="1"/>
      <c r="O9" s="1"/>
    </row>
    <row r="10" spans="1:15" ht="42.75" customHeight="1">
      <c r="A10" s="370"/>
      <c r="B10" s="371"/>
      <c r="C10" s="371"/>
      <c r="D10" s="37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22335.4</v>
      </c>
      <c r="D11" s="232">
        <v>22317.733333333334</v>
      </c>
      <c r="E11" s="232">
        <v>22102.666666666668</v>
      </c>
      <c r="F11" s="232">
        <v>21869.933333333334</v>
      </c>
      <c r="G11" s="232">
        <v>21654.866666666669</v>
      </c>
      <c r="H11" s="232">
        <v>22550.466666666667</v>
      </c>
      <c r="I11" s="232">
        <v>22765.533333333333</v>
      </c>
      <c r="J11" s="232">
        <v>22998.266666666666</v>
      </c>
      <c r="K11" s="231">
        <v>22532.799999999999</v>
      </c>
      <c r="L11" s="231">
        <v>22085</v>
      </c>
      <c r="M11" s="231">
        <v>3.091E-2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2914.15</v>
      </c>
      <c r="D12" s="232">
        <v>2910.35</v>
      </c>
      <c r="E12" s="232">
        <v>2885.7</v>
      </c>
      <c r="F12" s="232">
        <v>2857.25</v>
      </c>
      <c r="G12" s="232">
        <v>2832.6</v>
      </c>
      <c r="H12" s="232">
        <v>2938.7999999999997</v>
      </c>
      <c r="I12" s="232">
        <v>2963.4500000000003</v>
      </c>
      <c r="J12" s="232">
        <v>2991.8999999999996</v>
      </c>
      <c r="K12" s="231">
        <v>2935</v>
      </c>
      <c r="L12" s="231">
        <v>2881.9</v>
      </c>
      <c r="M12" s="231">
        <v>2.1270899999999999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2364.4</v>
      </c>
      <c r="D13" s="232">
        <v>2376.2833333333333</v>
      </c>
      <c r="E13" s="232">
        <v>2341.2666666666664</v>
      </c>
      <c r="F13" s="232">
        <v>2318.1333333333332</v>
      </c>
      <c r="G13" s="232">
        <v>2283.1166666666663</v>
      </c>
      <c r="H13" s="232">
        <v>2399.4166666666665</v>
      </c>
      <c r="I13" s="232">
        <v>2434.4333333333338</v>
      </c>
      <c r="J13" s="232">
        <v>2457.5666666666666</v>
      </c>
      <c r="K13" s="231">
        <v>2411.3000000000002</v>
      </c>
      <c r="L13" s="231">
        <v>2353.15</v>
      </c>
      <c r="M13" s="231">
        <v>2.83433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2529.4</v>
      </c>
      <c r="D14" s="232">
        <v>2537.1666666666665</v>
      </c>
      <c r="E14" s="232">
        <v>2509.2333333333331</v>
      </c>
      <c r="F14" s="232">
        <v>2489.0666666666666</v>
      </c>
      <c r="G14" s="232">
        <v>2461.1333333333332</v>
      </c>
      <c r="H14" s="232">
        <v>2557.333333333333</v>
      </c>
      <c r="I14" s="232">
        <v>2585.2666666666664</v>
      </c>
      <c r="J14" s="232">
        <v>2605.4333333333329</v>
      </c>
      <c r="K14" s="231">
        <v>2565.1</v>
      </c>
      <c r="L14" s="231">
        <v>2517</v>
      </c>
      <c r="M14" s="231">
        <v>0.85928000000000004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1128.25</v>
      </c>
      <c r="D15" s="232">
        <v>1125.5666666666666</v>
      </c>
      <c r="E15" s="232">
        <v>1118.7833333333333</v>
      </c>
      <c r="F15" s="232">
        <v>1109.3166666666666</v>
      </c>
      <c r="G15" s="232">
        <v>1102.5333333333333</v>
      </c>
      <c r="H15" s="232">
        <v>1135.0333333333333</v>
      </c>
      <c r="I15" s="232">
        <v>1141.8166666666666</v>
      </c>
      <c r="J15" s="232">
        <v>1151.2833333333333</v>
      </c>
      <c r="K15" s="231">
        <v>1132.3499999999999</v>
      </c>
      <c r="L15" s="231">
        <v>1116.0999999999999</v>
      </c>
      <c r="M15" s="231">
        <v>4.4119400000000004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628.15</v>
      </c>
      <c r="D16" s="232">
        <v>626.81666666666661</v>
      </c>
      <c r="E16" s="232">
        <v>621.73333333333323</v>
      </c>
      <c r="F16" s="232">
        <v>615.31666666666661</v>
      </c>
      <c r="G16" s="232">
        <v>610.23333333333323</v>
      </c>
      <c r="H16" s="232">
        <v>633.23333333333323</v>
      </c>
      <c r="I16" s="232">
        <v>638.31666666666672</v>
      </c>
      <c r="J16" s="232">
        <v>644.73333333333323</v>
      </c>
      <c r="K16" s="231">
        <v>631.9</v>
      </c>
      <c r="L16" s="231">
        <v>620.4</v>
      </c>
      <c r="M16" s="231">
        <v>9.2394300000000005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445.5</v>
      </c>
      <c r="D17" s="232">
        <v>446.86666666666662</v>
      </c>
      <c r="E17" s="232">
        <v>443.58333333333326</v>
      </c>
      <c r="F17" s="232">
        <v>441.66666666666663</v>
      </c>
      <c r="G17" s="232">
        <v>438.38333333333327</v>
      </c>
      <c r="H17" s="232">
        <v>448.78333333333325</v>
      </c>
      <c r="I17" s="232">
        <v>452.06666666666666</v>
      </c>
      <c r="J17" s="232">
        <v>453.98333333333323</v>
      </c>
      <c r="K17" s="231">
        <v>450.15</v>
      </c>
      <c r="L17" s="231">
        <v>444.95</v>
      </c>
      <c r="M17" s="231">
        <v>0.24595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1828.55</v>
      </c>
      <c r="D18" s="232">
        <v>1834.4166666666667</v>
      </c>
      <c r="E18" s="232">
        <v>1814.1333333333334</v>
      </c>
      <c r="F18" s="232">
        <v>1799.7166666666667</v>
      </c>
      <c r="G18" s="232">
        <v>1779.4333333333334</v>
      </c>
      <c r="H18" s="232">
        <v>1848.8333333333335</v>
      </c>
      <c r="I18" s="232">
        <v>1869.1166666666668</v>
      </c>
      <c r="J18" s="232">
        <v>1883.5333333333335</v>
      </c>
      <c r="K18" s="231">
        <v>1854.7</v>
      </c>
      <c r="L18" s="231">
        <v>1820</v>
      </c>
      <c r="M18" s="231">
        <v>1.21898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22162.55</v>
      </c>
      <c r="D19" s="232">
        <v>22197.483333333334</v>
      </c>
      <c r="E19" s="232">
        <v>22015.066666666666</v>
      </c>
      <c r="F19" s="232">
        <v>21867.583333333332</v>
      </c>
      <c r="G19" s="232">
        <v>21685.166666666664</v>
      </c>
      <c r="H19" s="232">
        <v>22344.966666666667</v>
      </c>
      <c r="I19" s="232">
        <v>22527.383333333331</v>
      </c>
      <c r="J19" s="232">
        <v>22674.866666666669</v>
      </c>
      <c r="K19" s="231">
        <v>22379.9</v>
      </c>
      <c r="L19" s="231">
        <v>22050</v>
      </c>
      <c r="M19" s="231">
        <v>0.21184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3647.2</v>
      </c>
      <c r="D20" s="232">
        <v>3646.0666666666671</v>
      </c>
      <c r="E20" s="232">
        <v>3613.1333333333341</v>
      </c>
      <c r="F20" s="232">
        <v>3579.0666666666671</v>
      </c>
      <c r="G20" s="232">
        <v>3546.1333333333341</v>
      </c>
      <c r="H20" s="232">
        <v>3680.1333333333341</v>
      </c>
      <c r="I20" s="232">
        <v>3713.0666666666675</v>
      </c>
      <c r="J20" s="232">
        <v>3747.1333333333341</v>
      </c>
      <c r="K20" s="231">
        <v>3679</v>
      </c>
      <c r="L20" s="231">
        <v>3612</v>
      </c>
      <c r="M20" s="231">
        <v>11.99785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1889.85</v>
      </c>
      <c r="D21" s="232">
        <v>1883.8833333333332</v>
      </c>
      <c r="E21" s="232">
        <v>1872.7666666666664</v>
      </c>
      <c r="F21" s="232">
        <v>1855.6833333333332</v>
      </c>
      <c r="G21" s="232">
        <v>1844.5666666666664</v>
      </c>
      <c r="H21" s="232">
        <v>1900.9666666666665</v>
      </c>
      <c r="I21" s="232">
        <v>1912.0833333333333</v>
      </c>
      <c r="J21" s="232">
        <v>1929.1666666666665</v>
      </c>
      <c r="K21" s="231">
        <v>1895</v>
      </c>
      <c r="L21" s="231">
        <v>1866.8</v>
      </c>
      <c r="M21" s="231">
        <v>5.7561900000000001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792.95</v>
      </c>
      <c r="D22" s="232">
        <v>792.83333333333337</v>
      </c>
      <c r="E22" s="232">
        <v>786.2166666666667</v>
      </c>
      <c r="F22" s="232">
        <v>779.48333333333335</v>
      </c>
      <c r="G22" s="232">
        <v>772.86666666666667</v>
      </c>
      <c r="H22" s="232">
        <v>799.56666666666672</v>
      </c>
      <c r="I22" s="232">
        <v>806.18333333333328</v>
      </c>
      <c r="J22" s="232">
        <v>812.91666666666674</v>
      </c>
      <c r="K22" s="231">
        <v>799.45</v>
      </c>
      <c r="L22" s="231">
        <v>786.1</v>
      </c>
      <c r="M22" s="231">
        <v>26.706410000000002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3649.05</v>
      </c>
      <c r="D23" s="232">
        <v>3625.35</v>
      </c>
      <c r="E23" s="232">
        <v>3575.7</v>
      </c>
      <c r="F23" s="232">
        <v>3502.35</v>
      </c>
      <c r="G23" s="232">
        <v>3452.7</v>
      </c>
      <c r="H23" s="232">
        <v>3698.7</v>
      </c>
      <c r="I23" s="232">
        <v>3748.3500000000004</v>
      </c>
      <c r="J23" s="232">
        <v>3821.7</v>
      </c>
      <c r="K23" s="231">
        <v>3675</v>
      </c>
      <c r="L23" s="231">
        <v>3552</v>
      </c>
      <c r="M23" s="231">
        <v>4.5339900000000002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2624</v>
      </c>
      <c r="D24" s="232">
        <v>2610.1166666666668</v>
      </c>
      <c r="E24" s="232">
        <v>2574.2333333333336</v>
      </c>
      <c r="F24" s="232">
        <v>2524.4666666666667</v>
      </c>
      <c r="G24" s="232">
        <v>2488.5833333333335</v>
      </c>
      <c r="H24" s="232">
        <v>2659.8833333333337</v>
      </c>
      <c r="I24" s="232">
        <v>2695.7666666666669</v>
      </c>
      <c r="J24" s="232">
        <v>2745.5333333333338</v>
      </c>
      <c r="K24" s="231">
        <v>2646</v>
      </c>
      <c r="L24" s="231">
        <v>2560.35</v>
      </c>
      <c r="M24" s="231">
        <v>6.3784999999999998</v>
      </c>
      <c r="N24" s="1"/>
      <c r="O24" s="1"/>
    </row>
    <row r="25" spans="1:15" ht="12.75" customHeight="1">
      <c r="A25" s="30">
        <v>15</v>
      </c>
      <c r="B25" s="217" t="s">
        <v>847</v>
      </c>
      <c r="C25" s="231">
        <v>571.4</v>
      </c>
      <c r="D25" s="232">
        <v>575.1</v>
      </c>
      <c r="E25" s="232">
        <v>566.30000000000007</v>
      </c>
      <c r="F25" s="232">
        <v>561.20000000000005</v>
      </c>
      <c r="G25" s="232">
        <v>552.40000000000009</v>
      </c>
      <c r="H25" s="232">
        <v>580.20000000000005</v>
      </c>
      <c r="I25" s="232">
        <v>589</v>
      </c>
      <c r="J25" s="232">
        <v>594.1</v>
      </c>
      <c r="K25" s="231">
        <v>583.9</v>
      </c>
      <c r="L25" s="231">
        <v>570</v>
      </c>
      <c r="M25" s="231">
        <v>10.037380000000001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146.30000000000001</v>
      </c>
      <c r="D26" s="232">
        <v>146.51666666666668</v>
      </c>
      <c r="E26" s="232">
        <v>145.28333333333336</v>
      </c>
      <c r="F26" s="232">
        <v>144.26666666666668</v>
      </c>
      <c r="G26" s="232">
        <v>143.03333333333336</v>
      </c>
      <c r="H26" s="232">
        <v>147.53333333333336</v>
      </c>
      <c r="I26" s="232">
        <v>148.76666666666665</v>
      </c>
      <c r="J26" s="232">
        <v>149.78333333333336</v>
      </c>
      <c r="K26" s="231">
        <v>147.75</v>
      </c>
      <c r="L26" s="231">
        <v>145.5</v>
      </c>
      <c r="M26" s="231">
        <v>16.365320000000001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266.05</v>
      </c>
      <c r="D27" s="232">
        <v>266.58333333333337</v>
      </c>
      <c r="E27" s="232">
        <v>264.06666666666672</v>
      </c>
      <c r="F27" s="232">
        <v>262.08333333333337</v>
      </c>
      <c r="G27" s="232">
        <v>259.56666666666672</v>
      </c>
      <c r="H27" s="232">
        <v>268.56666666666672</v>
      </c>
      <c r="I27" s="232">
        <v>271.08333333333337</v>
      </c>
      <c r="J27" s="232">
        <v>273.06666666666672</v>
      </c>
      <c r="K27" s="231">
        <v>269.10000000000002</v>
      </c>
      <c r="L27" s="231">
        <v>264.60000000000002</v>
      </c>
      <c r="M27" s="231">
        <v>24.732620000000001</v>
      </c>
      <c r="N27" s="1"/>
      <c r="O27" s="1"/>
    </row>
    <row r="28" spans="1:15" ht="12.75" customHeight="1">
      <c r="A28" s="30">
        <v>18</v>
      </c>
      <c r="B28" s="217" t="s">
        <v>810</v>
      </c>
      <c r="C28" s="231">
        <v>455.7</v>
      </c>
      <c r="D28" s="232">
        <v>455.54999999999995</v>
      </c>
      <c r="E28" s="232">
        <v>452.19999999999993</v>
      </c>
      <c r="F28" s="232">
        <v>448.7</v>
      </c>
      <c r="G28" s="232">
        <v>445.34999999999997</v>
      </c>
      <c r="H28" s="232">
        <v>459.0499999999999</v>
      </c>
      <c r="I28" s="232">
        <v>462.39999999999992</v>
      </c>
      <c r="J28" s="232">
        <v>465.89999999999986</v>
      </c>
      <c r="K28" s="231">
        <v>458.9</v>
      </c>
      <c r="L28" s="231">
        <v>452.05</v>
      </c>
      <c r="M28" s="231">
        <v>0.27734999999999999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355.75</v>
      </c>
      <c r="D29" s="232">
        <v>356.5</v>
      </c>
      <c r="E29" s="232">
        <v>350.95</v>
      </c>
      <c r="F29" s="232">
        <v>346.15</v>
      </c>
      <c r="G29" s="232">
        <v>340.59999999999997</v>
      </c>
      <c r="H29" s="232">
        <v>361.3</v>
      </c>
      <c r="I29" s="232">
        <v>366.84999999999997</v>
      </c>
      <c r="J29" s="232">
        <v>371.65000000000003</v>
      </c>
      <c r="K29" s="231">
        <v>362.05</v>
      </c>
      <c r="L29" s="231">
        <v>351.7</v>
      </c>
      <c r="M29" s="231">
        <v>4.7655099999999999</v>
      </c>
      <c r="N29" s="1"/>
      <c r="O29" s="1"/>
    </row>
    <row r="30" spans="1:15" ht="12.75" customHeight="1">
      <c r="A30" s="30">
        <v>20</v>
      </c>
      <c r="B30" s="217" t="s">
        <v>852</v>
      </c>
      <c r="C30" s="231">
        <v>859.95</v>
      </c>
      <c r="D30" s="232">
        <v>862.75</v>
      </c>
      <c r="E30" s="232">
        <v>853.5</v>
      </c>
      <c r="F30" s="232">
        <v>847.05</v>
      </c>
      <c r="G30" s="232">
        <v>837.8</v>
      </c>
      <c r="H30" s="232">
        <v>869.2</v>
      </c>
      <c r="I30" s="232">
        <v>878.45</v>
      </c>
      <c r="J30" s="232">
        <v>884.90000000000009</v>
      </c>
      <c r="K30" s="231">
        <v>872</v>
      </c>
      <c r="L30" s="231">
        <v>856.3</v>
      </c>
      <c r="M30" s="231">
        <v>0.12984000000000001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1035.55</v>
      </c>
      <c r="D31" s="232">
        <v>1032.3166666666668</v>
      </c>
      <c r="E31" s="232">
        <v>1024.6333333333337</v>
      </c>
      <c r="F31" s="232">
        <v>1013.7166666666668</v>
      </c>
      <c r="G31" s="232">
        <v>1006.0333333333336</v>
      </c>
      <c r="H31" s="232">
        <v>1043.2333333333336</v>
      </c>
      <c r="I31" s="232">
        <v>1050.9166666666665</v>
      </c>
      <c r="J31" s="232">
        <v>1061.8333333333337</v>
      </c>
      <c r="K31" s="231">
        <v>1040</v>
      </c>
      <c r="L31" s="231">
        <v>1021.4</v>
      </c>
      <c r="M31" s="231">
        <v>1.98234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1189.5999999999999</v>
      </c>
      <c r="D32" s="232">
        <v>1188.1166666666666</v>
      </c>
      <c r="E32" s="232">
        <v>1171.4833333333331</v>
      </c>
      <c r="F32" s="232">
        <v>1153.3666666666666</v>
      </c>
      <c r="G32" s="232">
        <v>1136.7333333333331</v>
      </c>
      <c r="H32" s="232">
        <v>1206.2333333333331</v>
      </c>
      <c r="I32" s="232">
        <v>1222.8666666666668</v>
      </c>
      <c r="J32" s="232">
        <v>1240.9833333333331</v>
      </c>
      <c r="K32" s="231">
        <v>1204.75</v>
      </c>
      <c r="L32" s="231">
        <v>1170</v>
      </c>
      <c r="M32" s="231">
        <v>0.57428000000000001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557.4</v>
      </c>
      <c r="D33" s="232">
        <v>556.80000000000007</v>
      </c>
      <c r="E33" s="232">
        <v>553.60000000000014</v>
      </c>
      <c r="F33" s="232">
        <v>549.80000000000007</v>
      </c>
      <c r="G33" s="232">
        <v>546.60000000000014</v>
      </c>
      <c r="H33" s="232">
        <v>560.60000000000014</v>
      </c>
      <c r="I33" s="232">
        <v>563.80000000000018</v>
      </c>
      <c r="J33" s="232">
        <v>567.60000000000014</v>
      </c>
      <c r="K33" s="231">
        <v>560</v>
      </c>
      <c r="L33" s="231">
        <v>553</v>
      </c>
      <c r="M33" s="231">
        <v>0.45939000000000002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3061.3</v>
      </c>
      <c r="D34" s="232">
        <v>3053.75</v>
      </c>
      <c r="E34" s="232">
        <v>3028.5</v>
      </c>
      <c r="F34" s="232">
        <v>2995.7</v>
      </c>
      <c r="G34" s="232">
        <v>2970.45</v>
      </c>
      <c r="H34" s="232">
        <v>3086.55</v>
      </c>
      <c r="I34" s="232">
        <v>3111.8</v>
      </c>
      <c r="J34" s="232">
        <v>3144.6000000000004</v>
      </c>
      <c r="K34" s="231">
        <v>3079</v>
      </c>
      <c r="L34" s="231">
        <v>3020.95</v>
      </c>
      <c r="M34" s="231">
        <v>0.26045000000000001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2750.75</v>
      </c>
      <c r="D35" s="232">
        <v>2742.5833333333335</v>
      </c>
      <c r="E35" s="232">
        <v>2708.166666666667</v>
      </c>
      <c r="F35" s="232">
        <v>2665.5833333333335</v>
      </c>
      <c r="G35" s="232">
        <v>2631.166666666667</v>
      </c>
      <c r="H35" s="232">
        <v>2785.166666666667</v>
      </c>
      <c r="I35" s="232">
        <v>2819.5833333333339</v>
      </c>
      <c r="J35" s="232">
        <v>2862.166666666667</v>
      </c>
      <c r="K35" s="231">
        <v>2777</v>
      </c>
      <c r="L35" s="231">
        <v>2700</v>
      </c>
      <c r="M35" s="231">
        <v>0.28216999999999998</v>
      </c>
      <c r="N35" s="1"/>
      <c r="O35" s="1"/>
    </row>
    <row r="36" spans="1:15" ht="12.75" customHeight="1">
      <c r="A36" s="30">
        <v>26</v>
      </c>
      <c r="B36" s="217" t="s">
        <v>730</v>
      </c>
      <c r="C36" s="231">
        <v>400.25</v>
      </c>
      <c r="D36" s="232">
        <v>398.98333333333335</v>
      </c>
      <c r="E36" s="232">
        <v>395.11666666666667</v>
      </c>
      <c r="F36" s="232">
        <v>389.98333333333335</v>
      </c>
      <c r="G36" s="232">
        <v>386.11666666666667</v>
      </c>
      <c r="H36" s="232">
        <v>404.11666666666667</v>
      </c>
      <c r="I36" s="232">
        <v>407.98333333333335</v>
      </c>
      <c r="J36" s="232">
        <v>413.11666666666667</v>
      </c>
      <c r="K36" s="231">
        <v>402.85</v>
      </c>
      <c r="L36" s="231">
        <v>393.85</v>
      </c>
      <c r="M36" s="231">
        <v>2.91371</v>
      </c>
      <c r="N36" s="1"/>
      <c r="O36" s="1"/>
    </row>
    <row r="37" spans="1:15" ht="12.75" customHeight="1">
      <c r="A37" s="30">
        <v>27</v>
      </c>
      <c r="B37" s="217" t="s">
        <v>838</v>
      </c>
      <c r="C37" s="231">
        <v>15.2</v>
      </c>
      <c r="D37" s="232">
        <v>15.25</v>
      </c>
      <c r="E37" s="232">
        <v>15.05</v>
      </c>
      <c r="F37" s="232">
        <v>14.9</v>
      </c>
      <c r="G37" s="232">
        <v>14.700000000000001</v>
      </c>
      <c r="H37" s="232">
        <v>15.4</v>
      </c>
      <c r="I37" s="232">
        <v>15.6</v>
      </c>
      <c r="J37" s="232">
        <v>15.75</v>
      </c>
      <c r="K37" s="231">
        <v>15.45</v>
      </c>
      <c r="L37" s="231">
        <v>15.1</v>
      </c>
      <c r="M37" s="231">
        <v>10.038690000000001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590.95000000000005</v>
      </c>
      <c r="D38" s="232">
        <v>592.26666666666677</v>
      </c>
      <c r="E38" s="232">
        <v>584.68333333333351</v>
      </c>
      <c r="F38" s="232">
        <v>578.41666666666674</v>
      </c>
      <c r="G38" s="232">
        <v>570.83333333333348</v>
      </c>
      <c r="H38" s="232">
        <v>598.53333333333353</v>
      </c>
      <c r="I38" s="232">
        <v>606.11666666666679</v>
      </c>
      <c r="J38" s="232">
        <v>612.38333333333355</v>
      </c>
      <c r="K38" s="231">
        <v>599.85</v>
      </c>
      <c r="L38" s="231">
        <v>586</v>
      </c>
      <c r="M38" s="231">
        <v>8.2690000000000001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1875.05</v>
      </c>
      <c r="D39" s="232">
        <v>1880.8333333333333</v>
      </c>
      <c r="E39" s="232">
        <v>1863.7166666666665</v>
      </c>
      <c r="F39" s="232">
        <v>1852.3833333333332</v>
      </c>
      <c r="G39" s="232">
        <v>1835.2666666666664</v>
      </c>
      <c r="H39" s="232">
        <v>1892.1666666666665</v>
      </c>
      <c r="I39" s="232">
        <v>1909.2833333333333</v>
      </c>
      <c r="J39" s="232">
        <v>1920.6166666666666</v>
      </c>
      <c r="K39" s="231">
        <v>1897.95</v>
      </c>
      <c r="L39" s="231">
        <v>1869.5</v>
      </c>
      <c r="M39" s="231">
        <v>0.16156000000000001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510.4</v>
      </c>
      <c r="D40" s="232">
        <v>510.63333333333338</v>
      </c>
      <c r="E40" s="232">
        <v>506.76666666666677</v>
      </c>
      <c r="F40" s="232">
        <v>503.13333333333338</v>
      </c>
      <c r="G40" s="232">
        <v>499.26666666666677</v>
      </c>
      <c r="H40" s="232">
        <v>514.26666666666677</v>
      </c>
      <c r="I40" s="232">
        <v>518.13333333333344</v>
      </c>
      <c r="J40" s="232">
        <v>521.76666666666677</v>
      </c>
      <c r="K40" s="231">
        <v>514.5</v>
      </c>
      <c r="L40" s="231">
        <v>507</v>
      </c>
      <c r="M40" s="231">
        <v>41.293970000000002</v>
      </c>
      <c r="N40" s="1"/>
      <c r="O40" s="1"/>
    </row>
    <row r="41" spans="1:15" ht="12.75" customHeight="1">
      <c r="A41" s="30">
        <v>31</v>
      </c>
      <c r="B41" s="217" t="s">
        <v>790</v>
      </c>
      <c r="C41" s="231">
        <v>1282.75</v>
      </c>
      <c r="D41" s="232">
        <v>1288.6000000000001</v>
      </c>
      <c r="E41" s="232">
        <v>1270.2000000000003</v>
      </c>
      <c r="F41" s="232">
        <v>1257.6500000000001</v>
      </c>
      <c r="G41" s="232">
        <v>1239.2500000000002</v>
      </c>
      <c r="H41" s="232">
        <v>1301.1500000000003</v>
      </c>
      <c r="I41" s="232">
        <v>1319.5500000000004</v>
      </c>
      <c r="J41" s="232">
        <v>1332.1000000000004</v>
      </c>
      <c r="K41" s="231">
        <v>1307</v>
      </c>
      <c r="L41" s="231">
        <v>1276.05</v>
      </c>
      <c r="M41" s="231">
        <v>2.7818100000000001</v>
      </c>
      <c r="N41" s="1"/>
      <c r="O41" s="1"/>
    </row>
    <row r="42" spans="1:15" ht="12.75" customHeight="1">
      <c r="A42" s="30">
        <v>32</v>
      </c>
      <c r="B42" s="217" t="s">
        <v>759</v>
      </c>
      <c r="C42" s="231">
        <v>678.9</v>
      </c>
      <c r="D42" s="232">
        <v>677.88333333333333</v>
      </c>
      <c r="E42" s="232">
        <v>668.81666666666661</v>
      </c>
      <c r="F42" s="232">
        <v>658.73333333333323</v>
      </c>
      <c r="G42" s="232">
        <v>649.66666666666652</v>
      </c>
      <c r="H42" s="232">
        <v>687.9666666666667</v>
      </c>
      <c r="I42" s="232">
        <v>697.03333333333353</v>
      </c>
      <c r="J42" s="232">
        <v>707.11666666666679</v>
      </c>
      <c r="K42" s="231">
        <v>686.95</v>
      </c>
      <c r="L42" s="231">
        <v>667.8</v>
      </c>
      <c r="M42" s="231">
        <v>0.34433999999999998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4359.75</v>
      </c>
      <c r="D43" s="232">
        <v>4355.8</v>
      </c>
      <c r="E43" s="232">
        <v>4329.2000000000007</v>
      </c>
      <c r="F43" s="232">
        <v>4298.6500000000005</v>
      </c>
      <c r="G43" s="232">
        <v>4272.0500000000011</v>
      </c>
      <c r="H43" s="232">
        <v>4386.3500000000004</v>
      </c>
      <c r="I43" s="232">
        <v>4412.9500000000007</v>
      </c>
      <c r="J43" s="232">
        <v>4443.5</v>
      </c>
      <c r="K43" s="231">
        <v>4382.3999999999996</v>
      </c>
      <c r="L43" s="231">
        <v>4325.25</v>
      </c>
      <c r="M43" s="231">
        <v>2.07917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317</v>
      </c>
      <c r="D44" s="232">
        <v>317.21666666666664</v>
      </c>
      <c r="E44" s="232">
        <v>315.0333333333333</v>
      </c>
      <c r="F44" s="232">
        <v>313.06666666666666</v>
      </c>
      <c r="G44" s="232">
        <v>310.88333333333333</v>
      </c>
      <c r="H44" s="232">
        <v>319.18333333333328</v>
      </c>
      <c r="I44" s="232">
        <v>321.36666666666656</v>
      </c>
      <c r="J44" s="232">
        <v>323.33333333333326</v>
      </c>
      <c r="K44" s="231">
        <v>319.39999999999998</v>
      </c>
      <c r="L44" s="231">
        <v>315.25</v>
      </c>
      <c r="M44" s="231">
        <v>27.897390000000001</v>
      </c>
      <c r="N44" s="1"/>
      <c r="O44" s="1"/>
    </row>
    <row r="45" spans="1:15" ht="12.75" customHeight="1">
      <c r="A45" s="30">
        <v>35</v>
      </c>
      <c r="B45" s="217" t="s">
        <v>811</v>
      </c>
      <c r="C45" s="231">
        <v>298.45</v>
      </c>
      <c r="D45" s="232">
        <v>299.21666666666664</v>
      </c>
      <c r="E45" s="232">
        <v>296.33333333333326</v>
      </c>
      <c r="F45" s="232">
        <v>294.21666666666664</v>
      </c>
      <c r="G45" s="232">
        <v>291.33333333333326</v>
      </c>
      <c r="H45" s="232">
        <v>301.33333333333326</v>
      </c>
      <c r="I45" s="232">
        <v>304.21666666666658</v>
      </c>
      <c r="J45" s="232">
        <v>306.33333333333326</v>
      </c>
      <c r="K45" s="231">
        <v>302.10000000000002</v>
      </c>
      <c r="L45" s="231">
        <v>297.10000000000002</v>
      </c>
      <c r="M45" s="231">
        <v>0.30108000000000001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509.4</v>
      </c>
      <c r="D46" s="232">
        <v>509.88333333333338</v>
      </c>
      <c r="E46" s="232">
        <v>504.36666666666679</v>
      </c>
      <c r="F46" s="232">
        <v>499.33333333333343</v>
      </c>
      <c r="G46" s="232">
        <v>493.81666666666683</v>
      </c>
      <c r="H46" s="232">
        <v>514.91666666666674</v>
      </c>
      <c r="I46" s="232">
        <v>520.43333333333328</v>
      </c>
      <c r="J46" s="232">
        <v>525.4666666666667</v>
      </c>
      <c r="K46" s="231">
        <v>515.4</v>
      </c>
      <c r="L46" s="231">
        <v>504.85</v>
      </c>
      <c r="M46" s="231">
        <v>1.2482800000000001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146.80000000000001</v>
      </c>
      <c r="D47" s="232">
        <v>147.79999999999998</v>
      </c>
      <c r="E47" s="232">
        <v>144.99999999999997</v>
      </c>
      <c r="F47" s="232">
        <v>143.19999999999999</v>
      </c>
      <c r="G47" s="232">
        <v>140.39999999999998</v>
      </c>
      <c r="H47" s="232">
        <v>149.59999999999997</v>
      </c>
      <c r="I47" s="232">
        <v>152.39999999999998</v>
      </c>
      <c r="J47" s="232">
        <v>154.19999999999996</v>
      </c>
      <c r="K47" s="231">
        <v>150.6</v>
      </c>
      <c r="L47" s="231">
        <v>146</v>
      </c>
      <c r="M47" s="231">
        <v>81.411529999999999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2915.95</v>
      </c>
      <c r="D48" s="232">
        <v>2917.2666666666664</v>
      </c>
      <c r="E48" s="232">
        <v>2894.6833333333329</v>
      </c>
      <c r="F48" s="232">
        <v>2873.4166666666665</v>
      </c>
      <c r="G48" s="232">
        <v>2850.833333333333</v>
      </c>
      <c r="H48" s="232">
        <v>2938.5333333333328</v>
      </c>
      <c r="I48" s="232">
        <v>2961.1166666666668</v>
      </c>
      <c r="J48" s="232">
        <v>2982.3833333333328</v>
      </c>
      <c r="K48" s="231">
        <v>2939.85</v>
      </c>
      <c r="L48" s="231">
        <v>2896</v>
      </c>
      <c r="M48" s="231">
        <v>15.5862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224.1</v>
      </c>
      <c r="D49" s="232">
        <v>224.53333333333333</v>
      </c>
      <c r="E49" s="232">
        <v>222.21666666666667</v>
      </c>
      <c r="F49" s="232">
        <v>220.33333333333334</v>
      </c>
      <c r="G49" s="232">
        <v>218.01666666666668</v>
      </c>
      <c r="H49" s="232">
        <v>226.41666666666666</v>
      </c>
      <c r="I49" s="232">
        <v>228.73333333333332</v>
      </c>
      <c r="J49" s="232">
        <v>230.61666666666665</v>
      </c>
      <c r="K49" s="231">
        <v>226.85</v>
      </c>
      <c r="L49" s="231">
        <v>222.65</v>
      </c>
      <c r="M49" s="231">
        <v>1.15177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3454.45</v>
      </c>
      <c r="D50" s="232">
        <v>3429.65</v>
      </c>
      <c r="E50" s="232">
        <v>3386.5</v>
      </c>
      <c r="F50" s="232">
        <v>3318.5499999999997</v>
      </c>
      <c r="G50" s="232">
        <v>3275.3999999999996</v>
      </c>
      <c r="H50" s="232">
        <v>3497.6000000000004</v>
      </c>
      <c r="I50" s="232">
        <v>3540.7500000000009</v>
      </c>
      <c r="J50" s="232">
        <v>3608.7000000000007</v>
      </c>
      <c r="K50" s="231">
        <v>3472.8</v>
      </c>
      <c r="L50" s="231">
        <v>3361.7</v>
      </c>
      <c r="M50" s="231">
        <v>0.10501000000000001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2063.75</v>
      </c>
      <c r="D51" s="232">
        <v>2066.5333333333333</v>
      </c>
      <c r="E51" s="232">
        <v>2049.1166666666668</v>
      </c>
      <c r="F51" s="232">
        <v>2034.4833333333336</v>
      </c>
      <c r="G51" s="232">
        <v>2017.0666666666671</v>
      </c>
      <c r="H51" s="232">
        <v>2081.1666666666665</v>
      </c>
      <c r="I51" s="232">
        <v>2098.5833333333335</v>
      </c>
      <c r="J51" s="232">
        <v>2113.2166666666662</v>
      </c>
      <c r="K51" s="231">
        <v>2083.9499999999998</v>
      </c>
      <c r="L51" s="231">
        <v>2051.9</v>
      </c>
      <c r="M51" s="231">
        <v>1.49753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7675.25</v>
      </c>
      <c r="D52" s="232">
        <v>7714.0666666666666</v>
      </c>
      <c r="E52" s="232">
        <v>7586.2833333333328</v>
      </c>
      <c r="F52" s="232">
        <v>7497.3166666666666</v>
      </c>
      <c r="G52" s="232">
        <v>7369.5333333333328</v>
      </c>
      <c r="H52" s="232">
        <v>7803.0333333333328</v>
      </c>
      <c r="I52" s="232">
        <v>7930.8166666666675</v>
      </c>
      <c r="J52" s="232">
        <v>8019.7833333333328</v>
      </c>
      <c r="K52" s="231">
        <v>7841.85</v>
      </c>
      <c r="L52" s="231">
        <v>7625.1</v>
      </c>
      <c r="M52" s="231">
        <v>1.03766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446.35</v>
      </c>
      <c r="D53" s="232">
        <v>446.81666666666666</v>
      </c>
      <c r="E53" s="232">
        <v>442.58333333333331</v>
      </c>
      <c r="F53" s="232">
        <v>438.81666666666666</v>
      </c>
      <c r="G53" s="232">
        <v>434.58333333333331</v>
      </c>
      <c r="H53" s="232">
        <v>450.58333333333331</v>
      </c>
      <c r="I53" s="232">
        <v>454.81666666666666</v>
      </c>
      <c r="J53" s="232">
        <v>458.58333333333331</v>
      </c>
      <c r="K53" s="231">
        <v>451.05</v>
      </c>
      <c r="L53" s="231">
        <v>443.05</v>
      </c>
      <c r="M53" s="231">
        <v>8.4410100000000003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388.7</v>
      </c>
      <c r="D54" s="232">
        <v>386.91666666666669</v>
      </c>
      <c r="E54" s="232">
        <v>383.83333333333337</v>
      </c>
      <c r="F54" s="232">
        <v>378.9666666666667</v>
      </c>
      <c r="G54" s="232">
        <v>375.88333333333338</v>
      </c>
      <c r="H54" s="232">
        <v>391.78333333333336</v>
      </c>
      <c r="I54" s="232">
        <v>394.86666666666673</v>
      </c>
      <c r="J54" s="232">
        <v>399.73333333333335</v>
      </c>
      <c r="K54" s="231">
        <v>390</v>
      </c>
      <c r="L54" s="231">
        <v>382.05</v>
      </c>
      <c r="M54" s="231">
        <v>0.65991999999999995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3911.8</v>
      </c>
      <c r="D55" s="232">
        <v>3900.1</v>
      </c>
      <c r="E55" s="232">
        <v>3874.7</v>
      </c>
      <c r="F55" s="232">
        <v>3837.6</v>
      </c>
      <c r="G55" s="232">
        <v>3812.2</v>
      </c>
      <c r="H55" s="232">
        <v>3937.2</v>
      </c>
      <c r="I55" s="232">
        <v>3962.6000000000004</v>
      </c>
      <c r="J55" s="232">
        <v>3999.7</v>
      </c>
      <c r="K55" s="231">
        <v>3925.5</v>
      </c>
      <c r="L55" s="231">
        <v>3863</v>
      </c>
      <c r="M55" s="231">
        <v>2.1252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935.55</v>
      </c>
      <c r="D56" s="232">
        <v>936.41666666666663</v>
      </c>
      <c r="E56" s="232">
        <v>923.13333333333321</v>
      </c>
      <c r="F56" s="232">
        <v>910.71666666666658</v>
      </c>
      <c r="G56" s="232">
        <v>897.43333333333317</v>
      </c>
      <c r="H56" s="232">
        <v>948.83333333333326</v>
      </c>
      <c r="I56" s="232">
        <v>962.11666666666679</v>
      </c>
      <c r="J56" s="232">
        <v>974.5333333333333</v>
      </c>
      <c r="K56" s="231">
        <v>949.7</v>
      </c>
      <c r="L56" s="231">
        <v>924</v>
      </c>
      <c r="M56" s="231">
        <v>86.613749999999996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2749.4</v>
      </c>
      <c r="D57" s="232">
        <v>2758.4500000000003</v>
      </c>
      <c r="E57" s="232">
        <v>2723.9500000000007</v>
      </c>
      <c r="F57" s="232">
        <v>2698.5000000000005</v>
      </c>
      <c r="G57" s="232">
        <v>2664.0000000000009</v>
      </c>
      <c r="H57" s="232">
        <v>2783.9000000000005</v>
      </c>
      <c r="I57" s="232">
        <v>2818.3999999999996</v>
      </c>
      <c r="J57" s="232">
        <v>2843.8500000000004</v>
      </c>
      <c r="K57" s="231">
        <v>2792.95</v>
      </c>
      <c r="L57" s="231">
        <v>2733</v>
      </c>
      <c r="M57" s="231">
        <v>8.3220000000000002E-2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532.5</v>
      </c>
      <c r="D58" s="232">
        <v>534.15</v>
      </c>
      <c r="E58" s="232">
        <v>529.34999999999991</v>
      </c>
      <c r="F58" s="232">
        <v>526.19999999999993</v>
      </c>
      <c r="G58" s="232">
        <v>521.39999999999986</v>
      </c>
      <c r="H58" s="232">
        <v>537.29999999999995</v>
      </c>
      <c r="I58" s="232">
        <v>542.09999999999991</v>
      </c>
      <c r="J58" s="232">
        <v>545.25</v>
      </c>
      <c r="K58" s="231">
        <v>538.95000000000005</v>
      </c>
      <c r="L58" s="231">
        <v>531</v>
      </c>
      <c r="M58" s="231">
        <v>2.4598300000000002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3570.3</v>
      </c>
      <c r="D59" s="232">
        <v>3556.7833333333333</v>
      </c>
      <c r="E59" s="232">
        <v>3533.5666666666666</v>
      </c>
      <c r="F59" s="232">
        <v>3496.8333333333335</v>
      </c>
      <c r="G59" s="232">
        <v>3473.6166666666668</v>
      </c>
      <c r="H59" s="232">
        <v>3593.5166666666664</v>
      </c>
      <c r="I59" s="232">
        <v>3616.7333333333327</v>
      </c>
      <c r="J59" s="232">
        <v>3653.4666666666662</v>
      </c>
      <c r="K59" s="231">
        <v>3580</v>
      </c>
      <c r="L59" s="231">
        <v>3520.05</v>
      </c>
      <c r="M59" s="231">
        <v>1.82941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1147.55</v>
      </c>
      <c r="D60" s="232">
        <v>1161.4166666666667</v>
      </c>
      <c r="E60" s="232">
        <v>1128.3333333333335</v>
      </c>
      <c r="F60" s="232">
        <v>1109.1166666666668</v>
      </c>
      <c r="G60" s="232">
        <v>1076.0333333333335</v>
      </c>
      <c r="H60" s="232">
        <v>1180.6333333333334</v>
      </c>
      <c r="I60" s="232">
        <v>1213.7166666666669</v>
      </c>
      <c r="J60" s="232">
        <v>1232.9333333333334</v>
      </c>
      <c r="K60" s="231">
        <v>1194.5</v>
      </c>
      <c r="L60" s="231">
        <v>1142.2</v>
      </c>
      <c r="M60" s="231">
        <v>0.63488999999999995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5898.4</v>
      </c>
      <c r="D61" s="232">
        <v>5906.7666666666664</v>
      </c>
      <c r="E61" s="232">
        <v>5848.6333333333332</v>
      </c>
      <c r="F61" s="232">
        <v>5798.8666666666668</v>
      </c>
      <c r="G61" s="232">
        <v>5740.7333333333336</v>
      </c>
      <c r="H61" s="232">
        <v>5956.5333333333328</v>
      </c>
      <c r="I61" s="232">
        <v>6014.6666666666661</v>
      </c>
      <c r="J61" s="232">
        <v>6064.4333333333325</v>
      </c>
      <c r="K61" s="231">
        <v>5964.9</v>
      </c>
      <c r="L61" s="231">
        <v>5857</v>
      </c>
      <c r="M61" s="231">
        <v>14.769489999999999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1387.8</v>
      </c>
      <c r="D62" s="232">
        <v>1393.9166666666667</v>
      </c>
      <c r="E62" s="232">
        <v>1372.8833333333334</v>
      </c>
      <c r="F62" s="232">
        <v>1357.9666666666667</v>
      </c>
      <c r="G62" s="232">
        <v>1336.9333333333334</v>
      </c>
      <c r="H62" s="232">
        <v>1408.8333333333335</v>
      </c>
      <c r="I62" s="232">
        <v>1429.8666666666668</v>
      </c>
      <c r="J62" s="232">
        <v>1444.7833333333335</v>
      </c>
      <c r="K62" s="231">
        <v>1414.95</v>
      </c>
      <c r="L62" s="231">
        <v>1379</v>
      </c>
      <c r="M62" s="231">
        <v>31.687419999999999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5866.7</v>
      </c>
      <c r="D63" s="232">
        <v>5851.6833333333343</v>
      </c>
      <c r="E63" s="232">
        <v>5804.3666666666686</v>
      </c>
      <c r="F63" s="232">
        <v>5742.0333333333347</v>
      </c>
      <c r="G63" s="232">
        <v>5694.716666666669</v>
      </c>
      <c r="H63" s="232">
        <v>5914.0166666666682</v>
      </c>
      <c r="I63" s="232">
        <v>5961.3333333333339</v>
      </c>
      <c r="J63" s="232">
        <v>6023.6666666666679</v>
      </c>
      <c r="K63" s="231">
        <v>5899</v>
      </c>
      <c r="L63" s="231">
        <v>5789.35</v>
      </c>
      <c r="M63" s="231">
        <v>0.50702000000000003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2554.25</v>
      </c>
      <c r="D64" s="232">
        <v>2568.6166666666663</v>
      </c>
      <c r="E64" s="232">
        <v>2529.3333333333326</v>
      </c>
      <c r="F64" s="232">
        <v>2504.4166666666661</v>
      </c>
      <c r="G64" s="232">
        <v>2465.1333333333323</v>
      </c>
      <c r="H64" s="232">
        <v>2593.5333333333328</v>
      </c>
      <c r="I64" s="232">
        <v>2632.8166666666666</v>
      </c>
      <c r="J64" s="232">
        <v>2657.7333333333331</v>
      </c>
      <c r="K64" s="231">
        <v>2607.9</v>
      </c>
      <c r="L64" s="231">
        <v>2543.6999999999998</v>
      </c>
      <c r="M64" s="231">
        <v>0.30965999999999999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2214.25</v>
      </c>
      <c r="D65" s="232">
        <v>2202.75</v>
      </c>
      <c r="E65" s="232">
        <v>2186.5</v>
      </c>
      <c r="F65" s="232">
        <v>2158.75</v>
      </c>
      <c r="G65" s="232">
        <v>2142.5</v>
      </c>
      <c r="H65" s="232">
        <v>2230.5</v>
      </c>
      <c r="I65" s="232">
        <v>2246.75</v>
      </c>
      <c r="J65" s="232">
        <v>2274.5</v>
      </c>
      <c r="K65" s="231">
        <v>2219</v>
      </c>
      <c r="L65" s="231">
        <v>2175</v>
      </c>
      <c r="M65" s="231">
        <v>2.90124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386.95</v>
      </c>
      <c r="D66" s="232">
        <v>388.3</v>
      </c>
      <c r="E66" s="232">
        <v>383.65000000000003</v>
      </c>
      <c r="F66" s="232">
        <v>380.35</v>
      </c>
      <c r="G66" s="232">
        <v>375.70000000000005</v>
      </c>
      <c r="H66" s="232">
        <v>391.6</v>
      </c>
      <c r="I66" s="232">
        <v>396.25</v>
      </c>
      <c r="J66" s="232">
        <v>399.55</v>
      </c>
      <c r="K66" s="231">
        <v>392.95</v>
      </c>
      <c r="L66" s="231">
        <v>385</v>
      </c>
      <c r="M66" s="231">
        <v>7.1114800000000002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239.25</v>
      </c>
      <c r="D67" s="232">
        <v>241.08333333333334</v>
      </c>
      <c r="E67" s="232">
        <v>235.36666666666667</v>
      </c>
      <c r="F67" s="232">
        <v>231.48333333333332</v>
      </c>
      <c r="G67" s="232">
        <v>225.76666666666665</v>
      </c>
      <c r="H67" s="232">
        <v>244.9666666666667</v>
      </c>
      <c r="I67" s="232">
        <v>250.68333333333334</v>
      </c>
      <c r="J67" s="232">
        <v>254.56666666666672</v>
      </c>
      <c r="K67" s="231">
        <v>246.8</v>
      </c>
      <c r="L67" s="231">
        <v>237.2</v>
      </c>
      <c r="M67" s="231">
        <v>49.979529999999997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181.7</v>
      </c>
      <c r="D68" s="232">
        <v>181.51666666666665</v>
      </c>
      <c r="E68" s="232">
        <v>179.8833333333333</v>
      </c>
      <c r="F68" s="232">
        <v>178.06666666666663</v>
      </c>
      <c r="G68" s="232">
        <v>176.43333333333328</v>
      </c>
      <c r="H68" s="232">
        <v>183.33333333333331</v>
      </c>
      <c r="I68" s="232">
        <v>184.96666666666664</v>
      </c>
      <c r="J68" s="232">
        <v>186.78333333333333</v>
      </c>
      <c r="K68" s="231">
        <v>183.15</v>
      </c>
      <c r="L68" s="231">
        <v>179.7</v>
      </c>
      <c r="M68" s="231">
        <v>140.44248999999999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94.85</v>
      </c>
      <c r="D69" s="232">
        <v>94.5</v>
      </c>
      <c r="E69" s="232">
        <v>93.8</v>
      </c>
      <c r="F69" s="232">
        <v>92.75</v>
      </c>
      <c r="G69" s="232">
        <v>92.05</v>
      </c>
      <c r="H69" s="232">
        <v>95.55</v>
      </c>
      <c r="I69" s="232">
        <v>96.249999999999986</v>
      </c>
      <c r="J69" s="232">
        <v>97.3</v>
      </c>
      <c r="K69" s="231">
        <v>95.2</v>
      </c>
      <c r="L69" s="231">
        <v>93.45</v>
      </c>
      <c r="M69" s="231">
        <v>133.99632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31.3</v>
      </c>
      <c r="D70" s="232">
        <v>31.05</v>
      </c>
      <c r="E70" s="232">
        <v>30.55</v>
      </c>
      <c r="F70" s="232">
        <v>29.8</v>
      </c>
      <c r="G70" s="232">
        <v>29.3</v>
      </c>
      <c r="H70" s="232">
        <v>31.8</v>
      </c>
      <c r="I70" s="232">
        <v>32.299999999999997</v>
      </c>
      <c r="J70" s="232">
        <v>33.049999999999997</v>
      </c>
      <c r="K70" s="231">
        <v>31.55</v>
      </c>
      <c r="L70" s="231">
        <v>30.3</v>
      </c>
      <c r="M70" s="231">
        <v>410.64537000000001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1636.6</v>
      </c>
      <c r="D71" s="232">
        <v>1641.2166666666665</v>
      </c>
      <c r="E71" s="232">
        <v>1627.4833333333329</v>
      </c>
      <c r="F71" s="232">
        <v>1618.3666666666663</v>
      </c>
      <c r="G71" s="232">
        <v>1604.6333333333328</v>
      </c>
      <c r="H71" s="232">
        <v>1650.333333333333</v>
      </c>
      <c r="I71" s="232">
        <v>1664.0666666666666</v>
      </c>
      <c r="J71" s="232">
        <v>1673.1833333333332</v>
      </c>
      <c r="K71" s="231">
        <v>1654.95</v>
      </c>
      <c r="L71" s="231">
        <v>1632.1</v>
      </c>
      <c r="M71" s="231">
        <v>2.3214100000000002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4647.55</v>
      </c>
      <c r="D72" s="232">
        <v>4661.8833333333341</v>
      </c>
      <c r="E72" s="232">
        <v>4615.8666666666686</v>
      </c>
      <c r="F72" s="232">
        <v>4584.1833333333343</v>
      </c>
      <c r="G72" s="232">
        <v>4538.1666666666688</v>
      </c>
      <c r="H72" s="232">
        <v>4693.5666666666684</v>
      </c>
      <c r="I72" s="232">
        <v>4739.583333333333</v>
      </c>
      <c r="J72" s="232">
        <v>4771.2666666666682</v>
      </c>
      <c r="K72" s="231">
        <v>4707.8999999999996</v>
      </c>
      <c r="L72" s="231">
        <v>4630.2</v>
      </c>
      <c r="M72" s="231">
        <v>1.37523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561.95000000000005</v>
      </c>
      <c r="D73" s="232">
        <v>561.33333333333337</v>
      </c>
      <c r="E73" s="232">
        <v>556.76666666666677</v>
      </c>
      <c r="F73" s="232">
        <v>551.58333333333337</v>
      </c>
      <c r="G73" s="232">
        <v>547.01666666666677</v>
      </c>
      <c r="H73" s="232">
        <v>566.51666666666677</v>
      </c>
      <c r="I73" s="232">
        <v>571.08333333333337</v>
      </c>
      <c r="J73" s="232">
        <v>576.26666666666677</v>
      </c>
      <c r="K73" s="231">
        <v>565.9</v>
      </c>
      <c r="L73" s="231">
        <v>556.15</v>
      </c>
      <c r="M73" s="231">
        <v>5.9313900000000004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939.65</v>
      </c>
      <c r="D74" s="232">
        <v>936.79999999999984</v>
      </c>
      <c r="E74" s="232">
        <v>927.89999999999964</v>
      </c>
      <c r="F74" s="232">
        <v>916.14999999999975</v>
      </c>
      <c r="G74" s="232">
        <v>907.24999999999955</v>
      </c>
      <c r="H74" s="232">
        <v>948.54999999999973</v>
      </c>
      <c r="I74" s="232">
        <v>957.45</v>
      </c>
      <c r="J74" s="232">
        <v>969.19999999999982</v>
      </c>
      <c r="K74" s="231">
        <v>945.7</v>
      </c>
      <c r="L74" s="231">
        <v>925.05</v>
      </c>
      <c r="M74" s="231">
        <v>3.6918799999999998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99.4</v>
      </c>
      <c r="D75" s="232">
        <v>99.600000000000009</v>
      </c>
      <c r="E75" s="232">
        <v>98.700000000000017</v>
      </c>
      <c r="F75" s="232">
        <v>98.000000000000014</v>
      </c>
      <c r="G75" s="232">
        <v>97.100000000000023</v>
      </c>
      <c r="H75" s="232">
        <v>100.30000000000001</v>
      </c>
      <c r="I75" s="232">
        <v>101.20000000000002</v>
      </c>
      <c r="J75" s="232">
        <v>101.9</v>
      </c>
      <c r="K75" s="231">
        <v>100.5</v>
      </c>
      <c r="L75" s="231">
        <v>98.9</v>
      </c>
      <c r="M75" s="231">
        <v>92.994470000000007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873.35</v>
      </c>
      <c r="D76" s="232">
        <v>873.9</v>
      </c>
      <c r="E76" s="232">
        <v>867.9</v>
      </c>
      <c r="F76" s="232">
        <v>862.45</v>
      </c>
      <c r="G76" s="232">
        <v>856.45</v>
      </c>
      <c r="H76" s="232">
        <v>879.34999999999991</v>
      </c>
      <c r="I76" s="232">
        <v>885.34999999999991</v>
      </c>
      <c r="J76" s="232">
        <v>890.79999999999984</v>
      </c>
      <c r="K76" s="231">
        <v>879.9</v>
      </c>
      <c r="L76" s="231">
        <v>868.45</v>
      </c>
      <c r="M76" s="231">
        <v>5.6489900000000004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80</v>
      </c>
      <c r="D77" s="232">
        <v>80.166666666666671</v>
      </c>
      <c r="E77" s="232">
        <v>78.933333333333337</v>
      </c>
      <c r="F77" s="232">
        <v>77.86666666666666</v>
      </c>
      <c r="G77" s="232">
        <v>76.633333333333326</v>
      </c>
      <c r="H77" s="232">
        <v>81.233333333333348</v>
      </c>
      <c r="I77" s="232">
        <v>82.466666666666669</v>
      </c>
      <c r="J77" s="232">
        <v>83.53333333333336</v>
      </c>
      <c r="K77" s="231">
        <v>81.400000000000006</v>
      </c>
      <c r="L77" s="231">
        <v>79.099999999999994</v>
      </c>
      <c r="M77" s="231">
        <v>111.4983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345.05</v>
      </c>
      <c r="D78" s="232">
        <v>347.4666666666667</v>
      </c>
      <c r="E78" s="232">
        <v>340.98333333333341</v>
      </c>
      <c r="F78" s="232">
        <v>336.91666666666669</v>
      </c>
      <c r="G78" s="232">
        <v>330.43333333333339</v>
      </c>
      <c r="H78" s="232">
        <v>351.53333333333342</v>
      </c>
      <c r="I78" s="232">
        <v>358.01666666666677</v>
      </c>
      <c r="J78" s="232">
        <v>362.08333333333343</v>
      </c>
      <c r="K78" s="231">
        <v>353.95</v>
      </c>
      <c r="L78" s="231">
        <v>343.4</v>
      </c>
      <c r="M78" s="231">
        <v>29.318359999999998</v>
      </c>
      <c r="N78" s="1"/>
      <c r="O78" s="1"/>
    </row>
    <row r="79" spans="1:15" ht="12.75" customHeight="1">
      <c r="A79" s="30">
        <v>69</v>
      </c>
      <c r="B79" s="217" t="s">
        <v>853</v>
      </c>
      <c r="C79" s="231">
        <v>9495.9500000000007</v>
      </c>
      <c r="D79" s="232">
        <v>9508.0666666666675</v>
      </c>
      <c r="E79" s="232">
        <v>9427.883333333335</v>
      </c>
      <c r="F79" s="232">
        <v>9359.8166666666675</v>
      </c>
      <c r="G79" s="232">
        <v>9279.633333333335</v>
      </c>
      <c r="H79" s="232">
        <v>9576.133333333335</v>
      </c>
      <c r="I79" s="232">
        <v>9656.3166666666657</v>
      </c>
      <c r="J79" s="232">
        <v>9724.383333333335</v>
      </c>
      <c r="K79" s="231">
        <v>9588.25</v>
      </c>
      <c r="L79" s="231">
        <v>9440</v>
      </c>
      <c r="M79" s="231">
        <v>6.5599999999999999E-3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756.9</v>
      </c>
      <c r="D80" s="232">
        <v>759.91666666666663</v>
      </c>
      <c r="E80" s="232">
        <v>750.5333333333333</v>
      </c>
      <c r="F80" s="232">
        <v>744.16666666666663</v>
      </c>
      <c r="G80" s="232">
        <v>734.7833333333333</v>
      </c>
      <c r="H80" s="232">
        <v>766.2833333333333</v>
      </c>
      <c r="I80" s="232">
        <v>775.66666666666674</v>
      </c>
      <c r="J80" s="232">
        <v>782.0333333333333</v>
      </c>
      <c r="K80" s="231">
        <v>769.3</v>
      </c>
      <c r="L80" s="231">
        <v>753.55</v>
      </c>
      <c r="M80" s="231">
        <v>127.32671000000001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250.3</v>
      </c>
      <c r="D81" s="232">
        <v>250.48333333333335</v>
      </c>
      <c r="E81" s="232">
        <v>248.16666666666669</v>
      </c>
      <c r="F81" s="232">
        <v>246.03333333333333</v>
      </c>
      <c r="G81" s="232">
        <v>243.71666666666667</v>
      </c>
      <c r="H81" s="232">
        <v>252.6166666666667</v>
      </c>
      <c r="I81" s="232">
        <v>254.93333333333337</v>
      </c>
      <c r="J81" s="232">
        <v>257.06666666666672</v>
      </c>
      <c r="K81" s="231">
        <v>252.8</v>
      </c>
      <c r="L81" s="231">
        <v>248.35</v>
      </c>
      <c r="M81" s="231">
        <v>17.768380000000001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980.45</v>
      </c>
      <c r="D82" s="232">
        <v>975.5333333333333</v>
      </c>
      <c r="E82" s="232">
        <v>964.06666666666661</v>
      </c>
      <c r="F82" s="232">
        <v>947.68333333333328</v>
      </c>
      <c r="G82" s="232">
        <v>936.21666666666658</v>
      </c>
      <c r="H82" s="232">
        <v>991.91666666666663</v>
      </c>
      <c r="I82" s="232">
        <v>1003.3833333333333</v>
      </c>
      <c r="J82" s="232">
        <v>1019.7666666666667</v>
      </c>
      <c r="K82" s="231">
        <v>987</v>
      </c>
      <c r="L82" s="231">
        <v>959.15</v>
      </c>
      <c r="M82" s="231">
        <v>1.08586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289.7</v>
      </c>
      <c r="D83" s="232">
        <v>291.45</v>
      </c>
      <c r="E83" s="232">
        <v>286.09999999999997</v>
      </c>
      <c r="F83" s="232">
        <v>282.5</v>
      </c>
      <c r="G83" s="232">
        <v>277.14999999999998</v>
      </c>
      <c r="H83" s="232">
        <v>295.04999999999995</v>
      </c>
      <c r="I83" s="232">
        <v>300.39999999999998</v>
      </c>
      <c r="J83" s="232">
        <v>303.99999999999994</v>
      </c>
      <c r="K83" s="231">
        <v>296.8</v>
      </c>
      <c r="L83" s="231">
        <v>287.85000000000002</v>
      </c>
      <c r="M83" s="231">
        <v>12.62689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7249.8</v>
      </c>
      <c r="D84" s="232">
        <v>7298.2666666666664</v>
      </c>
      <c r="E84" s="232">
        <v>7156.583333333333</v>
      </c>
      <c r="F84" s="232">
        <v>7063.3666666666668</v>
      </c>
      <c r="G84" s="232">
        <v>6921.6833333333334</v>
      </c>
      <c r="H84" s="232">
        <v>7391.4833333333327</v>
      </c>
      <c r="I84" s="232">
        <v>7533.166666666667</v>
      </c>
      <c r="J84" s="232">
        <v>7626.3833333333323</v>
      </c>
      <c r="K84" s="231">
        <v>7439.95</v>
      </c>
      <c r="L84" s="231">
        <v>7205.05</v>
      </c>
      <c r="M84" s="231">
        <v>0.12407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1248.05</v>
      </c>
      <c r="D85" s="232">
        <v>1245.8</v>
      </c>
      <c r="E85" s="232">
        <v>1226.8</v>
      </c>
      <c r="F85" s="232">
        <v>1205.55</v>
      </c>
      <c r="G85" s="232">
        <v>1186.55</v>
      </c>
      <c r="H85" s="232">
        <v>1267.05</v>
      </c>
      <c r="I85" s="232">
        <v>1286.05</v>
      </c>
      <c r="J85" s="232">
        <v>1307.3</v>
      </c>
      <c r="K85" s="231">
        <v>1264.8</v>
      </c>
      <c r="L85" s="231">
        <v>1224.55</v>
      </c>
      <c r="M85" s="231">
        <v>0.79669999999999996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920.95</v>
      </c>
      <c r="D86" s="232">
        <v>926.81666666666661</v>
      </c>
      <c r="E86" s="232">
        <v>909.63333333333321</v>
      </c>
      <c r="F86" s="232">
        <v>898.31666666666661</v>
      </c>
      <c r="G86" s="232">
        <v>881.13333333333321</v>
      </c>
      <c r="H86" s="232">
        <v>938.13333333333321</v>
      </c>
      <c r="I86" s="232">
        <v>955.31666666666661</v>
      </c>
      <c r="J86" s="232">
        <v>966.63333333333321</v>
      </c>
      <c r="K86" s="231">
        <v>944</v>
      </c>
      <c r="L86" s="231">
        <v>915.5</v>
      </c>
      <c r="M86" s="231">
        <v>0.24901999999999999</v>
      </c>
      <c r="N86" s="1"/>
      <c r="O86" s="1"/>
    </row>
    <row r="87" spans="1:15" ht="12.75" customHeight="1">
      <c r="A87" s="30">
        <v>77</v>
      </c>
      <c r="B87" s="217" t="s">
        <v>812</v>
      </c>
      <c r="C87" s="231">
        <v>494.9</v>
      </c>
      <c r="D87" s="232">
        <v>496.7</v>
      </c>
      <c r="E87" s="232">
        <v>489.79999999999995</v>
      </c>
      <c r="F87" s="232">
        <v>484.7</v>
      </c>
      <c r="G87" s="232">
        <v>477.79999999999995</v>
      </c>
      <c r="H87" s="232">
        <v>501.79999999999995</v>
      </c>
      <c r="I87" s="232">
        <v>508.69999999999993</v>
      </c>
      <c r="J87" s="232">
        <v>513.79999999999995</v>
      </c>
      <c r="K87" s="231">
        <v>503.6</v>
      </c>
      <c r="L87" s="231">
        <v>491.6</v>
      </c>
      <c r="M87" s="231">
        <v>0.91635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17379</v>
      </c>
      <c r="D88" s="232">
        <v>17318</v>
      </c>
      <c r="E88" s="232">
        <v>17211</v>
      </c>
      <c r="F88" s="232">
        <v>17043</v>
      </c>
      <c r="G88" s="232">
        <v>16936</v>
      </c>
      <c r="H88" s="232">
        <v>17486</v>
      </c>
      <c r="I88" s="232">
        <v>17593</v>
      </c>
      <c r="J88" s="232">
        <v>17761</v>
      </c>
      <c r="K88" s="231">
        <v>17425</v>
      </c>
      <c r="L88" s="231">
        <v>17150</v>
      </c>
      <c r="M88" s="231">
        <v>0.10485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441.9</v>
      </c>
      <c r="D89" s="232">
        <v>446.4666666666667</v>
      </c>
      <c r="E89" s="232">
        <v>435.93333333333339</v>
      </c>
      <c r="F89" s="232">
        <v>429.9666666666667</v>
      </c>
      <c r="G89" s="232">
        <v>419.43333333333339</v>
      </c>
      <c r="H89" s="232">
        <v>452.43333333333339</v>
      </c>
      <c r="I89" s="232">
        <v>462.9666666666667</v>
      </c>
      <c r="J89" s="232">
        <v>468.93333333333339</v>
      </c>
      <c r="K89" s="231">
        <v>457</v>
      </c>
      <c r="L89" s="231">
        <v>440.5</v>
      </c>
      <c r="M89" s="231">
        <v>1.5102800000000001</v>
      </c>
      <c r="N89" s="1"/>
      <c r="O89" s="1"/>
    </row>
    <row r="90" spans="1:15" ht="12.75" customHeight="1">
      <c r="A90" s="30">
        <v>80</v>
      </c>
      <c r="B90" s="217" t="s">
        <v>813</v>
      </c>
      <c r="C90" s="231">
        <v>29</v>
      </c>
      <c r="D90" s="232">
        <v>28.866666666666664</v>
      </c>
      <c r="E90" s="232">
        <v>26.683333333333326</v>
      </c>
      <c r="F90" s="232">
        <v>24.366666666666664</v>
      </c>
      <c r="G90" s="232">
        <v>22.183333333333326</v>
      </c>
      <c r="H90" s="232">
        <v>31.183333333333326</v>
      </c>
      <c r="I90" s="232">
        <v>33.36666666666666</v>
      </c>
      <c r="J90" s="232">
        <v>35.683333333333323</v>
      </c>
      <c r="K90" s="231">
        <v>31.05</v>
      </c>
      <c r="L90" s="231">
        <v>26.55</v>
      </c>
      <c r="M90" s="231">
        <v>344.09717999999998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4299.25</v>
      </c>
      <c r="D91" s="232">
        <v>4308.05</v>
      </c>
      <c r="E91" s="232">
        <v>4275.2000000000007</v>
      </c>
      <c r="F91" s="232">
        <v>4251.1500000000005</v>
      </c>
      <c r="G91" s="232">
        <v>4218.3000000000011</v>
      </c>
      <c r="H91" s="232">
        <v>4332.1000000000004</v>
      </c>
      <c r="I91" s="232">
        <v>4364.9500000000007</v>
      </c>
      <c r="J91" s="232">
        <v>4389</v>
      </c>
      <c r="K91" s="231">
        <v>4340.8999999999996</v>
      </c>
      <c r="L91" s="231">
        <v>4284</v>
      </c>
      <c r="M91" s="231">
        <v>2.4808300000000001</v>
      </c>
      <c r="N91" s="1"/>
      <c r="O91" s="1"/>
    </row>
    <row r="92" spans="1:15" ht="12.75" customHeight="1">
      <c r="A92" s="30">
        <v>82</v>
      </c>
      <c r="B92" s="217" t="s">
        <v>814</v>
      </c>
      <c r="C92" s="231">
        <v>1070.45</v>
      </c>
      <c r="D92" s="232">
        <v>1072.0166666666667</v>
      </c>
      <c r="E92" s="232">
        <v>1064.0833333333333</v>
      </c>
      <c r="F92" s="232">
        <v>1057.7166666666667</v>
      </c>
      <c r="G92" s="232">
        <v>1049.7833333333333</v>
      </c>
      <c r="H92" s="232">
        <v>1078.3833333333332</v>
      </c>
      <c r="I92" s="232">
        <v>1086.3166666666666</v>
      </c>
      <c r="J92" s="232">
        <v>1092.6833333333332</v>
      </c>
      <c r="K92" s="231">
        <v>1079.95</v>
      </c>
      <c r="L92" s="231">
        <v>1065.6500000000001</v>
      </c>
      <c r="M92" s="231">
        <v>0.27476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512</v>
      </c>
      <c r="D93" s="232">
        <v>515.94999999999993</v>
      </c>
      <c r="E93" s="232">
        <v>507.14999999999986</v>
      </c>
      <c r="F93" s="232">
        <v>502.29999999999995</v>
      </c>
      <c r="G93" s="232">
        <v>493.49999999999989</v>
      </c>
      <c r="H93" s="232">
        <v>520.79999999999984</v>
      </c>
      <c r="I93" s="232">
        <v>529.5999999999998</v>
      </c>
      <c r="J93" s="232">
        <v>534.44999999999982</v>
      </c>
      <c r="K93" s="231">
        <v>524.75</v>
      </c>
      <c r="L93" s="231">
        <v>511.1</v>
      </c>
      <c r="M93" s="231">
        <v>1.12338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75.099999999999994</v>
      </c>
      <c r="D94" s="232">
        <v>75.150000000000006</v>
      </c>
      <c r="E94" s="232">
        <v>74.850000000000009</v>
      </c>
      <c r="F94" s="232">
        <v>74.600000000000009</v>
      </c>
      <c r="G94" s="232">
        <v>74.300000000000011</v>
      </c>
      <c r="H94" s="232">
        <v>75.400000000000006</v>
      </c>
      <c r="I94" s="232">
        <v>75.700000000000017</v>
      </c>
      <c r="J94" s="232">
        <v>75.95</v>
      </c>
      <c r="K94" s="231">
        <v>75.45</v>
      </c>
      <c r="L94" s="231">
        <v>74.900000000000006</v>
      </c>
      <c r="M94" s="231">
        <v>8.9157100000000007</v>
      </c>
      <c r="N94" s="1"/>
      <c r="O94" s="1"/>
    </row>
    <row r="95" spans="1:15" ht="12.75" customHeight="1">
      <c r="A95" s="30">
        <v>85</v>
      </c>
      <c r="B95" s="217" t="s">
        <v>772</v>
      </c>
      <c r="C95" s="231">
        <v>295.10000000000002</v>
      </c>
      <c r="D95" s="232">
        <v>297.76666666666665</v>
      </c>
      <c r="E95" s="232">
        <v>290.5333333333333</v>
      </c>
      <c r="F95" s="232">
        <v>285.96666666666664</v>
      </c>
      <c r="G95" s="232">
        <v>278.73333333333329</v>
      </c>
      <c r="H95" s="232">
        <v>302.33333333333331</v>
      </c>
      <c r="I95" s="232">
        <v>309.56666666666666</v>
      </c>
      <c r="J95" s="232">
        <v>314.13333333333333</v>
      </c>
      <c r="K95" s="231">
        <v>305</v>
      </c>
      <c r="L95" s="231">
        <v>293.2</v>
      </c>
      <c r="M95" s="231">
        <v>35.686790000000002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3044.5</v>
      </c>
      <c r="D96" s="232">
        <v>3043.2833333333333</v>
      </c>
      <c r="E96" s="232">
        <v>3013.4666666666667</v>
      </c>
      <c r="F96" s="232">
        <v>2982.4333333333334</v>
      </c>
      <c r="G96" s="232">
        <v>2952.6166666666668</v>
      </c>
      <c r="H96" s="232">
        <v>3074.3166666666666</v>
      </c>
      <c r="I96" s="232">
        <v>3104.1333333333332</v>
      </c>
      <c r="J96" s="232">
        <v>3135.1666666666665</v>
      </c>
      <c r="K96" s="231">
        <v>3073.1</v>
      </c>
      <c r="L96" s="231">
        <v>3012.25</v>
      </c>
      <c r="M96" s="231">
        <v>0.30598999999999998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247.95</v>
      </c>
      <c r="D97" s="232">
        <v>250</v>
      </c>
      <c r="E97" s="232">
        <v>243.64999999999998</v>
      </c>
      <c r="F97" s="232">
        <v>239.34999999999997</v>
      </c>
      <c r="G97" s="232">
        <v>232.99999999999994</v>
      </c>
      <c r="H97" s="232">
        <v>254.3</v>
      </c>
      <c r="I97" s="232">
        <v>260.65000000000003</v>
      </c>
      <c r="J97" s="232">
        <v>264.95000000000005</v>
      </c>
      <c r="K97" s="231">
        <v>256.35000000000002</v>
      </c>
      <c r="L97" s="231">
        <v>245.7</v>
      </c>
      <c r="M97" s="231">
        <v>4.9132999999999996</v>
      </c>
      <c r="N97" s="1"/>
      <c r="O97" s="1"/>
    </row>
    <row r="98" spans="1:15" ht="12.75" customHeight="1">
      <c r="A98" s="30">
        <v>88</v>
      </c>
      <c r="B98" s="217" t="s">
        <v>854</v>
      </c>
      <c r="C98" s="231">
        <v>386.1</v>
      </c>
      <c r="D98" s="232">
        <v>384.68333333333334</v>
      </c>
      <c r="E98" s="232">
        <v>381.36666666666667</v>
      </c>
      <c r="F98" s="232">
        <v>376.63333333333333</v>
      </c>
      <c r="G98" s="232">
        <v>373.31666666666666</v>
      </c>
      <c r="H98" s="232">
        <v>389.41666666666669</v>
      </c>
      <c r="I98" s="232">
        <v>392.73333333333341</v>
      </c>
      <c r="J98" s="232">
        <v>397.4666666666667</v>
      </c>
      <c r="K98" s="231">
        <v>388</v>
      </c>
      <c r="L98" s="231">
        <v>379.95</v>
      </c>
      <c r="M98" s="231">
        <v>2.8664800000000001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547.54999999999995</v>
      </c>
      <c r="D99" s="232">
        <v>549.0333333333333</v>
      </c>
      <c r="E99" s="232">
        <v>543.51666666666665</v>
      </c>
      <c r="F99" s="232">
        <v>539.48333333333335</v>
      </c>
      <c r="G99" s="232">
        <v>533.9666666666667</v>
      </c>
      <c r="H99" s="232">
        <v>553.06666666666661</v>
      </c>
      <c r="I99" s="232">
        <v>558.58333333333326</v>
      </c>
      <c r="J99" s="232">
        <v>562.61666666666656</v>
      </c>
      <c r="K99" s="231">
        <v>554.54999999999995</v>
      </c>
      <c r="L99" s="231">
        <v>545</v>
      </c>
      <c r="M99" s="231">
        <v>3.8356699999999999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317.14999999999998</v>
      </c>
      <c r="D100" s="232">
        <v>317.01666666666671</v>
      </c>
      <c r="E100" s="232">
        <v>314.23333333333341</v>
      </c>
      <c r="F100" s="232">
        <v>311.31666666666672</v>
      </c>
      <c r="G100" s="232">
        <v>308.53333333333342</v>
      </c>
      <c r="H100" s="232">
        <v>319.93333333333339</v>
      </c>
      <c r="I100" s="232">
        <v>322.7166666666667</v>
      </c>
      <c r="J100" s="232">
        <v>325.63333333333338</v>
      </c>
      <c r="K100" s="231">
        <v>319.8</v>
      </c>
      <c r="L100" s="231">
        <v>314.10000000000002</v>
      </c>
      <c r="M100" s="231">
        <v>53.496090000000002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719.15</v>
      </c>
      <c r="D101" s="232">
        <v>721.85</v>
      </c>
      <c r="E101" s="232">
        <v>712.45</v>
      </c>
      <c r="F101" s="232">
        <v>705.75</v>
      </c>
      <c r="G101" s="232">
        <v>696.35</v>
      </c>
      <c r="H101" s="232">
        <v>728.55000000000007</v>
      </c>
      <c r="I101" s="232">
        <v>737.94999999999993</v>
      </c>
      <c r="J101" s="232">
        <v>744.65000000000009</v>
      </c>
      <c r="K101" s="231">
        <v>731.25</v>
      </c>
      <c r="L101" s="231">
        <v>715.15</v>
      </c>
      <c r="M101" s="231">
        <v>0.24138999999999999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751.9</v>
      </c>
      <c r="D102" s="232">
        <v>752.6</v>
      </c>
      <c r="E102" s="232">
        <v>749.30000000000007</v>
      </c>
      <c r="F102" s="232">
        <v>746.7</v>
      </c>
      <c r="G102" s="232">
        <v>743.40000000000009</v>
      </c>
      <c r="H102" s="232">
        <v>755.2</v>
      </c>
      <c r="I102" s="232">
        <v>758.5</v>
      </c>
      <c r="J102" s="232">
        <v>761.1</v>
      </c>
      <c r="K102" s="231">
        <v>755.9</v>
      </c>
      <c r="L102" s="231">
        <v>750</v>
      </c>
      <c r="M102" s="231">
        <v>1.1384099999999999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923.65</v>
      </c>
      <c r="D103" s="232">
        <v>928.08333333333337</v>
      </c>
      <c r="E103" s="232">
        <v>912.11666666666679</v>
      </c>
      <c r="F103" s="232">
        <v>900.58333333333337</v>
      </c>
      <c r="G103" s="232">
        <v>884.61666666666679</v>
      </c>
      <c r="H103" s="232">
        <v>939.61666666666679</v>
      </c>
      <c r="I103" s="232">
        <v>955.58333333333326</v>
      </c>
      <c r="J103" s="232">
        <v>967.11666666666679</v>
      </c>
      <c r="K103" s="231">
        <v>944.05</v>
      </c>
      <c r="L103" s="231">
        <v>916.55</v>
      </c>
      <c r="M103" s="231">
        <v>1.78546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124.45</v>
      </c>
      <c r="D104" s="232">
        <v>124.64999999999999</v>
      </c>
      <c r="E104" s="232">
        <v>123.29999999999998</v>
      </c>
      <c r="F104" s="232">
        <v>122.14999999999999</v>
      </c>
      <c r="G104" s="232">
        <v>120.79999999999998</v>
      </c>
      <c r="H104" s="232">
        <v>125.79999999999998</v>
      </c>
      <c r="I104" s="232">
        <v>127.14999999999998</v>
      </c>
      <c r="J104" s="232">
        <v>128.29999999999998</v>
      </c>
      <c r="K104" s="231">
        <v>126</v>
      </c>
      <c r="L104" s="231">
        <v>123.5</v>
      </c>
      <c r="M104" s="231">
        <v>2.97838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1644.85</v>
      </c>
      <c r="D105" s="232">
        <v>1642.9666666666665</v>
      </c>
      <c r="E105" s="232">
        <v>1632.4333333333329</v>
      </c>
      <c r="F105" s="232">
        <v>1620.0166666666664</v>
      </c>
      <c r="G105" s="232">
        <v>1609.4833333333329</v>
      </c>
      <c r="H105" s="232">
        <v>1655.383333333333</v>
      </c>
      <c r="I105" s="232">
        <v>1665.9166666666663</v>
      </c>
      <c r="J105" s="232">
        <v>1678.333333333333</v>
      </c>
      <c r="K105" s="231">
        <v>1653.5</v>
      </c>
      <c r="L105" s="231">
        <v>1630.55</v>
      </c>
      <c r="M105" s="231">
        <v>0.51766999999999996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30.25</v>
      </c>
      <c r="D106" s="232">
        <v>30.400000000000002</v>
      </c>
      <c r="E106" s="232">
        <v>29.850000000000005</v>
      </c>
      <c r="F106" s="232">
        <v>29.450000000000003</v>
      </c>
      <c r="G106" s="232">
        <v>28.900000000000006</v>
      </c>
      <c r="H106" s="232">
        <v>30.800000000000004</v>
      </c>
      <c r="I106" s="232">
        <v>31.35</v>
      </c>
      <c r="J106" s="232">
        <v>31.750000000000004</v>
      </c>
      <c r="K106" s="231">
        <v>30.95</v>
      </c>
      <c r="L106" s="231">
        <v>30</v>
      </c>
      <c r="M106" s="231">
        <v>86.774190000000004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1078.6500000000001</v>
      </c>
      <c r="D107" s="232">
        <v>1085.2</v>
      </c>
      <c r="E107" s="232">
        <v>1069.5500000000002</v>
      </c>
      <c r="F107" s="232">
        <v>1060.45</v>
      </c>
      <c r="G107" s="232">
        <v>1044.8000000000002</v>
      </c>
      <c r="H107" s="232">
        <v>1094.3000000000002</v>
      </c>
      <c r="I107" s="232">
        <v>1109.9500000000003</v>
      </c>
      <c r="J107" s="232">
        <v>1119.0500000000002</v>
      </c>
      <c r="K107" s="231">
        <v>1100.8499999999999</v>
      </c>
      <c r="L107" s="231">
        <v>1076.0999999999999</v>
      </c>
      <c r="M107" s="231">
        <v>3.63504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517.15</v>
      </c>
      <c r="D108" s="232">
        <v>517.43333333333328</v>
      </c>
      <c r="E108" s="232">
        <v>511.56666666666661</v>
      </c>
      <c r="F108" s="232">
        <v>505.98333333333335</v>
      </c>
      <c r="G108" s="232">
        <v>500.11666666666667</v>
      </c>
      <c r="H108" s="232">
        <v>523.01666666666654</v>
      </c>
      <c r="I108" s="232">
        <v>528.8833333333331</v>
      </c>
      <c r="J108" s="232">
        <v>534.46666666666647</v>
      </c>
      <c r="K108" s="231">
        <v>523.29999999999995</v>
      </c>
      <c r="L108" s="231">
        <v>511.85</v>
      </c>
      <c r="M108" s="231">
        <v>0.72782000000000002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719.35</v>
      </c>
      <c r="D109" s="232">
        <v>715.11666666666667</v>
      </c>
      <c r="E109" s="232">
        <v>704.23333333333335</v>
      </c>
      <c r="F109" s="232">
        <v>689.11666666666667</v>
      </c>
      <c r="G109" s="232">
        <v>678.23333333333335</v>
      </c>
      <c r="H109" s="232">
        <v>730.23333333333335</v>
      </c>
      <c r="I109" s="232">
        <v>741.11666666666679</v>
      </c>
      <c r="J109" s="232">
        <v>756.23333333333335</v>
      </c>
      <c r="K109" s="231">
        <v>726</v>
      </c>
      <c r="L109" s="231">
        <v>700</v>
      </c>
      <c r="M109" s="231">
        <v>2.2234099999999999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5324.45</v>
      </c>
      <c r="D110" s="232">
        <v>5341.9333333333334</v>
      </c>
      <c r="E110" s="232">
        <v>5295.7166666666672</v>
      </c>
      <c r="F110" s="232">
        <v>5266.9833333333336</v>
      </c>
      <c r="G110" s="232">
        <v>5220.7666666666673</v>
      </c>
      <c r="H110" s="232">
        <v>5370.666666666667</v>
      </c>
      <c r="I110" s="232">
        <v>5416.8833333333323</v>
      </c>
      <c r="J110" s="232">
        <v>5445.6166666666668</v>
      </c>
      <c r="K110" s="231">
        <v>5388.15</v>
      </c>
      <c r="L110" s="231">
        <v>5313.2</v>
      </c>
      <c r="M110" s="231">
        <v>6.0019999999999997E-2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339.05</v>
      </c>
      <c r="D111" s="232">
        <v>338.01666666666665</v>
      </c>
      <c r="E111" s="232">
        <v>336.0333333333333</v>
      </c>
      <c r="F111" s="232">
        <v>333.01666666666665</v>
      </c>
      <c r="G111" s="232">
        <v>331.0333333333333</v>
      </c>
      <c r="H111" s="232">
        <v>341.0333333333333</v>
      </c>
      <c r="I111" s="232">
        <v>343.01666666666665</v>
      </c>
      <c r="J111" s="232">
        <v>346.0333333333333</v>
      </c>
      <c r="K111" s="231">
        <v>340</v>
      </c>
      <c r="L111" s="231">
        <v>335</v>
      </c>
      <c r="M111" s="231">
        <v>0.60389000000000004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307.3</v>
      </c>
      <c r="D112" s="232">
        <v>307.01666666666671</v>
      </c>
      <c r="E112" s="232">
        <v>305.68333333333339</v>
      </c>
      <c r="F112" s="232">
        <v>304.06666666666666</v>
      </c>
      <c r="G112" s="232">
        <v>302.73333333333335</v>
      </c>
      <c r="H112" s="232">
        <v>308.63333333333344</v>
      </c>
      <c r="I112" s="232">
        <v>309.96666666666681</v>
      </c>
      <c r="J112" s="232">
        <v>311.58333333333348</v>
      </c>
      <c r="K112" s="231">
        <v>308.35000000000002</v>
      </c>
      <c r="L112" s="231">
        <v>305.39999999999998</v>
      </c>
      <c r="M112" s="231">
        <v>6.3538899999999998</v>
      </c>
      <c r="N112" s="1"/>
      <c r="O112" s="1"/>
    </row>
    <row r="113" spans="1:15" ht="12.75" customHeight="1">
      <c r="A113" s="30">
        <v>103</v>
      </c>
      <c r="B113" s="217" t="s">
        <v>815</v>
      </c>
      <c r="C113" s="231">
        <v>425.2</v>
      </c>
      <c r="D113" s="232">
        <v>426.86666666666662</v>
      </c>
      <c r="E113" s="232">
        <v>419.53333333333325</v>
      </c>
      <c r="F113" s="232">
        <v>413.86666666666662</v>
      </c>
      <c r="G113" s="232">
        <v>406.53333333333325</v>
      </c>
      <c r="H113" s="232">
        <v>432.53333333333325</v>
      </c>
      <c r="I113" s="232">
        <v>439.86666666666662</v>
      </c>
      <c r="J113" s="232">
        <v>445.53333333333325</v>
      </c>
      <c r="K113" s="231">
        <v>434.2</v>
      </c>
      <c r="L113" s="231">
        <v>421.2</v>
      </c>
      <c r="M113" s="231">
        <v>0.84721000000000002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575.20000000000005</v>
      </c>
      <c r="D114" s="232">
        <v>580.65</v>
      </c>
      <c r="E114" s="232">
        <v>557.9</v>
      </c>
      <c r="F114" s="232">
        <v>540.6</v>
      </c>
      <c r="G114" s="232">
        <v>517.85</v>
      </c>
      <c r="H114" s="232">
        <v>597.94999999999993</v>
      </c>
      <c r="I114" s="232">
        <v>620.69999999999993</v>
      </c>
      <c r="J114" s="232">
        <v>637.99999999999989</v>
      </c>
      <c r="K114" s="231">
        <v>603.4</v>
      </c>
      <c r="L114" s="231">
        <v>563.35</v>
      </c>
      <c r="M114" s="231">
        <v>1.6921600000000001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685.6</v>
      </c>
      <c r="D115" s="232">
        <v>680.51666666666677</v>
      </c>
      <c r="E115" s="232">
        <v>673.08333333333348</v>
      </c>
      <c r="F115" s="232">
        <v>660.56666666666672</v>
      </c>
      <c r="G115" s="232">
        <v>653.13333333333344</v>
      </c>
      <c r="H115" s="232">
        <v>693.03333333333353</v>
      </c>
      <c r="I115" s="232">
        <v>700.4666666666667</v>
      </c>
      <c r="J115" s="232">
        <v>712.98333333333358</v>
      </c>
      <c r="K115" s="231">
        <v>687.95</v>
      </c>
      <c r="L115" s="231">
        <v>668</v>
      </c>
      <c r="M115" s="231">
        <v>33.959389999999999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1061.1500000000001</v>
      </c>
      <c r="D116" s="232">
        <v>1056.1333333333334</v>
      </c>
      <c r="E116" s="232">
        <v>1048.166666666667</v>
      </c>
      <c r="F116" s="232">
        <v>1035.1833333333336</v>
      </c>
      <c r="G116" s="232">
        <v>1027.2166666666672</v>
      </c>
      <c r="H116" s="232">
        <v>1069.1166666666668</v>
      </c>
      <c r="I116" s="232">
        <v>1077.0833333333335</v>
      </c>
      <c r="J116" s="232">
        <v>1090.0666666666666</v>
      </c>
      <c r="K116" s="231">
        <v>1064.0999999999999</v>
      </c>
      <c r="L116" s="231">
        <v>1043.1500000000001</v>
      </c>
      <c r="M116" s="231">
        <v>11.88988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165.65</v>
      </c>
      <c r="D117" s="232">
        <v>165.88333333333333</v>
      </c>
      <c r="E117" s="232">
        <v>163.76666666666665</v>
      </c>
      <c r="F117" s="232">
        <v>161.88333333333333</v>
      </c>
      <c r="G117" s="232">
        <v>159.76666666666665</v>
      </c>
      <c r="H117" s="232">
        <v>167.76666666666665</v>
      </c>
      <c r="I117" s="232">
        <v>169.88333333333333</v>
      </c>
      <c r="J117" s="232">
        <v>171.76666666666665</v>
      </c>
      <c r="K117" s="231">
        <v>168</v>
      </c>
      <c r="L117" s="231">
        <v>164</v>
      </c>
      <c r="M117" s="231">
        <v>21.957879999999999</v>
      </c>
      <c r="N117" s="1"/>
      <c r="O117" s="1"/>
    </row>
    <row r="118" spans="1:15" ht="12.75" customHeight="1">
      <c r="A118" s="30">
        <v>108</v>
      </c>
      <c r="B118" s="217" t="s">
        <v>805</v>
      </c>
      <c r="C118" s="231">
        <v>1470.3</v>
      </c>
      <c r="D118" s="232">
        <v>1471.0666666666668</v>
      </c>
      <c r="E118" s="232">
        <v>1458.3833333333337</v>
      </c>
      <c r="F118" s="232">
        <v>1446.4666666666669</v>
      </c>
      <c r="G118" s="232">
        <v>1433.7833333333338</v>
      </c>
      <c r="H118" s="232">
        <v>1482.9833333333336</v>
      </c>
      <c r="I118" s="232">
        <v>1495.6666666666665</v>
      </c>
      <c r="J118" s="232">
        <v>1507.5833333333335</v>
      </c>
      <c r="K118" s="231">
        <v>1483.75</v>
      </c>
      <c r="L118" s="231">
        <v>1459.15</v>
      </c>
      <c r="M118" s="231">
        <v>0.29575000000000001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213.9</v>
      </c>
      <c r="D119" s="232">
        <v>214.56666666666669</v>
      </c>
      <c r="E119" s="232">
        <v>212.13333333333338</v>
      </c>
      <c r="F119" s="232">
        <v>210.3666666666667</v>
      </c>
      <c r="G119" s="232">
        <v>207.93333333333339</v>
      </c>
      <c r="H119" s="232">
        <v>216.33333333333337</v>
      </c>
      <c r="I119" s="232">
        <v>218.76666666666671</v>
      </c>
      <c r="J119" s="232">
        <v>220.53333333333336</v>
      </c>
      <c r="K119" s="231">
        <v>217</v>
      </c>
      <c r="L119" s="231">
        <v>212.8</v>
      </c>
      <c r="M119" s="231">
        <v>71.616749999999996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486.05</v>
      </c>
      <c r="D120" s="232">
        <v>482.63333333333338</v>
      </c>
      <c r="E120" s="232">
        <v>475.51666666666677</v>
      </c>
      <c r="F120" s="232">
        <v>464.98333333333341</v>
      </c>
      <c r="G120" s="232">
        <v>457.86666666666679</v>
      </c>
      <c r="H120" s="232">
        <v>493.16666666666674</v>
      </c>
      <c r="I120" s="232">
        <v>500.28333333333342</v>
      </c>
      <c r="J120" s="232">
        <v>510.81666666666672</v>
      </c>
      <c r="K120" s="231">
        <v>489.75</v>
      </c>
      <c r="L120" s="231">
        <v>472.1</v>
      </c>
      <c r="M120" s="231">
        <v>8.5932200000000005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3904.2</v>
      </c>
      <c r="D121" s="232">
        <v>3910.5666666666671</v>
      </c>
      <c r="E121" s="232">
        <v>3844.6833333333343</v>
      </c>
      <c r="F121" s="232">
        <v>3785.1666666666674</v>
      </c>
      <c r="G121" s="232">
        <v>3719.2833333333347</v>
      </c>
      <c r="H121" s="232">
        <v>3970.0833333333339</v>
      </c>
      <c r="I121" s="232">
        <v>4035.9666666666662</v>
      </c>
      <c r="J121" s="232">
        <v>4095.4833333333336</v>
      </c>
      <c r="K121" s="231">
        <v>3976.45</v>
      </c>
      <c r="L121" s="231">
        <v>3851.05</v>
      </c>
      <c r="M121" s="231">
        <v>2.0807199999999999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1486.4</v>
      </c>
      <c r="D122" s="232">
        <v>1487.2833333333335</v>
      </c>
      <c r="E122" s="232">
        <v>1478.116666666667</v>
      </c>
      <c r="F122" s="232">
        <v>1469.8333333333335</v>
      </c>
      <c r="G122" s="232">
        <v>1460.666666666667</v>
      </c>
      <c r="H122" s="232">
        <v>1495.5666666666671</v>
      </c>
      <c r="I122" s="232">
        <v>1504.7333333333336</v>
      </c>
      <c r="J122" s="232">
        <v>1513.0166666666671</v>
      </c>
      <c r="K122" s="231">
        <v>1496.45</v>
      </c>
      <c r="L122" s="231">
        <v>1479</v>
      </c>
      <c r="M122" s="231">
        <v>2.1718199999999999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2235.75</v>
      </c>
      <c r="D123" s="232">
        <v>2235.5833333333335</v>
      </c>
      <c r="E123" s="232">
        <v>2226.166666666667</v>
      </c>
      <c r="F123" s="232">
        <v>2216.5833333333335</v>
      </c>
      <c r="G123" s="232">
        <v>2207.166666666667</v>
      </c>
      <c r="H123" s="232">
        <v>2245.166666666667</v>
      </c>
      <c r="I123" s="232">
        <v>2254.5833333333339</v>
      </c>
      <c r="J123" s="232">
        <v>2264.166666666667</v>
      </c>
      <c r="K123" s="231">
        <v>2245</v>
      </c>
      <c r="L123" s="231">
        <v>2226</v>
      </c>
      <c r="M123" s="231">
        <v>0.56467000000000001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722.1</v>
      </c>
      <c r="D124" s="232">
        <v>724.58333333333337</v>
      </c>
      <c r="E124" s="232">
        <v>714.16666666666674</v>
      </c>
      <c r="F124" s="232">
        <v>706.23333333333335</v>
      </c>
      <c r="G124" s="232">
        <v>695.81666666666672</v>
      </c>
      <c r="H124" s="232">
        <v>732.51666666666677</v>
      </c>
      <c r="I124" s="232">
        <v>742.93333333333351</v>
      </c>
      <c r="J124" s="232">
        <v>750.86666666666679</v>
      </c>
      <c r="K124" s="231">
        <v>735</v>
      </c>
      <c r="L124" s="231">
        <v>716.65</v>
      </c>
      <c r="M124" s="231">
        <v>19.481719999999999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881.85</v>
      </c>
      <c r="D125" s="232">
        <v>883.2833333333333</v>
      </c>
      <c r="E125" s="232">
        <v>872.56666666666661</v>
      </c>
      <c r="F125" s="232">
        <v>863.2833333333333</v>
      </c>
      <c r="G125" s="232">
        <v>852.56666666666661</v>
      </c>
      <c r="H125" s="232">
        <v>892.56666666666661</v>
      </c>
      <c r="I125" s="232">
        <v>903.2833333333333</v>
      </c>
      <c r="J125" s="232">
        <v>912.56666666666661</v>
      </c>
      <c r="K125" s="231">
        <v>894</v>
      </c>
      <c r="L125" s="231">
        <v>874</v>
      </c>
      <c r="M125" s="231">
        <v>2.3980299999999999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885.75</v>
      </c>
      <c r="D126" s="232">
        <v>885.15</v>
      </c>
      <c r="E126" s="232">
        <v>874</v>
      </c>
      <c r="F126" s="232">
        <v>862.25</v>
      </c>
      <c r="G126" s="232">
        <v>851.1</v>
      </c>
      <c r="H126" s="232">
        <v>896.9</v>
      </c>
      <c r="I126" s="232">
        <v>908.04999999999984</v>
      </c>
      <c r="J126" s="232">
        <v>919.8</v>
      </c>
      <c r="K126" s="231">
        <v>896.3</v>
      </c>
      <c r="L126" s="231">
        <v>873.4</v>
      </c>
      <c r="M126" s="231">
        <v>0.61829000000000001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338</v>
      </c>
      <c r="D127" s="232">
        <v>340.13333333333333</v>
      </c>
      <c r="E127" s="232">
        <v>334.46666666666664</v>
      </c>
      <c r="F127" s="232">
        <v>330.93333333333334</v>
      </c>
      <c r="G127" s="232">
        <v>325.26666666666665</v>
      </c>
      <c r="H127" s="232">
        <v>343.66666666666663</v>
      </c>
      <c r="I127" s="232">
        <v>349.33333333333337</v>
      </c>
      <c r="J127" s="232">
        <v>352.86666666666662</v>
      </c>
      <c r="K127" s="231">
        <v>345.8</v>
      </c>
      <c r="L127" s="231">
        <v>336.6</v>
      </c>
      <c r="M127" s="231">
        <v>12.34159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1480.8</v>
      </c>
      <c r="D128" s="232">
        <v>1475.8333333333333</v>
      </c>
      <c r="E128" s="232">
        <v>1459.9666666666665</v>
      </c>
      <c r="F128" s="232">
        <v>1439.1333333333332</v>
      </c>
      <c r="G128" s="232">
        <v>1423.2666666666664</v>
      </c>
      <c r="H128" s="232">
        <v>1496.6666666666665</v>
      </c>
      <c r="I128" s="232">
        <v>1512.5333333333333</v>
      </c>
      <c r="J128" s="232">
        <v>1533.3666666666666</v>
      </c>
      <c r="K128" s="231">
        <v>1491.7</v>
      </c>
      <c r="L128" s="231">
        <v>1455</v>
      </c>
      <c r="M128" s="231">
        <v>6.7091099999999999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883.3</v>
      </c>
      <c r="D129" s="232">
        <v>866.5</v>
      </c>
      <c r="E129" s="232">
        <v>844</v>
      </c>
      <c r="F129" s="232">
        <v>804.7</v>
      </c>
      <c r="G129" s="232">
        <v>782.2</v>
      </c>
      <c r="H129" s="232">
        <v>905.8</v>
      </c>
      <c r="I129" s="232">
        <v>928.3</v>
      </c>
      <c r="J129" s="232">
        <v>967.59999999999991</v>
      </c>
      <c r="K129" s="231">
        <v>889</v>
      </c>
      <c r="L129" s="231">
        <v>827.2</v>
      </c>
      <c r="M129" s="231">
        <v>12.733650000000001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884</v>
      </c>
      <c r="D130" s="232">
        <v>884.73333333333323</v>
      </c>
      <c r="E130" s="232">
        <v>878.46666666666647</v>
      </c>
      <c r="F130" s="232">
        <v>872.93333333333328</v>
      </c>
      <c r="G130" s="232">
        <v>866.66666666666652</v>
      </c>
      <c r="H130" s="232">
        <v>890.26666666666642</v>
      </c>
      <c r="I130" s="232">
        <v>896.53333333333308</v>
      </c>
      <c r="J130" s="232">
        <v>902.06666666666638</v>
      </c>
      <c r="K130" s="231">
        <v>891</v>
      </c>
      <c r="L130" s="231">
        <v>879.2</v>
      </c>
      <c r="M130" s="231">
        <v>5.9209999999999999E-2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374.9</v>
      </c>
      <c r="D131" s="232">
        <v>374.06666666666666</v>
      </c>
      <c r="E131" s="232">
        <v>371.63333333333333</v>
      </c>
      <c r="F131" s="232">
        <v>368.36666666666667</v>
      </c>
      <c r="G131" s="232">
        <v>365.93333333333334</v>
      </c>
      <c r="H131" s="232">
        <v>377.33333333333331</v>
      </c>
      <c r="I131" s="232">
        <v>379.76666666666659</v>
      </c>
      <c r="J131" s="232">
        <v>383.0333333333333</v>
      </c>
      <c r="K131" s="231">
        <v>376.5</v>
      </c>
      <c r="L131" s="231">
        <v>370.8</v>
      </c>
      <c r="M131" s="231">
        <v>28.592659999999999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544.95000000000005</v>
      </c>
      <c r="D132" s="232">
        <v>545.38333333333333</v>
      </c>
      <c r="E132" s="232">
        <v>541.4666666666667</v>
      </c>
      <c r="F132" s="232">
        <v>537.98333333333335</v>
      </c>
      <c r="G132" s="232">
        <v>534.06666666666672</v>
      </c>
      <c r="H132" s="232">
        <v>548.86666666666667</v>
      </c>
      <c r="I132" s="232">
        <v>552.78333333333342</v>
      </c>
      <c r="J132" s="232">
        <v>556.26666666666665</v>
      </c>
      <c r="K132" s="231">
        <v>549.29999999999995</v>
      </c>
      <c r="L132" s="231">
        <v>541.9</v>
      </c>
      <c r="M132" s="231">
        <v>19.731089999999998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1897.5</v>
      </c>
      <c r="D133" s="232">
        <v>1895.5666666666666</v>
      </c>
      <c r="E133" s="232">
        <v>1875.9333333333332</v>
      </c>
      <c r="F133" s="232">
        <v>1854.3666666666666</v>
      </c>
      <c r="G133" s="232">
        <v>1834.7333333333331</v>
      </c>
      <c r="H133" s="232">
        <v>1917.1333333333332</v>
      </c>
      <c r="I133" s="232">
        <v>1936.7666666666664</v>
      </c>
      <c r="J133" s="232">
        <v>1958.3333333333333</v>
      </c>
      <c r="K133" s="231">
        <v>1915.2</v>
      </c>
      <c r="L133" s="231">
        <v>1874</v>
      </c>
      <c r="M133" s="231">
        <v>4.2364499999999996</v>
      </c>
      <c r="N133" s="1"/>
      <c r="O133" s="1"/>
    </row>
    <row r="134" spans="1:15" ht="12.75" customHeight="1">
      <c r="A134" s="30">
        <v>124</v>
      </c>
      <c r="B134" s="217" t="s">
        <v>855</v>
      </c>
      <c r="C134" s="231">
        <v>705.9</v>
      </c>
      <c r="D134" s="232">
        <v>698.51666666666677</v>
      </c>
      <c r="E134" s="232">
        <v>688.78333333333353</v>
      </c>
      <c r="F134" s="232">
        <v>671.66666666666674</v>
      </c>
      <c r="G134" s="232">
        <v>661.93333333333351</v>
      </c>
      <c r="H134" s="232">
        <v>715.63333333333355</v>
      </c>
      <c r="I134" s="232">
        <v>725.3666666666669</v>
      </c>
      <c r="J134" s="232">
        <v>742.48333333333358</v>
      </c>
      <c r="K134" s="231">
        <v>708.25</v>
      </c>
      <c r="L134" s="231">
        <v>681.4</v>
      </c>
      <c r="M134" s="231">
        <v>6.2269100000000002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1941.8</v>
      </c>
      <c r="D135" s="232">
        <v>1942.3</v>
      </c>
      <c r="E135" s="232">
        <v>1929.6</v>
      </c>
      <c r="F135" s="232">
        <v>1917.3999999999999</v>
      </c>
      <c r="G135" s="232">
        <v>1904.6999999999998</v>
      </c>
      <c r="H135" s="232">
        <v>1954.5</v>
      </c>
      <c r="I135" s="232">
        <v>1967.2000000000003</v>
      </c>
      <c r="J135" s="232">
        <v>1979.4</v>
      </c>
      <c r="K135" s="231">
        <v>1955</v>
      </c>
      <c r="L135" s="231">
        <v>1930.1</v>
      </c>
      <c r="M135" s="231">
        <v>2.05945</v>
      </c>
      <c r="N135" s="1"/>
      <c r="O135" s="1"/>
    </row>
    <row r="136" spans="1:15" ht="12.75" customHeight="1">
      <c r="A136" s="30">
        <v>126</v>
      </c>
      <c r="B136" s="217" t="s">
        <v>848</v>
      </c>
      <c r="C136" s="231">
        <v>315.64999999999998</v>
      </c>
      <c r="D136" s="232">
        <v>316.45</v>
      </c>
      <c r="E136" s="232">
        <v>310.2</v>
      </c>
      <c r="F136" s="232">
        <v>304.75</v>
      </c>
      <c r="G136" s="232">
        <v>298.5</v>
      </c>
      <c r="H136" s="232">
        <v>321.89999999999998</v>
      </c>
      <c r="I136" s="232">
        <v>328.15</v>
      </c>
      <c r="J136" s="232">
        <v>333.59999999999997</v>
      </c>
      <c r="K136" s="231">
        <v>322.7</v>
      </c>
      <c r="L136" s="231">
        <v>311</v>
      </c>
      <c r="M136" s="231">
        <v>4.3113700000000001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208.4</v>
      </c>
      <c r="D137" s="232">
        <v>209</v>
      </c>
      <c r="E137" s="232">
        <v>206.55</v>
      </c>
      <c r="F137" s="232">
        <v>204.70000000000002</v>
      </c>
      <c r="G137" s="232">
        <v>202.25000000000003</v>
      </c>
      <c r="H137" s="232">
        <v>210.85</v>
      </c>
      <c r="I137" s="232">
        <v>213.29999999999998</v>
      </c>
      <c r="J137" s="232">
        <v>215.14999999999998</v>
      </c>
      <c r="K137" s="231">
        <v>211.45</v>
      </c>
      <c r="L137" s="231">
        <v>207.15</v>
      </c>
      <c r="M137" s="231">
        <v>9.0864799999999999</v>
      </c>
      <c r="N137" s="1"/>
      <c r="O137" s="1"/>
    </row>
    <row r="138" spans="1:15" ht="12.75" customHeight="1">
      <c r="A138" s="30">
        <v>128</v>
      </c>
      <c r="B138" s="217" t="s">
        <v>816</v>
      </c>
      <c r="C138" s="231">
        <v>167.9</v>
      </c>
      <c r="D138" s="232">
        <v>168.55</v>
      </c>
      <c r="E138" s="232">
        <v>166.8</v>
      </c>
      <c r="F138" s="232">
        <v>165.7</v>
      </c>
      <c r="G138" s="232">
        <v>163.95</v>
      </c>
      <c r="H138" s="232">
        <v>169.65000000000003</v>
      </c>
      <c r="I138" s="232">
        <v>171.40000000000003</v>
      </c>
      <c r="J138" s="232">
        <v>172.50000000000006</v>
      </c>
      <c r="K138" s="231">
        <v>170.3</v>
      </c>
      <c r="L138" s="231">
        <v>167.45</v>
      </c>
      <c r="M138" s="231">
        <v>7.3076600000000003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38</v>
      </c>
      <c r="D139" s="232">
        <v>38.049999999999997</v>
      </c>
      <c r="E139" s="232">
        <v>37.499999999999993</v>
      </c>
      <c r="F139" s="232">
        <v>36.999999999999993</v>
      </c>
      <c r="G139" s="232">
        <v>36.449999999999989</v>
      </c>
      <c r="H139" s="232">
        <v>38.549999999999997</v>
      </c>
      <c r="I139" s="232">
        <v>39.100000000000009</v>
      </c>
      <c r="J139" s="232">
        <v>39.6</v>
      </c>
      <c r="K139" s="231">
        <v>38.6</v>
      </c>
      <c r="L139" s="231">
        <v>37.549999999999997</v>
      </c>
      <c r="M139" s="231">
        <v>10.0115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220.35</v>
      </c>
      <c r="D140" s="232">
        <v>220.53333333333333</v>
      </c>
      <c r="E140" s="232">
        <v>218.81666666666666</v>
      </c>
      <c r="F140" s="232">
        <v>217.28333333333333</v>
      </c>
      <c r="G140" s="232">
        <v>215.56666666666666</v>
      </c>
      <c r="H140" s="232">
        <v>222.06666666666666</v>
      </c>
      <c r="I140" s="232">
        <v>223.7833333333333</v>
      </c>
      <c r="J140" s="232">
        <v>225.31666666666666</v>
      </c>
      <c r="K140" s="231">
        <v>222.25</v>
      </c>
      <c r="L140" s="231">
        <v>219</v>
      </c>
      <c r="M140" s="231">
        <v>1.03989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3305.3</v>
      </c>
      <c r="D141" s="232">
        <v>3337.6833333333329</v>
      </c>
      <c r="E141" s="232">
        <v>3248.9166666666661</v>
      </c>
      <c r="F141" s="232">
        <v>3192.5333333333333</v>
      </c>
      <c r="G141" s="232">
        <v>3103.7666666666664</v>
      </c>
      <c r="H141" s="232">
        <v>3394.0666666666657</v>
      </c>
      <c r="I141" s="232">
        <v>3482.833333333333</v>
      </c>
      <c r="J141" s="232">
        <v>3539.2166666666653</v>
      </c>
      <c r="K141" s="231">
        <v>3426.45</v>
      </c>
      <c r="L141" s="231">
        <v>3281.3</v>
      </c>
      <c r="M141" s="231">
        <v>9.2923899999999993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3651.05</v>
      </c>
      <c r="D142" s="232">
        <v>3669.3500000000004</v>
      </c>
      <c r="E142" s="232">
        <v>3616.0500000000006</v>
      </c>
      <c r="F142" s="232">
        <v>3581.05</v>
      </c>
      <c r="G142" s="232">
        <v>3527.7500000000005</v>
      </c>
      <c r="H142" s="232">
        <v>3704.3500000000008</v>
      </c>
      <c r="I142" s="232">
        <v>3757.65</v>
      </c>
      <c r="J142" s="232">
        <v>3792.650000000001</v>
      </c>
      <c r="K142" s="231">
        <v>3722.65</v>
      </c>
      <c r="L142" s="231">
        <v>3634.35</v>
      </c>
      <c r="M142" s="231">
        <v>1.69937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2171.85</v>
      </c>
      <c r="D143" s="232">
        <v>2171.6166666666668</v>
      </c>
      <c r="E143" s="232">
        <v>2150.2333333333336</v>
      </c>
      <c r="F143" s="232">
        <v>2128.6166666666668</v>
      </c>
      <c r="G143" s="232">
        <v>2107.2333333333336</v>
      </c>
      <c r="H143" s="232">
        <v>2193.2333333333336</v>
      </c>
      <c r="I143" s="232">
        <v>2214.6166666666668</v>
      </c>
      <c r="J143" s="232">
        <v>2236.2333333333336</v>
      </c>
      <c r="K143" s="231">
        <v>2193</v>
      </c>
      <c r="L143" s="231">
        <v>2150</v>
      </c>
      <c r="M143" s="231">
        <v>1.75543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4310.6000000000004</v>
      </c>
      <c r="D144" s="232">
        <v>4291.5666666666666</v>
      </c>
      <c r="E144" s="232">
        <v>4261.1333333333332</v>
      </c>
      <c r="F144" s="232">
        <v>4211.666666666667</v>
      </c>
      <c r="G144" s="232">
        <v>4181.2333333333336</v>
      </c>
      <c r="H144" s="232">
        <v>4341.0333333333328</v>
      </c>
      <c r="I144" s="232">
        <v>4371.4666666666653</v>
      </c>
      <c r="J144" s="232">
        <v>4420.9333333333325</v>
      </c>
      <c r="K144" s="231">
        <v>4322</v>
      </c>
      <c r="L144" s="231">
        <v>4242.1000000000004</v>
      </c>
      <c r="M144" s="231">
        <v>2.5606499999999999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537.20000000000005</v>
      </c>
      <c r="D145" s="232">
        <v>541</v>
      </c>
      <c r="E145" s="232">
        <v>530.75</v>
      </c>
      <c r="F145" s="232">
        <v>524.29999999999995</v>
      </c>
      <c r="G145" s="232">
        <v>514.04999999999995</v>
      </c>
      <c r="H145" s="232">
        <v>547.45000000000005</v>
      </c>
      <c r="I145" s="232">
        <v>557.70000000000005</v>
      </c>
      <c r="J145" s="232">
        <v>564.15000000000009</v>
      </c>
      <c r="K145" s="231">
        <v>551.25</v>
      </c>
      <c r="L145" s="231">
        <v>534.54999999999995</v>
      </c>
      <c r="M145" s="231">
        <v>1.1233900000000001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174.45</v>
      </c>
      <c r="D146" s="232">
        <v>174.78333333333333</v>
      </c>
      <c r="E146" s="232">
        <v>172.41666666666666</v>
      </c>
      <c r="F146" s="232">
        <v>170.38333333333333</v>
      </c>
      <c r="G146" s="232">
        <v>168.01666666666665</v>
      </c>
      <c r="H146" s="232">
        <v>176.81666666666666</v>
      </c>
      <c r="I146" s="232">
        <v>179.18333333333334</v>
      </c>
      <c r="J146" s="232">
        <v>181.21666666666667</v>
      </c>
      <c r="K146" s="231">
        <v>177.15</v>
      </c>
      <c r="L146" s="231">
        <v>172.75</v>
      </c>
      <c r="M146" s="231">
        <v>1.0435000000000001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167.75</v>
      </c>
      <c r="D147" s="232">
        <v>167.68333333333331</v>
      </c>
      <c r="E147" s="232">
        <v>165.91666666666663</v>
      </c>
      <c r="F147" s="232">
        <v>164.08333333333331</v>
      </c>
      <c r="G147" s="232">
        <v>162.31666666666663</v>
      </c>
      <c r="H147" s="232">
        <v>169.51666666666662</v>
      </c>
      <c r="I147" s="232">
        <v>171.28333333333333</v>
      </c>
      <c r="J147" s="232">
        <v>173.11666666666662</v>
      </c>
      <c r="K147" s="231">
        <v>169.45</v>
      </c>
      <c r="L147" s="231">
        <v>165.85</v>
      </c>
      <c r="M147" s="231">
        <v>1.1082000000000001</v>
      </c>
      <c r="N147" s="1"/>
      <c r="O147" s="1"/>
    </row>
    <row r="148" spans="1:15" ht="12.75" customHeight="1">
      <c r="A148" s="30">
        <v>138</v>
      </c>
      <c r="B148" s="217" t="s">
        <v>817</v>
      </c>
      <c r="C148" s="231">
        <v>52.5</v>
      </c>
      <c r="D148" s="232">
        <v>52.466666666666669</v>
      </c>
      <c r="E148" s="232">
        <v>51.033333333333339</v>
      </c>
      <c r="F148" s="232">
        <v>49.56666666666667</v>
      </c>
      <c r="G148" s="232">
        <v>48.13333333333334</v>
      </c>
      <c r="H148" s="232">
        <v>53.933333333333337</v>
      </c>
      <c r="I148" s="232">
        <v>55.366666666666674</v>
      </c>
      <c r="J148" s="232">
        <v>56.833333333333336</v>
      </c>
      <c r="K148" s="231">
        <v>53.9</v>
      </c>
      <c r="L148" s="231">
        <v>51</v>
      </c>
      <c r="M148" s="231">
        <v>192.91986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68.900000000000006</v>
      </c>
      <c r="D149" s="232">
        <v>69.38333333333334</v>
      </c>
      <c r="E149" s="232">
        <v>67.26666666666668</v>
      </c>
      <c r="F149" s="232">
        <v>65.63333333333334</v>
      </c>
      <c r="G149" s="232">
        <v>63.51666666666668</v>
      </c>
      <c r="H149" s="232">
        <v>71.01666666666668</v>
      </c>
      <c r="I149" s="232">
        <v>73.133333333333326</v>
      </c>
      <c r="J149" s="232">
        <v>74.76666666666668</v>
      </c>
      <c r="K149" s="231">
        <v>71.5</v>
      </c>
      <c r="L149" s="231">
        <v>67.75</v>
      </c>
      <c r="M149" s="231">
        <v>79.715320000000006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3103.25</v>
      </c>
      <c r="D150" s="232">
        <v>3117.0666666666671</v>
      </c>
      <c r="E150" s="232">
        <v>3081.1833333333343</v>
      </c>
      <c r="F150" s="232">
        <v>3059.1166666666672</v>
      </c>
      <c r="G150" s="232">
        <v>3023.2333333333345</v>
      </c>
      <c r="H150" s="232">
        <v>3139.1333333333341</v>
      </c>
      <c r="I150" s="232">
        <v>3175.0166666666664</v>
      </c>
      <c r="J150" s="232">
        <v>3197.0833333333339</v>
      </c>
      <c r="K150" s="231">
        <v>3152.95</v>
      </c>
      <c r="L150" s="231">
        <v>3095</v>
      </c>
      <c r="M150" s="231">
        <v>6.90116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412.4</v>
      </c>
      <c r="D151" s="232">
        <v>411.93333333333334</v>
      </c>
      <c r="E151" s="232">
        <v>402.4666666666667</v>
      </c>
      <c r="F151" s="232">
        <v>392.53333333333336</v>
      </c>
      <c r="G151" s="232">
        <v>383.06666666666672</v>
      </c>
      <c r="H151" s="232">
        <v>421.86666666666667</v>
      </c>
      <c r="I151" s="232">
        <v>431.33333333333326</v>
      </c>
      <c r="J151" s="232">
        <v>441.26666666666665</v>
      </c>
      <c r="K151" s="231">
        <v>421.4</v>
      </c>
      <c r="L151" s="231">
        <v>402</v>
      </c>
      <c r="M151" s="231">
        <v>7.0198200000000002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429.5</v>
      </c>
      <c r="D152" s="232">
        <v>430.2166666666667</v>
      </c>
      <c r="E152" s="232">
        <v>425.88333333333338</v>
      </c>
      <c r="F152" s="232">
        <v>422.26666666666671</v>
      </c>
      <c r="G152" s="232">
        <v>417.93333333333339</v>
      </c>
      <c r="H152" s="232">
        <v>433.83333333333337</v>
      </c>
      <c r="I152" s="232">
        <v>438.16666666666663</v>
      </c>
      <c r="J152" s="232">
        <v>441.78333333333336</v>
      </c>
      <c r="K152" s="231">
        <v>434.55</v>
      </c>
      <c r="L152" s="231">
        <v>426.6</v>
      </c>
      <c r="M152" s="231">
        <v>1.3721000000000001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1401.15</v>
      </c>
      <c r="D153" s="232">
        <v>1393.0999999999997</v>
      </c>
      <c r="E153" s="232">
        <v>1381.3999999999994</v>
      </c>
      <c r="F153" s="232">
        <v>1361.6499999999996</v>
      </c>
      <c r="G153" s="232">
        <v>1349.9499999999994</v>
      </c>
      <c r="H153" s="232">
        <v>1412.8499999999995</v>
      </c>
      <c r="I153" s="232">
        <v>1424.5499999999997</v>
      </c>
      <c r="J153" s="232">
        <v>1444.2999999999995</v>
      </c>
      <c r="K153" s="231">
        <v>1404.8</v>
      </c>
      <c r="L153" s="231">
        <v>1373.35</v>
      </c>
      <c r="M153" s="231">
        <v>0.14079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83.6</v>
      </c>
      <c r="D154" s="232">
        <v>84.133333333333326</v>
      </c>
      <c r="E154" s="232">
        <v>82.466666666666654</v>
      </c>
      <c r="F154" s="232">
        <v>81.333333333333329</v>
      </c>
      <c r="G154" s="232">
        <v>79.666666666666657</v>
      </c>
      <c r="H154" s="232">
        <v>85.266666666666652</v>
      </c>
      <c r="I154" s="232">
        <v>86.933333333333337</v>
      </c>
      <c r="J154" s="232">
        <v>88.066666666666649</v>
      </c>
      <c r="K154" s="231">
        <v>85.8</v>
      </c>
      <c r="L154" s="231">
        <v>83</v>
      </c>
      <c r="M154" s="231">
        <v>33.150170000000003</v>
      </c>
      <c r="N154" s="1"/>
      <c r="O154" s="1"/>
    </row>
    <row r="155" spans="1:15" ht="12.75" customHeight="1">
      <c r="A155" s="30">
        <v>145</v>
      </c>
      <c r="B155" s="217" t="s">
        <v>773</v>
      </c>
      <c r="C155" s="231">
        <v>55.8</v>
      </c>
      <c r="D155" s="232">
        <v>55.699999999999996</v>
      </c>
      <c r="E155" s="232">
        <v>55.149999999999991</v>
      </c>
      <c r="F155" s="232">
        <v>54.499999999999993</v>
      </c>
      <c r="G155" s="232">
        <v>53.949999999999989</v>
      </c>
      <c r="H155" s="232">
        <v>56.349999999999994</v>
      </c>
      <c r="I155" s="232">
        <v>56.899999999999991</v>
      </c>
      <c r="J155" s="232">
        <v>57.55</v>
      </c>
      <c r="K155" s="231">
        <v>56.25</v>
      </c>
      <c r="L155" s="231">
        <v>55.05</v>
      </c>
      <c r="M155" s="231">
        <v>14.60432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2109.5500000000002</v>
      </c>
      <c r="D156" s="232">
        <v>2111.2000000000003</v>
      </c>
      <c r="E156" s="232">
        <v>2078.8500000000004</v>
      </c>
      <c r="F156" s="232">
        <v>2048.15</v>
      </c>
      <c r="G156" s="232">
        <v>2015.8000000000002</v>
      </c>
      <c r="H156" s="232">
        <v>2141.9000000000005</v>
      </c>
      <c r="I156" s="232">
        <v>2174.25</v>
      </c>
      <c r="J156" s="232">
        <v>2204.9500000000007</v>
      </c>
      <c r="K156" s="231">
        <v>2143.5500000000002</v>
      </c>
      <c r="L156" s="231">
        <v>2080.5</v>
      </c>
      <c r="M156" s="231">
        <v>2.1318000000000001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182.65</v>
      </c>
      <c r="D157" s="232">
        <v>183.2833333333333</v>
      </c>
      <c r="E157" s="232">
        <v>181.06666666666661</v>
      </c>
      <c r="F157" s="232">
        <v>179.48333333333329</v>
      </c>
      <c r="G157" s="232">
        <v>177.26666666666659</v>
      </c>
      <c r="H157" s="232">
        <v>184.86666666666662</v>
      </c>
      <c r="I157" s="232">
        <v>187.08333333333331</v>
      </c>
      <c r="J157" s="232">
        <v>188.66666666666663</v>
      </c>
      <c r="K157" s="231">
        <v>185.5</v>
      </c>
      <c r="L157" s="231">
        <v>181.7</v>
      </c>
      <c r="M157" s="231">
        <v>24.969139999999999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269.5</v>
      </c>
      <c r="D158" s="232">
        <v>270.86666666666667</v>
      </c>
      <c r="E158" s="232">
        <v>266.28333333333336</v>
      </c>
      <c r="F158" s="232">
        <v>263.06666666666666</v>
      </c>
      <c r="G158" s="232">
        <v>258.48333333333335</v>
      </c>
      <c r="H158" s="232">
        <v>274.08333333333337</v>
      </c>
      <c r="I158" s="232">
        <v>278.66666666666663</v>
      </c>
      <c r="J158" s="232">
        <v>281.88333333333338</v>
      </c>
      <c r="K158" s="231">
        <v>275.45</v>
      </c>
      <c r="L158" s="231">
        <v>267.64999999999998</v>
      </c>
      <c r="M158" s="231">
        <v>0.50363000000000002</v>
      </c>
      <c r="N158" s="1"/>
      <c r="O158" s="1"/>
    </row>
    <row r="159" spans="1:15" ht="12.75" customHeight="1">
      <c r="A159" s="30">
        <v>149</v>
      </c>
      <c r="B159" s="217" t="s">
        <v>806</v>
      </c>
      <c r="C159" s="231">
        <v>149.80000000000001</v>
      </c>
      <c r="D159" s="232">
        <v>151.36666666666667</v>
      </c>
      <c r="E159" s="232">
        <v>146.08333333333334</v>
      </c>
      <c r="F159" s="232">
        <v>142.36666666666667</v>
      </c>
      <c r="G159" s="232">
        <v>137.08333333333334</v>
      </c>
      <c r="H159" s="232">
        <v>155.08333333333334</v>
      </c>
      <c r="I159" s="232">
        <v>160.36666666666665</v>
      </c>
      <c r="J159" s="232">
        <v>164.08333333333334</v>
      </c>
      <c r="K159" s="231">
        <v>156.65</v>
      </c>
      <c r="L159" s="231">
        <v>147.65</v>
      </c>
      <c r="M159" s="231">
        <v>265.18029999999999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135.05000000000001</v>
      </c>
      <c r="D160" s="232">
        <v>134.95000000000002</v>
      </c>
      <c r="E160" s="232">
        <v>133.70000000000005</v>
      </c>
      <c r="F160" s="232">
        <v>132.35000000000002</v>
      </c>
      <c r="G160" s="232">
        <v>131.10000000000005</v>
      </c>
      <c r="H160" s="232">
        <v>136.30000000000004</v>
      </c>
      <c r="I160" s="232">
        <v>137.54999999999998</v>
      </c>
      <c r="J160" s="232">
        <v>138.90000000000003</v>
      </c>
      <c r="K160" s="231">
        <v>136.19999999999999</v>
      </c>
      <c r="L160" s="231">
        <v>133.6</v>
      </c>
      <c r="M160" s="231">
        <v>92.683409999999995</v>
      </c>
      <c r="N160" s="1"/>
      <c r="O160" s="1"/>
    </row>
    <row r="161" spans="1:15" ht="12.75" customHeight="1">
      <c r="A161" s="30">
        <v>151</v>
      </c>
      <c r="B161" s="217" t="s">
        <v>774</v>
      </c>
      <c r="C161" s="231">
        <v>333.2</v>
      </c>
      <c r="D161" s="232">
        <v>336.31666666666666</v>
      </c>
      <c r="E161" s="232">
        <v>326.93333333333334</v>
      </c>
      <c r="F161" s="232">
        <v>320.66666666666669</v>
      </c>
      <c r="G161" s="232">
        <v>311.28333333333336</v>
      </c>
      <c r="H161" s="232">
        <v>342.58333333333331</v>
      </c>
      <c r="I161" s="232">
        <v>351.96666666666664</v>
      </c>
      <c r="J161" s="232">
        <v>358.23333333333329</v>
      </c>
      <c r="K161" s="231">
        <v>345.7</v>
      </c>
      <c r="L161" s="231">
        <v>330.05</v>
      </c>
      <c r="M161" s="231">
        <v>7.5617700000000001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5672.25</v>
      </c>
      <c r="D162" s="232">
        <v>5675.583333333333</v>
      </c>
      <c r="E162" s="232">
        <v>5626.1666666666661</v>
      </c>
      <c r="F162" s="232">
        <v>5580.083333333333</v>
      </c>
      <c r="G162" s="232">
        <v>5530.6666666666661</v>
      </c>
      <c r="H162" s="232">
        <v>5721.6666666666661</v>
      </c>
      <c r="I162" s="232">
        <v>5771.0833333333321</v>
      </c>
      <c r="J162" s="232">
        <v>5817.1666666666661</v>
      </c>
      <c r="K162" s="231">
        <v>5725</v>
      </c>
      <c r="L162" s="231">
        <v>5629.5</v>
      </c>
      <c r="M162" s="231">
        <v>0.11658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539.85</v>
      </c>
      <c r="D163" s="232">
        <v>538.9666666666667</v>
      </c>
      <c r="E163" s="232">
        <v>531.38333333333344</v>
      </c>
      <c r="F163" s="232">
        <v>522.91666666666674</v>
      </c>
      <c r="G163" s="232">
        <v>515.33333333333348</v>
      </c>
      <c r="H163" s="232">
        <v>547.43333333333339</v>
      </c>
      <c r="I163" s="232">
        <v>555.01666666666665</v>
      </c>
      <c r="J163" s="232">
        <v>563.48333333333335</v>
      </c>
      <c r="K163" s="231">
        <v>546.54999999999995</v>
      </c>
      <c r="L163" s="231">
        <v>530.5</v>
      </c>
      <c r="M163" s="231">
        <v>2.12486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171.1</v>
      </c>
      <c r="D164" s="232">
        <v>172.06666666666669</v>
      </c>
      <c r="E164" s="232">
        <v>169.33333333333337</v>
      </c>
      <c r="F164" s="232">
        <v>167.56666666666669</v>
      </c>
      <c r="G164" s="232">
        <v>164.83333333333337</v>
      </c>
      <c r="H164" s="232">
        <v>173.83333333333337</v>
      </c>
      <c r="I164" s="232">
        <v>176.56666666666666</v>
      </c>
      <c r="J164" s="232">
        <v>178.33333333333337</v>
      </c>
      <c r="K164" s="231">
        <v>174.8</v>
      </c>
      <c r="L164" s="231">
        <v>170.3</v>
      </c>
      <c r="M164" s="231">
        <v>2.8143500000000001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103.45</v>
      </c>
      <c r="D165" s="232">
        <v>103.41666666666667</v>
      </c>
      <c r="E165" s="232">
        <v>102.88333333333334</v>
      </c>
      <c r="F165" s="232">
        <v>102.31666666666666</v>
      </c>
      <c r="G165" s="232">
        <v>101.78333333333333</v>
      </c>
      <c r="H165" s="232">
        <v>103.98333333333335</v>
      </c>
      <c r="I165" s="232">
        <v>104.51666666666668</v>
      </c>
      <c r="J165" s="232">
        <v>105.08333333333336</v>
      </c>
      <c r="K165" s="231">
        <v>103.95</v>
      </c>
      <c r="L165" s="231">
        <v>102.85</v>
      </c>
      <c r="M165" s="231">
        <v>5.4858799999999999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283</v>
      </c>
      <c r="D166" s="232">
        <v>283.75</v>
      </c>
      <c r="E166" s="232">
        <v>280.7</v>
      </c>
      <c r="F166" s="232">
        <v>278.39999999999998</v>
      </c>
      <c r="G166" s="232">
        <v>275.34999999999997</v>
      </c>
      <c r="H166" s="232">
        <v>286.05</v>
      </c>
      <c r="I166" s="232">
        <v>289.09999999999997</v>
      </c>
      <c r="J166" s="232">
        <v>291.40000000000003</v>
      </c>
      <c r="K166" s="231">
        <v>286.8</v>
      </c>
      <c r="L166" s="231">
        <v>281.45</v>
      </c>
      <c r="M166" s="231">
        <v>4.3101500000000001</v>
      </c>
      <c r="N166" s="1"/>
      <c r="O166" s="1"/>
    </row>
    <row r="167" spans="1:15" ht="12.75" customHeight="1">
      <c r="A167" s="30">
        <v>157</v>
      </c>
      <c r="B167" s="217" t="s">
        <v>818</v>
      </c>
      <c r="C167" s="231">
        <v>1218.7</v>
      </c>
      <c r="D167" s="232">
        <v>1226.7833333333335</v>
      </c>
      <c r="E167" s="232">
        <v>1196.916666666667</v>
      </c>
      <c r="F167" s="232">
        <v>1175.1333333333334</v>
      </c>
      <c r="G167" s="232">
        <v>1145.2666666666669</v>
      </c>
      <c r="H167" s="232">
        <v>1248.5666666666671</v>
      </c>
      <c r="I167" s="232">
        <v>1278.4333333333334</v>
      </c>
      <c r="J167" s="232">
        <v>1300.2166666666672</v>
      </c>
      <c r="K167" s="231">
        <v>1256.6500000000001</v>
      </c>
      <c r="L167" s="231">
        <v>1205</v>
      </c>
      <c r="M167" s="231">
        <v>0.45485999999999999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96.8</v>
      </c>
      <c r="D168" s="232">
        <v>97.100000000000009</v>
      </c>
      <c r="E168" s="232">
        <v>96.40000000000002</v>
      </c>
      <c r="F168" s="232">
        <v>96.000000000000014</v>
      </c>
      <c r="G168" s="232">
        <v>95.300000000000026</v>
      </c>
      <c r="H168" s="232">
        <v>97.500000000000014</v>
      </c>
      <c r="I168" s="232">
        <v>98.2</v>
      </c>
      <c r="J168" s="232">
        <v>98.600000000000009</v>
      </c>
      <c r="K168" s="231">
        <v>97.8</v>
      </c>
      <c r="L168" s="231">
        <v>96.7</v>
      </c>
      <c r="M168" s="231">
        <v>78.315780000000004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1576.95</v>
      </c>
      <c r="D169" s="232">
        <v>1581.7833333333335</v>
      </c>
      <c r="E169" s="232">
        <v>1564.866666666667</v>
      </c>
      <c r="F169" s="232">
        <v>1552.7833333333335</v>
      </c>
      <c r="G169" s="232">
        <v>1535.866666666667</v>
      </c>
      <c r="H169" s="232">
        <v>1593.866666666667</v>
      </c>
      <c r="I169" s="232">
        <v>1610.7833333333335</v>
      </c>
      <c r="J169" s="232">
        <v>1622.866666666667</v>
      </c>
      <c r="K169" s="231">
        <v>1598.7</v>
      </c>
      <c r="L169" s="231">
        <v>1569.7</v>
      </c>
      <c r="M169" s="231">
        <v>0.91317000000000004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40.4</v>
      </c>
      <c r="D170" s="232">
        <v>40.450000000000003</v>
      </c>
      <c r="E170" s="232">
        <v>40.150000000000006</v>
      </c>
      <c r="F170" s="232">
        <v>39.900000000000006</v>
      </c>
      <c r="G170" s="232">
        <v>39.600000000000009</v>
      </c>
      <c r="H170" s="232">
        <v>40.700000000000003</v>
      </c>
      <c r="I170" s="232">
        <v>41</v>
      </c>
      <c r="J170" s="232">
        <v>41.25</v>
      </c>
      <c r="K170" s="231">
        <v>40.75</v>
      </c>
      <c r="L170" s="231">
        <v>40.200000000000003</v>
      </c>
      <c r="M170" s="231">
        <v>75.578860000000006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2340.5</v>
      </c>
      <c r="D171" s="232">
        <v>2346.1833333333329</v>
      </c>
      <c r="E171" s="232">
        <v>2304.4166666666661</v>
      </c>
      <c r="F171" s="232">
        <v>2268.333333333333</v>
      </c>
      <c r="G171" s="232">
        <v>2226.5666666666662</v>
      </c>
      <c r="H171" s="232">
        <v>2382.266666666666</v>
      </c>
      <c r="I171" s="232">
        <v>2424.0333333333333</v>
      </c>
      <c r="J171" s="232">
        <v>2460.1166666666659</v>
      </c>
      <c r="K171" s="231">
        <v>2387.9499999999998</v>
      </c>
      <c r="L171" s="231">
        <v>2310.1</v>
      </c>
      <c r="M171" s="231">
        <v>0.11547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3026.7</v>
      </c>
      <c r="D172" s="232">
        <v>3021.75</v>
      </c>
      <c r="E172" s="232">
        <v>2999.95</v>
      </c>
      <c r="F172" s="232">
        <v>2973.2</v>
      </c>
      <c r="G172" s="232">
        <v>2951.3999999999996</v>
      </c>
      <c r="H172" s="232">
        <v>3048.5</v>
      </c>
      <c r="I172" s="232">
        <v>3070.3</v>
      </c>
      <c r="J172" s="232">
        <v>3097.05</v>
      </c>
      <c r="K172" s="231">
        <v>3043.55</v>
      </c>
      <c r="L172" s="231">
        <v>2995</v>
      </c>
      <c r="M172" s="231">
        <v>5.3420000000000002E-2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187.85</v>
      </c>
      <c r="D173" s="232">
        <v>185.28333333333333</v>
      </c>
      <c r="E173" s="232">
        <v>180.96666666666667</v>
      </c>
      <c r="F173" s="232">
        <v>174.08333333333334</v>
      </c>
      <c r="G173" s="232">
        <v>169.76666666666668</v>
      </c>
      <c r="H173" s="232">
        <v>192.16666666666666</v>
      </c>
      <c r="I173" s="232">
        <v>196.48333333333332</v>
      </c>
      <c r="J173" s="232">
        <v>203.36666666666665</v>
      </c>
      <c r="K173" s="231">
        <v>189.6</v>
      </c>
      <c r="L173" s="231">
        <v>178.4</v>
      </c>
      <c r="M173" s="231">
        <v>46.79766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1498.4</v>
      </c>
      <c r="D174" s="232">
        <v>1521.5833333333333</v>
      </c>
      <c r="E174" s="232">
        <v>1452.1166666666666</v>
      </c>
      <c r="F174" s="232">
        <v>1405.8333333333333</v>
      </c>
      <c r="G174" s="232">
        <v>1336.3666666666666</v>
      </c>
      <c r="H174" s="232">
        <v>1567.8666666666666</v>
      </c>
      <c r="I174" s="232">
        <v>1637.3333333333333</v>
      </c>
      <c r="J174" s="232">
        <v>1683.6166666666666</v>
      </c>
      <c r="K174" s="231">
        <v>1591.05</v>
      </c>
      <c r="L174" s="231">
        <v>1475.3</v>
      </c>
      <c r="M174" s="231">
        <v>11.80312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1317.05</v>
      </c>
      <c r="D175" s="232">
        <v>1311.9333333333332</v>
      </c>
      <c r="E175" s="232">
        <v>1303.9666666666662</v>
      </c>
      <c r="F175" s="232">
        <v>1290.883333333333</v>
      </c>
      <c r="G175" s="232">
        <v>1282.9166666666661</v>
      </c>
      <c r="H175" s="232">
        <v>1325.0166666666664</v>
      </c>
      <c r="I175" s="232">
        <v>1332.9833333333331</v>
      </c>
      <c r="J175" s="232">
        <v>1346.0666666666666</v>
      </c>
      <c r="K175" s="231">
        <v>1319.9</v>
      </c>
      <c r="L175" s="231">
        <v>1298.8499999999999</v>
      </c>
      <c r="M175" s="231">
        <v>2.67997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421.9</v>
      </c>
      <c r="D176" s="232">
        <v>423.36666666666662</v>
      </c>
      <c r="E176" s="232">
        <v>419.23333333333323</v>
      </c>
      <c r="F176" s="232">
        <v>416.56666666666661</v>
      </c>
      <c r="G176" s="232">
        <v>412.43333333333322</v>
      </c>
      <c r="H176" s="232">
        <v>426.03333333333325</v>
      </c>
      <c r="I176" s="232">
        <v>430.16666666666657</v>
      </c>
      <c r="J176" s="232">
        <v>432.83333333333326</v>
      </c>
      <c r="K176" s="231">
        <v>427.5</v>
      </c>
      <c r="L176" s="231">
        <v>420.7</v>
      </c>
      <c r="M176" s="231">
        <v>2.7401800000000001</v>
      </c>
      <c r="N176" s="1"/>
      <c r="O176" s="1"/>
    </row>
    <row r="177" spans="1:15" ht="12.75" customHeight="1">
      <c r="A177" s="30">
        <v>167</v>
      </c>
      <c r="B177" s="217" t="s">
        <v>819</v>
      </c>
      <c r="C177" s="231">
        <v>1189.3</v>
      </c>
      <c r="D177" s="232">
        <v>1186.9666666666667</v>
      </c>
      <c r="E177" s="232">
        <v>1171.1833333333334</v>
      </c>
      <c r="F177" s="232">
        <v>1153.0666666666666</v>
      </c>
      <c r="G177" s="232">
        <v>1137.2833333333333</v>
      </c>
      <c r="H177" s="232">
        <v>1205.0833333333335</v>
      </c>
      <c r="I177" s="232">
        <v>1220.8666666666668</v>
      </c>
      <c r="J177" s="232">
        <v>1238.9833333333336</v>
      </c>
      <c r="K177" s="231">
        <v>1202.75</v>
      </c>
      <c r="L177" s="231">
        <v>1168.8499999999999</v>
      </c>
      <c r="M177" s="231">
        <v>0.31297999999999998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2077.65</v>
      </c>
      <c r="D178" s="232">
        <v>2065.3166666666666</v>
      </c>
      <c r="E178" s="232">
        <v>2035.7833333333333</v>
      </c>
      <c r="F178" s="232">
        <v>1993.9166666666667</v>
      </c>
      <c r="G178" s="232">
        <v>1964.3833333333334</v>
      </c>
      <c r="H178" s="232">
        <v>2107.1833333333334</v>
      </c>
      <c r="I178" s="232">
        <v>2136.7166666666662</v>
      </c>
      <c r="J178" s="232">
        <v>2178.583333333333</v>
      </c>
      <c r="K178" s="231">
        <v>2094.85</v>
      </c>
      <c r="L178" s="231">
        <v>2023.45</v>
      </c>
      <c r="M178" s="231">
        <v>1.7257400000000001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462.6</v>
      </c>
      <c r="D179" s="232">
        <v>462.75</v>
      </c>
      <c r="E179" s="232">
        <v>458</v>
      </c>
      <c r="F179" s="232">
        <v>453.4</v>
      </c>
      <c r="G179" s="232">
        <v>448.65</v>
      </c>
      <c r="H179" s="232">
        <v>467.35</v>
      </c>
      <c r="I179" s="232">
        <v>472.1</v>
      </c>
      <c r="J179" s="232">
        <v>476.70000000000005</v>
      </c>
      <c r="K179" s="231">
        <v>467.5</v>
      </c>
      <c r="L179" s="231">
        <v>458.15</v>
      </c>
      <c r="M179" s="231">
        <v>0.65793000000000001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915.15</v>
      </c>
      <c r="D180" s="232">
        <v>911.41666666666663</v>
      </c>
      <c r="E180" s="232">
        <v>905.83333333333326</v>
      </c>
      <c r="F180" s="232">
        <v>896.51666666666665</v>
      </c>
      <c r="G180" s="232">
        <v>890.93333333333328</v>
      </c>
      <c r="H180" s="232">
        <v>920.73333333333323</v>
      </c>
      <c r="I180" s="232">
        <v>926.31666666666649</v>
      </c>
      <c r="J180" s="232">
        <v>935.63333333333321</v>
      </c>
      <c r="K180" s="231">
        <v>917</v>
      </c>
      <c r="L180" s="231">
        <v>902.1</v>
      </c>
      <c r="M180" s="231">
        <v>9.1445399999999992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448.75</v>
      </c>
      <c r="D181" s="232">
        <v>449.11666666666662</v>
      </c>
      <c r="E181" s="232">
        <v>444.88333333333321</v>
      </c>
      <c r="F181" s="232">
        <v>441.01666666666659</v>
      </c>
      <c r="G181" s="232">
        <v>436.78333333333319</v>
      </c>
      <c r="H181" s="232">
        <v>452.98333333333323</v>
      </c>
      <c r="I181" s="232">
        <v>457.2166666666667</v>
      </c>
      <c r="J181" s="232">
        <v>461.08333333333326</v>
      </c>
      <c r="K181" s="231">
        <v>453.35</v>
      </c>
      <c r="L181" s="231">
        <v>445.25</v>
      </c>
      <c r="M181" s="231">
        <v>1.02389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1237.55</v>
      </c>
      <c r="D182" s="232">
        <v>1233.05</v>
      </c>
      <c r="E182" s="232">
        <v>1222.1999999999998</v>
      </c>
      <c r="F182" s="232">
        <v>1206.8499999999999</v>
      </c>
      <c r="G182" s="232">
        <v>1195.9999999999998</v>
      </c>
      <c r="H182" s="232">
        <v>1248.3999999999999</v>
      </c>
      <c r="I182" s="232">
        <v>1259.2499999999998</v>
      </c>
      <c r="J182" s="232">
        <v>1274.5999999999999</v>
      </c>
      <c r="K182" s="231">
        <v>1243.9000000000001</v>
      </c>
      <c r="L182" s="231">
        <v>1217.7</v>
      </c>
      <c r="M182" s="231">
        <v>4.77956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318.05</v>
      </c>
      <c r="D183" s="232">
        <v>322.75</v>
      </c>
      <c r="E183" s="232">
        <v>312.5</v>
      </c>
      <c r="F183" s="232">
        <v>306.95</v>
      </c>
      <c r="G183" s="232">
        <v>296.7</v>
      </c>
      <c r="H183" s="232">
        <v>328.3</v>
      </c>
      <c r="I183" s="232">
        <v>338.55</v>
      </c>
      <c r="J183" s="232">
        <v>344.1</v>
      </c>
      <c r="K183" s="231">
        <v>333</v>
      </c>
      <c r="L183" s="231">
        <v>317.2</v>
      </c>
      <c r="M183" s="231">
        <v>10.30251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372.65</v>
      </c>
      <c r="D184" s="232">
        <v>374.45</v>
      </c>
      <c r="E184" s="232">
        <v>369.29999999999995</v>
      </c>
      <c r="F184" s="232">
        <v>365.95</v>
      </c>
      <c r="G184" s="232">
        <v>360.79999999999995</v>
      </c>
      <c r="H184" s="232">
        <v>377.79999999999995</v>
      </c>
      <c r="I184" s="232">
        <v>382.94999999999993</v>
      </c>
      <c r="J184" s="232">
        <v>386.29999999999995</v>
      </c>
      <c r="K184" s="231">
        <v>379.6</v>
      </c>
      <c r="L184" s="231">
        <v>371.1</v>
      </c>
      <c r="M184" s="231">
        <v>1.6311500000000001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1642.4</v>
      </c>
      <c r="D185" s="232">
        <v>1646.5</v>
      </c>
      <c r="E185" s="232">
        <v>1628</v>
      </c>
      <c r="F185" s="232">
        <v>1613.6</v>
      </c>
      <c r="G185" s="232">
        <v>1595.1</v>
      </c>
      <c r="H185" s="232">
        <v>1660.9</v>
      </c>
      <c r="I185" s="232">
        <v>1679.4</v>
      </c>
      <c r="J185" s="232">
        <v>1693.8000000000002</v>
      </c>
      <c r="K185" s="231">
        <v>1665</v>
      </c>
      <c r="L185" s="231">
        <v>1632.1</v>
      </c>
      <c r="M185" s="231">
        <v>9.0507899999999992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642.5</v>
      </c>
      <c r="D186" s="232">
        <v>642.1</v>
      </c>
      <c r="E186" s="232">
        <v>634</v>
      </c>
      <c r="F186" s="232">
        <v>625.5</v>
      </c>
      <c r="G186" s="232">
        <v>617.4</v>
      </c>
      <c r="H186" s="232">
        <v>650.6</v>
      </c>
      <c r="I186" s="232">
        <v>658.70000000000016</v>
      </c>
      <c r="J186" s="232">
        <v>667.2</v>
      </c>
      <c r="K186" s="231">
        <v>650.20000000000005</v>
      </c>
      <c r="L186" s="231">
        <v>633.6</v>
      </c>
      <c r="M186" s="231">
        <v>1.4111499999999999</v>
      </c>
      <c r="N186" s="1"/>
      <c r="O186" s="1"/>
    </row>
    <row r="187" spans="1:15" ht="12.75" customHeight="1">
      <c r="A187" s="30">
        <v>177</v>
      </c>
      <c r="B187" s="217" t="s">
        <v>856</v>
      </c>
      <c r="C187" s="231">
        <v>322.85000000000002</v>
      </c>
      <c r="D187" s="232">
        <v>323.43333333333334</v>
      </c>
      <c r="E187" s="232">
        <v>320.41666666666669</v>
      </c>
      <c r="F187" s="232">
        <v>317.98333333333335</v>
      </c>
      <c r="G187" s="232">
        <v>314.9666666666667</v>
      </c>
      <c r="H187" s="232">
        <v>325.86666666666667</v>
      </c>
      <c r="I187" s="232">
        <v>328.88333333333333</v>
      </c>
      <c r="J187" s="232">
        <v>331.31666666666666</v>
      </c>
      <c r="K187" s="231">
        <v>326.45</v>
      </c>
      <c r="L187" s="231">
        <v>321</v>
      </c>
      <c r="M187" s="231">
        <v>0.84387000000000001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1960</v>
      </c>
      <c r="D188" s="232">
        <v>1953.3500000000001</v>
      </c>
      <c r="E188" s="232">
        <v>1931.7000000000003</v>
      </c>
      <c r="F188" s="232">
        <v>1903.4</v>
      </c>
      <c r="G188" s="232">
        <v>1881.7500000000002</v>
      </c>
      <c r="H188" s="232">
        <v>1981.6500000000003</v>
      </c>
      <c r="I188" s="232">
        <v>2003.3000000000004</v>
      </c>
      <c r="J188" s="232">
        <v>2031.6000000000004</v>
      </c>
      <c r="K188" s="231">
        <v>1975</v>
      </c>
      <c r="L188" s="231">
        <v>1925.05</v>
      </c>
      <c r="M188" s="231">
        <v>0.27100000000000002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735.95</v>
      </c>
      <c r="D189" s="232">
        <v>737.76666666666677</v>
      </c>
      <c r="E189" s="232">
        <v>731.48333333333358</v>
      </c>
      <c r="F189" s="232">
        <v>727.01666666666677</v>
      </c>
      <c r="G189" s="232">
        <v>720.73333333333358</v>
      </c>
      <c r="H189" s="232">
        <v>742.23333333333358</v>
      </c>
      <c r="I189" s="232">
        <v>748.51666666666665</v>
      </c>
      <c r="J189" s="232">
        <v>752.98333333333358</v>
      </c>
      <c r="K189" s="231">
        <v>744.05</v>
      </c>
      <c r="L189" s="231">
        <v>733.3</v>
      </c>
      <c r="M189" s="231">
        <v>0.42786000000000002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236.25</v>
      </c>
      <c r="D190" s="232">
        <v>238.51666666666665</v>
      </c>
      <c r="E190" s="232">
        <v>232.73333333333329</v>
      </c>
      <c r="F190" s="232">
        <v>229.21666666666664</v>
      </c>
      <c r="G190" s="232">
        <v>223.43333333333328</v>
      </c>
      <c r="H190" s="232">
        <v>242.0333333333333</v>
      </c>
      <c r="I190" s="232">
        <v>247.81666666666666</v>
      </c>
      <c r="J190" s="232">
        <v>251.33333333333331</v>
      </c>
      <c r="K190" s="231">
        <v>244.3</v>
      </c>
      <c r="L190" s="231">
        <v>235</v>
      </c>
      <c r="M190" s="231">
        <v>2.10588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2845.1</v>
      </c>
      <c r="D191" s="232">
        <v>2835</v>
      </c>
      <c r="E191" s="232">
        <v>2805.1</v>
      </c>
      <c r="F191" s="232">
        <v>2765.1</v>
      </c>
      <c r="G191" s="232">
        <v>2735.2</v>
      </c>
      <c r="H191" s="232">
        <v>2875</v>
      </c>
      <c r="I191" s="232">
        <v>2904.8999999999996</v>
      </c>
      <c r="J191" s="232">
        <v>2944.9</v>
      </c>
      <c r="K191" s="231">
        <v>2864.9</v>
      </c>
      <c r="L191" s="231">
        <v>2795</v>
      </c>
      <c r="M191" s="231">
        <v>1.08128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466.8</v>
      </c>
      <c r="D192" s="232">
        <v>468.06666666666666</v>
      </c>
      <c r="E192" s="232">
        <v>462.73333333333335</v>
      </c>
      <c r="F192" s="232">
        <v>458.66666666666669</v>
      </c>
      <c r="G192" s="232">
        <v>453.33333333333337</v>
      </c>
      <c r="H192" s="232">
        <v>472.13333333333333</v>
      </c>
      <c r="I192" s="232">
        <v>477.4666666666667</v>
      </c>
      <c r="J192" s="232">
        <v>481.5333333333333</v>
      </c>
      <c r="K192" s="231">
        <v>473.4</v>
      </c>
      <c r="L192" s="231">
        <v>464</v>
      </c>
      <c r="M192" s="231">
        <v>11.156890000000001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577.65</v>
      </c>
      <c r="D193" s="232">
        <v>577.81666666666661</v>
      </c>
      <c r="E193" s="232">
        <v>570.93333333333317</v>
      </c>
      <c r="F193" s="232">
        <v>564.21666666666658</v>
      </c>
      <c r="G193" s="232">
        <v>557.33333333333314</v>
      </c>
      <c r="H193" s="232">
        <v>584.53333333333319</v>
      </c>
      <c r="I193" s="232">
        <v>591.41666666666663</v>
      </c>
      <c r="J193" s="232">
        <v>598.13333333333321</v>
      </c>
      <c r="K193" s="231">
        <v>584.70000000000005</v>
      </c>
      <c r="L193" s="231">
        <v>571.1</v>
      </c>
      <c r="M193" s="231">
        <v>5.58927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96</v>
      </c>
      <c r="D194" s="232">
        <v>95.416666666666671</v>
      </c>
      <c r="E194" s="232">
        <v>93.933333333333337</v>
      </c>
      <c r="F194" s="232">
        <v>91.86666666666666</v>
      </c>
      <c r="G194" s="232">
        <v>90.383333333333326</v>
      </c>
      <c r="H194" s="232">
        <v>97.483333333333348</v>
      </c>
      <c r="I194" s="232">
        <v>98.966666666666669</v>
      </c>
      <c r="J194" s="232">
        <v>101.03333333333336</v>
      </c>
      <c r="K194" s="231">
        <v>96.9</v>
      </c>
      <c r="L194" s="231">
        <v>93.35</v>
      </c>
      <c r="M194" s="231">
        <v>12.26774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140.05000000000001</v>
      </c>
      <c r="D195" s="232">
        <v>140.81666666666669</v>
      </c>
      <c r="E195" s="232">
        <v>138.83333333333337</v>
      </c>
      <c r="F195" s="232">
        <v>137.61666666666667</v>
      </c>
      <c r="G195" s="232">
        <v>135.63333333333335</v>
      </c>
      <c r="H195" s="232">
        <v>142.03333333333339</v>
      </c>
      <c r="I195" s="232">
        <v>144.01666666666668</v>
      </c>
      <c r="J195" s="232">
        <v>145.23333333333341</v>
      </c>
      <c r="K195" s="231">
        <v>142.80000000000001</v>
      </c>
      <c r="L195" s="231">
        <v>139.6</v>
      </c>
      <c r="M195" s="231">
        <v>17.731750000000002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278.25</v>
      </c>
      <c r="D196" s="232">
        <v>277.76666666666665</v>
      </c>
      <c r="E196" s="232">
        <v>274.5333333333333</v>
      </c>
      <c r="F196" s="232">
        <v>270.81666666666666</v>
      </c>
      <c r="G196" s="232">
        <v>267.58333333333331</v>
      </c>
      <c r="H196" s="232">
        <v>281.48333333333329</v>
      </c>
      <c r="I196" s="232">
        <v>284.71666666666664</v>
      </c>
      <c r="J196" s="232">
        <v>288.43333333333328</v>
      </c>
      <c r="K196" s="231">
        <v>281</v>
      </c>
      <c r="L196" s="231">
        <v>274.05</v>
      </c>
      <c r="M196" s="231">
        <v>2.6415700000000002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1048.8499999999999</v>
      </c>
      <c r="D197" s="232">
        <v>1053.2833333333333</v>
      </c>
      <c r="E197" s="232">
        <v>1040.5666666666666</v>
      </c>
      <c r="F197" s="232">
        <v>1032.2833333333333</v>
      </c>
      <c r="G197" s="232">
        <v>1019.5666666666666</v>
      </c>
      <c r="H197" s="232">
        <v>1061.5666666666666</v>
      </c>
      <c r="I197" s="232">
        <v>1074.2833333333333</v>
      </c>
      <c r="J197" s="232">
        <v>1082.5666666666666</v>
      </c>
      <c r="K197" s="231">
        <v>1066</v>
      </c>
      <c r="L197" s="231">
        <v>1045</v>
      </c>
      <c r="M197" s="231">
        <v>0.81542999999999999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1071.6500000000001</v>
      </c>
      <c r="D198" s="232">
        <v>1069.05</v>
      </c>
      <c r="E198" s="232">
        <v>1063.5999999999999</v>
      </c>
      <c r="F198" s="232">
        <v>1055.55</v>
      </c>
      <c r="G198" s="232">
        <v>1050.0999999999999</v>
      </c>
      <c r="H198" s="232">
        <v>1077.0999999999999</v>
      </c>
      <c r="I198" s="232">
        <v>1082.5500000000002</v>
      </c>
      <c r="J198" s="232">
        <v>1090.5999999999999</v>
      </c>
      <c r="K198" s="231">
        <v>1074.5</v>
      </c>
      <c r="L198" s="231">
        <v>1061</v>
      </c>
      <c r="M198" s="231">
        <v>47.485419999999998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2150.75</v>
      </c>
      <c r="D199" s="232">
        <v>2142.7166666666667</v>
      </c>
      <c r="E199" s="232">
        <v>2129.1333333333332</v>
      </c>
      <c r="F199" s="232">
        <v>2107.5166666666664</v>
      </c>
      <c r="G199" s="232">
        <v>2093.9333333333329</v>
      </c>
      <c r="H199" s="232">
        <v>2164.3333333333335</v>
      </c>
      <c r="I199" s="232">
        <v>2177.9166666666665</v>
      </c>
      <c r="J199" s="232">
        <v>2199.5333333333338</v>
      </c>
      <c r="K199" s="231">
        <v>2156.3000000000002</v>
      </c>
      <c r="L199" s="231">
        <v>2121.1</v>
      </c>
      <c r="M199" s="231">
        <v>0.60504000000000002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1599.4</v>
      </c>
      <c r="D200" s="232">
        <v>1595.8166666666668</v>
      </c>
      <c r="E200" s="232">
        <v>1587.7333333333336</v>
      </c>
      <c r="F200" s="232">
        <v>1576.0666666666668</v>
      </c>
      <c r="G200" s="232">
        <v>1567.9833333333336</v>
      </c>
      <c r="H200" s="232">
        <v>1607.4833333333336</v>
      </c>
      <c r="I200" s="232">
        <v>1615.5666666666671</v>
      </c>
      <c r="J200" s="232">
        <v>1627.2333333333336</v>
      </c>
      <c r="K200" s="231">
        <v>1603.9</v>
      </c>
      <c r="L200" s="231">
        <v>1584.15</v>
      </c>
      <c r="M200" s="231">
        <v>46.250349999999997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598.4</v>
      </c>
      <c r="D201" s="232">
        <v>599.59999999999991</v>
      </c>
      <c r="E201" s="232">
        <v>593.39999999999986</v>
      </c>
      <c r="F201" s="232">
        <v>588.4</v>
      </c>
      <c r="G201" s="232">
        <v>582.19999999999993</v>
      </c>
      <c r="H201" s="232">
        <v>604.5999999999998</v>
      </c>
      <c r="I201" s="232">
        <v>610.79999999999984</v>
      </c>
      <c r="J201" s="232">
        <v>615.79999999999973</v>
      </c>
      <c r="K201" s="231">
        <v>605.79999999999995</v>
      </c>
      <c r="L201" s="231">
        <v>594.6</v>
      </c>
      <c r="M201" s="231">
        <v>23.58813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72.400000000000006</v>
      </c>
      <c r="D202" s="232">
        <v>72.683333333333323</v>
      </c>
      <c r="E202" s="232">
        <v>71.816666666666649</v>
      </c>
      <c r="F202" s="232">
        <v>71.23333333333332</v>
      </c>
      <c r="G202" s="232">
        <v>70.366666666666646</v>
      </c>
      <c r="H202" s="232">
        <v>73.266666666666652</v>
      </c>
      <c r="I202" s="232">
        <v>74.133333333333326</v>
      </c>
      <c r="J202" s="232">
        <v>74.716666666666654</v>
      </c>
      <c r="K202" s="231">
        <v>73.55</v>
      </c>
      <c r="L202" s="231">
        <v>72.099999999999994</v>
      </c>
      <c r="M202" s="231">
        <v>35.543570000000003</v>
      </c>
      <c r="N202" s="1"/>
      <c r="O202" s="1"/>
    </row>
    <row r="203" spans="1:15" ht="12.75" customHeight="1">
      <c r="A203" s="30">
        <v>193</v>
      </c>
      <c r="B203" s="217" t="s">
        <v>820</v>
      </c>
      <c r="C203" s="231">
        <v>628.6</v>
      </c>
      <c r="D203" s="232">
        <v>632.43333333333339</v>
      </c>
      <c r="E203" s="232">
        <v>621.16666666666674</v>
      </c>
      <c r="F203" s="232">
        <v>613.73333333333335</v>
      </c>
      <c r="G203" s="232">
        <v>602.4666666666667</v>
      </c>
      <c r="H203" s="232">
        <v>639.86666666666679</v>
      </c>
      <c r="I203" s="232">
        <v>651.13333333333344</v>
      </c>
      <c r="J203" s="232">
        <v>658.56666666666683</v>
      </c>
      <c r="K203" s="231">
        <v>643.70000000000005</v>
      </c>
      <c r="L203" s="231">
        <v>625</v>
      </c>
      <c r="M203" s="231">
        <v>0.16972000000000001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884.35</v>
      </c>
      <c r="D204" s="232">
        <v>882.16666666666663</v>
      </c>
      <c r="E204" s="232">
        <v>875.33333333333326</v>
      </c>
      <c r="F204" s="232">
        <v>866.31666666666661</v>
      </c>
      <c r="G204" s="232">
        <v>859.48333333333323</v>
      </c>
      <c r="H204" s="232">
        <v>891.18333333333328</v>
      </c>
      <c r="I204" s="232">
        <v>898.01666666666654</v>
      </c>
      <c r="J204" s="232">
        <v>907.0333333333333</v>
      </c>
      <c r="K204" s="231">
        <v>889</v>
      </c>
      <c r="L204" s="231">
        <v>873.15</v>
      </c>
      <c r="M204" s="231">
        <v>0.93013000000000001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885.25</v>
      </c>
      <c r="D205" s="232">
        <v>885.30000000000007</v>
      </c>
      <c r="E205" s="232">
        <v>881.70000000000016</v>
      </c>
      <c r="F205" s="232">
        <v>878.15000000000009</v>
      </c>
      <c r="G205" s="232">
        <v>874.55000000000018</v>
      </c>
      <c r="H205" s="232">
        <v>888.85000000000014</v>
      </c>
      <c r="I205" s="232">
        <v>892.45</v>
      </c>
      <c r="J205" s="232">
        <v>896.00000000000011</v>
      </c>
      <c r="K205" s="231">
        <v>888.9</v>
      </c>
      <c r="L205" s="231">
        <v>881.75</v>
      </c>
      <c r="M205" s="231">
        <v>0.33676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1192.5999999999999</v>
      </c>
      <c r="D206" s="232">
        <v>1191.8999999999999</v>
      </c>
      <c r="E206" s="232">
        <v>1185.7999999999997</v>
      </c>
      <c r="F206" s="232">
        <v>1178.9999999999998</v>
      </c>
      <c r="G206" s="232">
        <v>1172.8999999999996</v>
      </c>
      <c r="H206" s="232">
        <v>1198.6999999999998</v>
      </c>
      <c r="I206" s="232">
        <v>1204.7999999999997</v>
      </c>
      <c r="J206" s="232">
        <v>1211.5999999999999</v>
      </c>
      <c r="K206" s="231">
        <v>1198</v>
      </c>
      <c r="L206" s="231">
        <v>1185.0999999999999</v>
      </c>
      <c r="M206" s="231">
        <v>5.78505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2694.25</v>
      </c>
      <c r="D207" s="232">
        <v>2685.85</v>
      </c>
      <c r="E207" s="232">
        <v>2671.3999999999996</v>
      </c>
      <c r="F207" s="232">
        <v>2648.5499999999997</v>
      </c>
      <c r="G207" s="232">
        <v>2634.0999999999995</v>
      </c>
      <c r="H207" s="232">
        <v>2708.7</v>
      </c>
      <c r="I207" s="232">
        <v>2723.1499999999996</v>
      </c>
      <c r="J207" s="232">
        <v>2746</v>
      </c>
      <c r="K207" s="231">
        <v>2700.3</v>
      </c>
      <c r="L207" s="231">
        <v>2663</v>
      </c>
      <c r="M207" s="231">
        <v>1.63626</v>
      </c>
      <c r="N207" s="1"/>
      <c r="O207" s="1"/>
    </row>
    <row r="208" spans="1:15" ht="12.75" customHeight="1">
      <c r="A208" s="30">
        <v>198</v>
      </c>
      <c r="B208" s="217" t="s">
        <v>768</v>
      </c>
      <c r="C208" s="231">
        <v>405.75</v>
      </c>
      <c r="D208" s="232">
        <v>408.16666666666669</v>
      </c>
      <c r="E208" s="232">
        <v>397.58333333333337</v>
      </c>
      <c r="F208" s="232">
        <v>389.41666666666669</v>
      </c>
      <c r="G208" s="232">
        <v>378.83333333333337</v>
      </c>
      <c r="H208" s="232">
        <v>416.33333333333337</v>
      </c>
      <c r="I208" s="232">
        <v>426.91666666666674</v>
      </c>
      <c r="J208" s="232">
        <v>435.08333333333337</v>
      </c>
      <c r="K208" s="231">
        <v>418.75</v>
      </c>
      <c r="L208" s="231">
        <v>400</v>
      </c>
      <c r="M208" s="231">
        <v>14.612220000000001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485.65</v>
      </c>
      <c r="D209" s="232">
        <v>487.81666666666666</v>
      </c>
      <c r="E209" s="232">
        <v>480.0333333333333</v>
      </c>
      <c r="F209" s="232">
        <v>474.41666666666663</v>
      </c>
      <c r="G209" s="232">
        <v>466.63333333333327</v>
      </c>
      <c r="H209" s="232">
        <v>493.43333333333334</v>
      </c>
      <c r="I209" s="232">
        <v>501.21666666666675</v>
      </c>
      <c r="J209" s="232">
        <v>506.83333333333337</v>
      </c>
      <c r="K209" s="231">
        <v>495.6</v>
      </c>
      <c r="L209" s="231">
        <v>482.2</v>
      </c>
      <c r="M209" s="231">
        <v>72.786339999999996</v>
      </c>
      <c r="N209" s="1"/>
      <c r="O209" s="1"/>
    </row>
    <row r="210" spans="1:15" ht="12.75" customHeight="1">
      <c r="A210" s="30">
        <v>200</v>
      </c>
      <c r="B210" s="217" t="s">
        <v>775</v>
      </c>
      <c r="C210" s="231">
        <v>1306.5</v>
      </c>
      <c r="D210" s="232">
        <v>1311.7333333333333</v>
      </c>
      <c r="E210" s="232">
        <v>1297.6166666666668</v>
      </c>
      <c r="F210" s="232">
        <v>1288.7333333333333</v>
      </c>
      <c r="G210" s="232">
        <v>1274.6166666666668</v>
      </c>
      <c r="H210" s="232">
        <v>1320.6166666666668</v>
      </c>
      <c r="I210" s="232">
        <v>1334.7333333333331</v>
      </c>
      <c r="J210" s="232">
        <v>1343.6166666666668</v>
      </c>
      <c r="K210" s="231">
        <v>1325.85</v>
      </c>
      <c r="L210" s="231">
        <v>1302.8499999999999</v>
      </c>
      <c r="M210" s="231">
        <v>0.18632000000000001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2448.85</v>
      </c>
      <c r="D211" s="232">
        <v>2456.0666666666666</v>
      </c>
      <c r="E211" s="232">
        <v>2432.7833333333333</v>
      </c>
      <c r="F211" s="232">
        <v>2416.7166666666667</v>
      </c>
      <c r="G211" s="232">
        <v>2393.4333333333334</v>
      </c>
      <c r="H211" s="232">
        <v>2472.1333333333332</v>
      </c>
      <c r="I211" s="232">
        <v>2495.4166666666661</v>
      </c>
      <c r="J211" s="232">
        <v>2511.4833333333331</v>
      </c>
      <c r="K211" s="231">
        <v>2479.35</v>
      </c>
      <c r="L211" s="231">
        <v>2440</v>
      </c>
      <c r="M211" s="231">
        <v>4.0299399999999999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125.35</v>
      </c>
      <c r="D212" s="232">
        <v>125.56666666666666</v>
      </c>
      <c r="E212" s="232">
        <v>124.23333333333332</v>
      </c>
      <c r="F212" s="232">
        <v>123.11666666666666</v>
      </c>
      <c r="G212" s="232">
        <v>121.78333333333332</v>
      </c>
      <c r="H212" s="232">
        <v>126.68333333333332</v>
      </c>
      <c r="I212" s="232">
        <v>128.01666666666665</v>
      </c>
      <c r="J212" s="232">
        <v>129.13333333333333</v>
      </c>
      <c r="K212" s="231">
        <v>126.9</v>
      </c>
      <c r="L212" s="231">
        <v>124.45</v>
      </c>
      <c r="M212" s="231">
        <v>67.858279999999993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249.7</v>
      </c>
      <c r="D213" s="232">
        <v>251.81666666666669</v>
      </c>
      <c r="E213" s="232">
        <v>245.78333333333336</v>
      </c>
      <c r="F213" s="232">
        <v>241.86666666666667</v>
      </c>
      <c r="G213" s="232">
        <v>235.83333333333334</v>
      </c>
      <c r="H213" s="232">
        <v>255.73333333333338</v>
      </c>
      <c r="I213" s="232">
        <v>261.76666666666677</v>
      </c>
      <c r="J213" s="232">
        <v>265.68333333333339</v>
      </c>
      <c r="K213" s="231">
        <v>257.85000000000002</v>
      </c>
      <c r="L213" s="231">
        <v>247.9</v>
      </c>
      <c r="M213" s="231">
        <v>51.894309999999997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2590.0500000000002</v>
      </c>
      <c r="D214" s="232">
        <v>2588.4666666666667</v>
      </c>
      <c r="E214" s="232">
        <v>2574.3333333333335</v>
      </c>
      <c r="F214" s="232">
        <v>2558.6166666666668</v>
      </c>
      <c r="G214" s="232">
        <v>2544.4833333333336</v>
      </c>
      <c r="H214" s="232">
        <v>2604.1833333333334</v>
      </c>
      <c r="I214" s="232">
        <v>2618.3166666666666</v>
      </c>
      <c r="J214" s="232">
        <v>2634.0333333333333</v>
      </c>
      <c r="K214" s="231">
        <v>2602.6</v>
      </c>
      <c r="L214" s="231">
        <v>2572.75</v>
      </c>
      <c r="M214" s="231">
        <v>17.03829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345.1</v>
      </c>
      <c r="D215" s="232">
        <v>342.68333333333334</v>
      </c>
      <c r="E215" s="232">
        <v>339.4666666666667</v>
      </c>
      <c r="F215" s="232">
        <v>333.83333333333337</v>
      </c>
      <c r="G215" s="232">
        <v>330.61666666666673</v>
      </c>
      <c r="H215" s="232">
        <v>348.31666666666666</v>
      </c>
      <c r="I215" s="232">
        <v>351.53333333333325</v>
      </c>
      <c r="J215" s="232">
        <v>357.16666666666663</v>
      </c>
      <c r="K215" s="231">
        <v>345.9</v>
      </c>
      <c r="L215" s="231">
        <v>337.05</v>
      </c>
      <c r="M215" s="231">
        <v>5.9986800000000002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3304.65</v>
      </c>
      <c r="D216" s="232">
        <v>3314.9</v>
      </c>
      <c r="E216" s="232">
        <v>3261.3</v>
      </c>
      <c r="F216" s="232">
        <v>3217.9500000000003</v>
      </c>
      <c r="G216" s="232">
        <v>3164.3500000000004</v>
      </c>
      <c r="H216" s="232">
        <v>3358.25</v>
      </c>
      <c r="I216" s="232">
        <v>3411.8499999999995</v>
      </c>
      <c r="J216" s="232">
        <v>3455.2</v>
      </c>
      <c r="K216" s="231">
        <v>3368.5</v>
      </c>
      <c r="L216" s="231">
        <v>3271.55</v>
      </c>
      <c r="M216" s="231">
        <v>0.26650000000000001</v>
      </c>
      <c r="N216" s="1"/>
      <c r="O216" s="1"/>
    </row>
    <row r="217" spans="1:15" ht="12.75" customHeight="1">
      <c r="A217" s="30">
        <v>207</v>
      </c>
      <c r="B217" s="217" t="s">
        <v>776</v>
      </c>
      <c r="C217" s="231">
        <v>734.05</v>
      </c>
      <c r="D217" s="232">
        <v>730.1</v>
      </c>
      <c r="E217" s="232">
        <v>722.45</v>
      </c>
      <c r="F217" s="232">
        <v>710.85</v>
      </c>
      <c r="G217" s="232">
        <v>703.2</v>
      </c>
      <c r="H217" s="232">
        <v>741.7</v>
      </c>
      <c r="I217" s="232">
        <v>749.34999999999991</v>
      </c>
      <c r="J217" s="232">
        <v>760.95</v>
      </c>
      <c r="K217" s="231">
        <v>737.75</v>
      </c>
      <c r="L217" s="231">
        <v>718.5</v>
      </c>
      <c r="M217" s="231">
        <v>0.38006000000000001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39677.1</v>
      </c>
      <c r="D218" s="232">
        <v>39802.716666666667</v>
      </c>
      <c r="E218" s="232">
        <v>39405.433333333334</v>
      </c>
      <c r="F218" s="232">
        <v>39133.76666666667</v>
      </c>
      <c r="G218" s="232">
        <v>38736.483333333337</v>
      </c>
      <c r="H218" s="232">
        <v>40074.383333333331</v>
      </c>
      <c r="I218" s="232">
        <v>40471.666666666672</v>
      </c>
      <c r="J218" s="232">
        <v>40743.333333333328</v>
      </c>
      <c r="K218" s="231">
        <v>40200</v>
      </c>
      <c r="L218" s="231">
        <v>39531.050000000003</v>
      </c>
      <c r="M218" s="231">
        <v>3.1220000000000001E-2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50.6</v>
      </c>
      <c r="D219" s="232">
        <v>50.733333333333341</v>
      </c>
      <c r="E219" s="232">
        <v>50.01666666666668</v>
      </c>
      <c r="F219" s="232">
        <v>49.433333333333337</v>
      </c>
      <c r="G219" s="232">
        <v>48.716666666666676</v>
      </c>
      <c r="H219" s="232">
        <v>51.316666666666684</v>
      </c>
      <c r="I219" s="232">
        <v>52.033333333333339</v>
      </c>
      <c r="J219" s="232">
        <v>52.616666666666688</v>
      </c>
      <c r="K219" s="231">
        <v>51.45</v>
      </c>
      <c r="L219" s="231">
        <v>50.15</v>
      </c>
      <c r="M219" s="231">
        <v>33.21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2612.8000000000002</v>
      </c>
      <c r="D220" s="232">
        <v>2609.1666666666665</v>
      </c>
      <c r="E220" s="232">
        <v>2596.7333333333331</v>
      </c>
      <c r="F220" s="232">
        <v>2580.6666666666665</v>
      </c>
      <c r="G220" s="232">
        <v>2568.2333333333331</v>
      </c>
      <c r="H220" s="232">
        <v>2625.2333333333331</v>
      </c>
      <c r="I220" s="232">
        <v>2637.6666666666665</v>
      </c>
      <c r="J220" s="232">
        <v>2653.7333333333331</v>
      </c>
      <c r="K220" s="231">
        <v>2621.6</v>
      </c>
      <c r="L220" s="231">
        <v>2593.1</v>
      </c>
      <c r="M220" s="231">
        <v>27.23696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860.65</v>
      </c>
      <c r="D221" s="232">
        <v>861.65</v>
      </c>
      <c r="E221" s="232">
        <v>853.94999999999993</v>
      </c>
      <c r="F221" s="232">
        <v>847.25</v>
      </c>
      <c r="G221" s="232">
        <v>839.55</v>
      </c>
      <c r="H221" s="232">
        <v>868.34999999999991</v>
      </c>
      <c r="I221" s="232">
        <v>876.05</v>
      </c>
      <c r="J221" s="232">
        <v>882.74999999999989</v>
      </c>
      <c r="K221" s="231">
        <v>869.35</v>
      </c>
      <c r="L221" s="231">
        <v>854.95</v>
      </c>
      <c r="M221" s="231">
        <v>166.59001000000001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1238.45</v>
      </c>
      <c r="D222" s="232">
        <v>1238.3833333333334</v>
      </c>
      <c r="E222" s="232">
        <v>1228.666666666667</v>
      </c>
      <c r="F222" s="232">
        <v>1218.8833333333334</v>
      </c>
      <c r="G222" s="232">
        <v>1209.166666666667</v>
      </c>
      <c r="H222" s="232">
        <v>1248.166666666667</v>
      </c>
      <c r="I222" s="232">
        <v>1257.8833333333337</v>
      </c>
      <c r="J222" s="232">
        <v>1267.666666666667</v>
      </c>
      <c r="K222" s="231">
        <v>1248.0999999999999</v>
      </c>
      <c r="L222" s="231">
        <v>1228.5999999999999</v>
      </c>
      <c r="M222" s="231">
        <v>3.7253599999999998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464.7</v>
      </c>
      <c r="D223" s="232">
        <v>464.25</v>
      </c>
      <c r="E223" s="232">
        <v>461.5</v>
      </c>
      <c r="F223" s="232">
        <v>458.3</v>
      </c>
      <c r="G223" s="232">
        <v>455.55</v>
      </c>
      <c r="H223" s="232">
        <v>467.45</v>
      </c>
      <c r="I223" s="232">
        <v>470.2</v>
      </c>
      <c r="J223" s="232">
        <v>473.4</v>
      </c>
      <c r="K223" s="231">
        <v>467</v>
      </c>
      <c r="L223" s="231">
        <v>461.05</v>
      </c>
      <c r="M223" s="231">
        <v>6.67882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498.2</v>
      </c>
      <c r="D224" s="232">
        <v>497.75</v>
      </c>
      <c r="E224" s="232">
        <v>494.95</v>
      </c>
      <c r="F224" s="232">
        <v>491.7</v>
      </c>
      <c r="G224" s="232">
        <v>488.9</v>
      </c>
      <c r="H224" s="232">
        <v>501</v>
      </c>
      <c r="I224" s="232">
        <v>503.79999999999995</v>
      </c>
      <c r="J224" s="232">
        <v>507.05</v>
      </c>
      <c r="K224" s="231">
        <v>500.55</v>
      </c>
      <c r="L224" s="231">
        <v>494.5</v>
      </c>
      <c r="M224" s="231">
        <v>0.67101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54.25</v>
      </c>
      <c r="D225" s="232">
        <v>54.516666666666673</v>
      </c>
      <c r="E225" s="232">
        <v>53.633333333333347</v>
      </c>
      <c r="F225" s="232">
        <v>53.016666666666673</v>
      </c>
      <c r="G225" s="232">
        <v>52.133333333333347</v>
      </c>
      <c r="H225" s="232">
        <v>55.133333333333347</v>
      </c>
      <c r="I225" s="232">
        <v>56.016666666666673</v>
      </c>
      <c r="J225" s="232">
        <v>56.633333333333347</v>
      </c>
      <c r="K225" s="231">
        <v>55.4</v>
      </c>
      <c r="L225" s="231">
        <v>53.9</v>
      </c>
      <c r="M225" s="231">
        <v>131.07868999999999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59.6</v>
      </c>
      <c r="D226" s="232">
        <v>59.683333333333337</v>
      </c>
      <c r="E226" s="232">
        <v>59.016666666666673</v>
      </c>
      <c r="F226" s="232">
        <v>58.433333333333337</v>
      </c>
      <c r="G226" s="232">
        <v>57.766666666666673</v>
      </c>
      <c r="H226" s="232">
        <v>60.266666666666673</v>
      </c>
      <c r="I226" s="232">
        <v>60.93333333333333</v>
      </c>
      <c r="J226" s="232">
        <v>61.516666666666673</v>
      </c>
      <c r="K226" s="231">
        <v>60.35</v>
      </c>
      <c r="L226" s="231">
        <v>59.1</v>
      </c>
      <c r="M226" s="231">
        <v>232.02901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83.6</v>
      </c>
      <c r="D227" s="232">
        <v>84.016666666666666</v>
      </c>
      <c r="E227" s="232">
        <v>82.883333333333326</v>
      </c>
      <c r="F227" s="232">
        <v>82.166666666666657</v>
      </c>
      <c r="G227" s="232">
        <v>81.033333333333317</v>
      </c>
      <c r="H227" s="232">
        <v>84.733333333333334</v>
      </c>
      <c r="I227" s="232">
        <v>85.866666666666688</v>
      </c>
      <c r="J227" s="232">
        <v>86.583333333333343</v>
      </c>
      <c r="K227" s="231">
        <v>85.15</v>
      </c>
      <c r="L227" s="231">
        <v>83.3</v>
      </c>
      <c r="M227" s="231">
        <v>53.392000000000003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927.1</v>
      </c>
      <c r="D228" s="232">
        <v>928.41666666666663</v>
      </c>
      <c r="E228" s="232">
        <v>911.23333333333323</v>
      </c>
      <c r="F228" s="232">
        <v>895.36666666666656</v>
      </c>
      <c r="G228" s="232">
        <v>878.18333333333317</v>
      </c>
      <c r="H228" s="232">
        <v>944.2833333333333</v>
      </c>
      <c r="I228" s="232">
        <v>961.4666666666667</v>
      </c>
      <c r="J228" s="232">
        <v>977.33333333333337</v>
      </c>
      <c r="K228" s="231">
        <v>945.6</v>
      </c>
      <c r="L228" s="231">
        <v>912.55</v>
      </c>
      <c r="M228" s="231">
        <v>0.43863000000000002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477.25</v>
      </c>
      <c r="D229" s="232">
        <v>476.05</v>
      </c>
      <c r="E229" s="232">
        <v>469.20000000000005</v>
      </c>
      <c r="F229" s="232">
        <v>461.15000000000003</v>
      </c>
      <c r="G229" s="232">
        <v>454.30000000000007</v>
      </c>
      <c r="H229" s="232">
        <v>484.1</v>
      </c>
      <c r="I229" s="232">
        <v>490.95000000000005</v>
      </c>
      <c r="J229" s="232">
        <v>499</v>
      </c>
      <c r="K229" s="231">
        <v>482.9</v>
      </c>
      <c r="L229" s="231">
        <v>468</v>
      </c>
      <c r="M229" s="231">
        <v>3.4348999999999998</v>
      </c>
      <c r="N229" s="1"/>
      <c r="O229" s="1"/>
    </row>
    <row r="230" spans="1:15" ht="12.75" customHeight="1">
      <c r="A230" s="30">
        <v>220</v>
      </c>
      <c r="B230" s="217" t="s">
        <v>380</v>
      </c>
      <c r="C230" s="231">
        <v>1799.5</v>
      </c>
      <c r="D230" s="232">
        <v>1827.8500000000001</v>
      </c>
      <c r="E230" s="232">
        <v>1748.7000000000003</v>
      </c>
      <c r="F230" s="232">
        <v>1697.9</v>
      </c>
      <c r="G230" s="232">
        <v>1618.7500000000002</v>
      </c>
      <c r="H230" s="232">
        <v>1878.6500000000003</v>
      </c>
      <c r="I230" s="232">
        <v>1957.8000000000004</v>
      </c>
      <c r="J230" s="232">
        <v>2008.6000000000004</v>
      </c>
      <c r="K230" s="231">
        <v>1907</v>
      </c>
      <c r="L230" s="231">
        <v>1777.05</v>
      </c>
      <c r="M230" s="231">
        <v>2.9818799999999999</v>
      </c>
      <c r="N230" s="1"/>
      <c r="O230" s="1"/>
    </row>
    <row r="231" spans="1:15" ht="12.75" customHeight="1">
      <c r="A231" s="30">
        <v>221</v>
      </c>
      <c r="B231" s="217" t="s">
        <v>381</v>
      </c>
      <c r="C231" s="231">
        <v>298.85000000000002</v>
      </c>
      <c r="D231" s="232">
        <v>299.26666666666665</v>
      </c>
      <c r="E231" s="232">
        <v>296.7833333333333</v>
      </c>
      <c r="F231" s="232">
        <v>294.71666666666664</v>
      </c>
      <c r="G231" s="232">
        <v>292.23333333333329</v>
      </c>
      <c r="H231" s="232">
        <v>301.33333333333331</v>
      </c>
      <c r="I231" s="232">
        <v>303.81666666666666</v>
      </c>
      <c r="J231" s="232">
        <v>305.88333333333333</v>
      </c>
      <c r="K231" s="231">
        <v>301.75</v>
      </c>
      <c r="L231" s="231">
        <v>297.2</v>
      </c>
      <c r="M231" s="231">
        <v>14.35019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329.85</v>
      </c>
      <c r="D232" s="232">
        <v>330.51666666666671</v>
      </c>
      <c r="E232" s="232">
        <v>327.43333333333339</v>
      </c>
      <c r="F232" s="232">
        <v>325.01666666666671</v>
      </c>
      <c r="G232" s="232">
        <v>321.93333333333339</v>
      </c>
      <c r="H232" s="232">
        <v>332.93333333333339</v>
      </c>
      <c r="I232" s="232">
        <v>336.01666666666677</v>
      </c>
      <c r="J232" s="232">
        <v>338.43333333333339</v>
      </c>
      <c r="K232" s="231">
        <v>333.6</v>
      </c>
      <c r="L232" s="231">
        <v>328.1</v>
      </c>
      <c r="M232" s="231">
        <v>66.384219999999999</v>
      </c>
      <c r="N232" s="1"/>
      <c r="O232" s="1"/>
    </row>
    <row r="233" spans="1:15" ht="12.75" customHeight="1">
      <c r="A233" s="30">
        <v>223</v>
      </c>
      <c r="B233" s="217" t="s">
        <v>383</v>
      </c>
      <c r="C233" s="231">
        <v>103.65</v>
      </c>
      <c r="D233" s="232">
        <v>103.81666666666668</v>
      </c>
      <c r="E233" s="232">
        <v>102.73333333333335</v>
      </c>
      <c r="F233" s="232">
        <v>101.81666666666668</v>
      </c>
      <c r="G233" s="232">
        <v>100.73333333333335</v>
      </c>
      <c r="H233" s="232">
        <v>104.73333333333335</v>
      </c>
      <c r="I233" s="232">
        <v>105.81666666666669</v>
      </c>
      <c r="J233" s="232">
        <v>106.73333333333335</v>
      </c>
      <c r="K233" s="231">
        <v>104.9</v>
      </c>
      <c r="L233" s="231">
        <v>102.9</v>
      </c>
      <c r="M233" s="231">
        <v>0.89378999999999997</v>
      </c>
      <c r="N233" s="1"/>
      <c r="O233" s="1"/>
    </row>
    <row r="234" spans="1:15" ht="12.75" customHeight="1">
      <c r="A234" s="30">
        <v>224</v>
      </c>
      <c r="B234" s="217" t="s">
        <v>384</v>
      </c>
      <c r="C234" s="231">
        <v>214.5</v>
      </c>
      <c r="D234" s="232">
        <v>215.33333333333334</v>
      </c>
      <c r="E234" s="232">
        <v>212.16666666666669</v>
      </c>
      <c r="F234" s="232">
        <v>209.83333333333334</v>
      </c>
      <c r="G234" s="232">
        <v>206.66666666666669</v>
      </c>
      <c r="H234" s="232">
        <v>217.66666666666669</v>
      </c>
      <c r="I234" s="232">
        <v>220.83333333333337</v>
      </c>
      <c r="J234" s="232">
        <v>223.16666666666669</v>
      </c>
      <c r="K234" s="231">
        <v>218.5</v>
      </c>
      <c r="L234" s="231">
        <v>213</v>
      </c>
      <c r="M234" s="231">
        <v>24.7958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139.5</v>
      </c>
      <c r="D235" s="232">
        <v>139.98333333333335</v>
      </c>
      <c r="E235" s="232">
        <v>137.8666666666667</v>
      </c>
      <c r="F235" s="232">
        <v>136.23333333333335</v>
      </c>
      <c r="G235" s="232">
        <v>134.1166666666667</v>
      </c>
      <c r="H235" s="232">
        <v>141.6166666666667</v>
      </c>
      <c r="I235" s="232">
        <v>143.73333333333338</v>
      </c>
      <c r="J235" s="232">
        <v>145.3666666666667</v>
      </c>
      <c r="K235" s="231">
        <v>142.1</v>
      </c>
      <c r="L235" s="231">
        <v>138.35</v>
      </c>
      <c r="M235" s="231">
        <v>76.013639999999995</v>
      </c>
      <c r="N235" s="1"/>
      <c r="O235" s="1"/>
    </row>
    <row r="236" spans="1:15" ht="12.75" customHeight="1">
      <c r="A236" s="30">
        <v>226</v>
      </c>
      <c r="B236" s="217" t="s">
        <v>385</v>
      </c>
      <c r="C236" s="231">
        <v>76.849999999999994</v>
      </c>
      <c r="D236" s="232">
        <v>77.100000000000009</v>
      </c>
      <c r="E236" s="232">
        <v>76.050000000000011</v>
      </c>
      <c r="F236" s="232">
        <v>75.25</v>
      </c>
      <c r="G236" s="232">
        <v>74.2</v>
      </c>
      <c r="H236" s="232">
        <v>77.90000000000002</v>
      </c>
      <c r="I236" s="232">
        <v>78.95</v>
      </c>
      <c r="J236" s="232">
        <v>79.750000000000028</v>
      </c>
      <c r="K236" s="231">
        <v>78.150000000000006</v>
      </c>
      <c r="L236" s="231">
        <v>76.3</v>
      </c>
      <c r="M236" s="231">
        <v>43.247950000000003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4446.55</v>
      </c>
      <c r="D237" s="232">
        <v>4434.45</v>
      </c>
      <c r="E237" s="232">
        <v>4408.8999999999996</v>
      </c>
      <c r="F237" s="232">
        <v>4371.25</v>
      </c>
      <c r="G237" s="232">
        <v>4345.7</v>
      </c>
      <c r="H237" s="232">
        <v>4472.0999999999995</v>
      </c>
      <c r="I237" s="232">
        <v>4497.6500000000005</v>
      </c>
      <c r="J237" s="232">
        <v>4535.2999999999993</v>
      </c>
      <c r="K237" s="231">
        <v>4460</v>
      </c>
      <c r="L237" s="231">
        <v>4396.8</v>
      </c>
      <c r="M237" s="231">
        <v>0.34162999999999999</v>
      </c>
      <c r="N237" s="1"/>
      <c r="O237" s="1"/>
    </row>
    <row r="238" spans="1:15" ht="12.75" customHeight="1">
      <c r="A238" s="30">
        <v>228</v>
      </c>
      <c r="B238" s="217" t="s">
        <v>386</v>
      </c>
      <c r="C238" s="231">
        <v>285.75</v>
      </c>
      <c r="D238" s="232">
        <v>286.3</v>
      </c>
      <c r="E238" s="232">
        <v>283.65000000000003</v>
      </c>
      <c r="F238" s="232">
        <v>281.55</v>
      </c>
      <c r="G238" s="232">
        <v>278.90000000000003</v>
      </c>
      <c r="H238" s="232">
        <v>288.40000000000003</v>
      </c>
      <c r="I238" s="232">
        <v>291.05</v>
      </c>
      <c r="J238" s="232">
        <v>293.15000000000003</v>
      </c>
      <c r="K238" s="231">
        <v>288.95</v>
      </c>
      <c r="L238" s="231">
        <v>284.2</v>
      </c>
      <c r="M238" s="231">
        <v>6.4510300000000003</v>
      </c>
      <c r="N238" s="1"/>
      <c r="O238" s="1"/>
    </row>
    <row r="239" spans="1:15" ht="12.75" customHeight="1">
      <c r="A239" s="30">
        <v>229</v>
      </c>
      <c r="B239" s="217" t="s">
        <v>387</v>
      </c>
      <c r="C239" s="231">
        <v>141.4</v>
      </c>
      <c r="D239" s="232">
        <v>141.51666666666668</v>
      </c>
      <c r="E239" s="232">
        <v>140.43333333333337</v>
      </c>
      <c r="F239" s="232">
        <v>139.4666666666667</v>
      </c>
      <c r="G239" s="232">
        <v>138.38333333333338</v>
      </c>
      <c r="H239" s="232">
        <v>142.48333333333335</v>
      </c>
      <c r="I239" s="232">
        <v>143.56666666666666</v>
      </c>
      <c r="J239" s="232">
        <v>144.53333333333333</v>
      </c>
      <c r="K239" s="231">
        <v>142.6</v>
      </c>
      <c r="L239" s="231">
        <v>140.55000000000001</v>
      </c>
      <c r="M239" s="231">
        <v>22.09469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309.8</v>
      </c>
      <c r="D240" s="232">
        <v>310.16666666666669</v>
      </c>
      <c r="E240" s="232">
        <v>307.73333333333335</v>
      </c>
      <c r="F240" s="232">
        <v>305.66666666666669</v>
      </c>
      <c r="G240" s="232">
        <v>303.23333333333335</v>
      </c>
      <c r="H240" s="232">
        <v>312.23333333333335</v>
      </c>
      <c r="I240" s="232">
        <v>314.66666666666663</v>
      </c>
      <c r="J240" s="232">
        <v>316.73333333333335</v>
      </c>
      <c r="K240" s="231">
        <v>312.60000000000002</v>
      </c>
      <c r="L240" s="231">
        <v>308.10000000000002</v>
      </c>
      <c r="M240" s="231">
        <v>37.796469999999999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81.599999999999994</v>
      </c>
      <c r="D241" s="232">
        <v>82.233333333333334</v>
      </c>
      <c r="E241" s="232">
        <v>80.566666666666663</v>
      </c>
      <c r="F241" s="232">
        <v>79.533333333333331</v>
      </c>
      <c r="G241" s="232">
        <v>77.86666666666666</v>
      </c>
      <c r="H241" s="232">
        <v>83.266666666666666</v>
      </c>
      <c r="I241" s="232">
        <v>84.933333333333323</v>
      </c>
      <c r="J241" s="232">
        <v>85.966666666666669</v>
      </c>
      <c r="K241" s="231">
        <v>83.9</v>
      </c>
      <c r="L241" s="231">
        <v>81.2</v>
      </c>
      <c r="M241" s="231">
        <v>164.40460999999999</v>
      </c>
      <c r="N241" s="1"/>
      <c r="O241" s="1"/>
    </row>
    <row r="242" spans="1:15" ht="12.75" customHeight="1">
      <c r="A242" s="30">
        <v>232</v>
      </c>
      <c r="B242" s="217" t="s">
        <v>388</v>
      </c>
      <c r="C242" s="231">
        <v>29.8</v>
      </c>
      <c r="D242" s="232">
        <v>29.966666666666669</v>
      </c>
      <c r="E242" s="232">
        <v>29.483333333333338</v>
      </c>
      <c r="F242" s="232">
        <v>29.166666666666668</v>
      </c>
      <c r="G242" s="232">
        <v>28.683333333333337</v>
      </c>
      <c r="H242" s="232">
        <v>30.283333333333339</v>
      </c>
      <c r="I242" s="232">
        <v>30.766666666666673</v>
      </c>
      <c r="J242" s="232">
        <v>31.083333333333339</v>
      </c>
      <c r="K242" s="231">
        <v>30.45</v>
      </c>
      <c r="L242" s="231">
        <v>29.65</v>
      </c>
      <c r="M242" s="231">
        <v>371.88544000000002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640.65</v>
      </c>
      <c r="D243" s="232">
        <v>641.06666666666661</v>
      </c>
      <c r="E243" s="232">
        <v>637.83333333333326</v>
      </c>
      <c r="F243" s="232">
        <v>635.01666666666665</v>
      </c>
      <c r="G243" s="232">
        <v>631.7833333333333</v>
      </c>
      <c r="H243" s="232">
        <v>643.88333333333321</v>
      </c>
      <c r="I243" s="232">
        <v>647.11666666666656</v>
      </c>
      <c r="J243" s="232">
        <v>649.93333333333317</v>
      </c>
      <c r="K243" s="231">
        <v>644.29999999999995</v>
      </c>
      <c r="L243" s="231">
        <v>638.25</v>
      </c>
      <c r="M243" s="231">
        <v>6.8557199999999998</v>
      </c>
      <c r="N243" s="1"/>
      <c r="O243" s="1"/>
    </row>
    <row r="244" spans="1:15" ht="12.75" customHeight="1">
      <c r="A244" s="30">
        <v>234</v>
      </c>
      <c r="B244" s="217" t="s">
        <v>771</v>
      </c>
      <c r="C244" s="231">
        <v>32.75</v>
      </c>
      <c r="D244" s="232">
        <v>32.550000000000004</v>
      </c>
      <c r="E244" s="232">
        <v>32.20000000000001</v>
      </c>
      <c r="F244" s="232">
        <v>31.650000000000006</v>
      </c>
      <c r="G244" s="232">
        <v>31.300000000000011</v>
      </c>
      <c r="H244" s="232">
        <v>33.100000000000009</v>
      </c>
      <c r="I244" s="232">
        <v>33.450000000000003</v>
      </c>
      <c r="J244" s="232">
        <v>34.000000000000007</v>
      </c>
      <c r="K244" s="231">
        <v>32.9</v>
      </c>
      <c r="L244" s="231">
        <v>32</v>
      </c>
      <c r="M244" s="231">
        <v>411.48273999999998</v>
      </c>
      <c r="N244" s="1"/>
      <c r="O244" s="1"/>
    </row>
    <row r="245" spans="1:15" ht="12.75" customHeight="1">
      <c r="A245" s="30">
        <v>235</v>
      </c>
      <c r="B245" s="217" t="s">
        <v>777</v>
      </c>
      <c r="C245" s="231">
        <v>1272.75</v>
      </c>
      <c r="D245" s="232">
        <v>1273.5666666666666</v>
      </c>
      <c r="E245" s="232">
        <v>1264.1833333333332</v>
      </c>
      <c r="F245" s="232">
        <v>1255.6166666666666</v>
      </c>
      <c r="G245" s="232">
        <v>1246.2333333333331</v>
      </c>
      <c r="H245" s="232">
        <v>1282.1333333333332</v>
      </c>
      <c r="I245" s="232">
        <v>1291.5166666666664</v>
      </c>
      <c r="J245" s="232">
        <v>1300.0833333333333</v>
      </c>
      <c r="K245" s="231">
        <v>1282.95</v>
      </c>
      <c r="L245" s="231">
        <v>1265</v>
      </c>
      <c r="M245" s="231">
        <v>0.10412</v>
      </c>
      <c r="N245" s="1"/>
      <c r="O245" s="1"/>
    </row>
    <row r="246" spans="1:15" ht="12.75" customHeight="1">
      <c r="A246" s="30">
        <v>236</v>
      </c>
      <c r="B246" s="217" t="s">
        <v>389</v>
      </c>
      <c r="C246" s="231">
        <v>398</v>
      </c>
      <c r="D246" s="232">
        <v>398.8</v>
      </c>
      <c r="E246" s="232">
        <v>394.8</v>
      </c>
      <c r="F246" s="232">
        <v>391.6</v>
      </c>
      <c r="G246" s="232">
        <v>387.6</v>
      </c>
      <c r="H246" s="232">
        <v>402</v>
      </c>
      <c r="I246" s="232">
        <v>406</v>
      </c>
      <c r="J246" s="232">
        <v>409.2</v>
      </c>
      <c r="K246" s="231">
        <v>402.8</v>
      </c>
      <c r="L246" s="231">
        <v>395.6</v>
      </c>
      <c r="M246" s="231">
        <v>0.51459999999999995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418.8</v>
      </c>
      <c r="D247" s="232">
        <v>420.35000000000008</v>
      </c>
      <c r="E247" s="232">
        <v>414.60000000000014</v>
      </c>
      <c r="F247" s="232">
        <v>410.40000000000003</v>
      </c>
      <c r="G247" s="232">
        <v>404.65000000000009</v>
      </c>
      <c r="H247" s="232">
        <v>424.55000000000018</v>
      </c>
      <c r="I247" s="232">
        <v>430.30000000000007</v>
      </c>
      <c r="J247" s="232">
        <v>434.50000000000023</v>
      </c>
      <c r="K247" s="231">
        <v>426.1</v>
      </c>
      <c r="L247" s="231">
        <v>416.15</v>
      </c>
      <c r="M247" s="231">
        <v>8.4012399999999996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184.5</v>
      </c>
      <c r="D248" s="232">
        <v>184.20000000000002</v>
      </c>
      <c r="E248" s="232">
        <v>183.45000000000005</v>
      </c>
      <c r="F248" s="232">
        <v>182.40000000000003</v>
      </c>
      <c r="G248" s="232">
        <v>181.65000000000006</v>
      </c>
      <c r="H248" s="232">
        <v>185.25000000000003</v>
      </c>
      <c r="I248" s="232">
        <v>185.99999999999997</v>
      </c>
      <c r="J248" s="232">
        <v>187.05</v>
      </c>
      <c r="K248" s="231">
        <v>184.95</v>
      </c>
      <c r="L248" s="231">
        <v>183.15</v>
      </c>
      <c r="M248" s="231">
        <v>12.245229999999999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1209.1500000000001</v>
      </c>
      <c r="D249" s="232">
        <v>1210.3999999999999</v>
      </c>
      <c r="E249" s="232">
        <v>1196.0499999999997</v>
      </c>
      <c r="F249" s="232">
        <v>1182.9499999999998</v>
      </c>
      <c r="G249" s="232">
        <v>1168.5999999999997</v>
      </c>
      <c r="H249" s="232">
        <v>1223.4999999999998</v>
      </c>
      <c r="I249" s="232">
        <v>1237.8499999999997</v>
      </c>
      <c r="J249" s="232">
        <v>1250.9499999999998</v>
      </c>
      <c r="K249" s="231">
        <v>1224.75</v>
      </c>
      <c r="L249" s="231">
        <v>1197.3</v>
      </c>
      <c r="M249" s="231">
        <v>18.6279</v>
      </c>
      <c r="N249" s="1"/>
      <c r="O249" s="1"/>
    </row>
    <row r="250" spans="1:15" ht="12.75" customHeight="1">
      <c r="A250" s="30">
        <v>240</v>
      </c>
      <c r="B250" s="217" t="s">
        <v>390</v>
      </c>
      <c r="C250" s="231">
        <v>16.350000000000001</v>
      </c>
      <c r="D250" s="232">
        <v>16.5</v>
      </c>
      <c r="E250" s="232">
        <v>16.100000000000001</v>
      </c>
      <c r="F250" s="232">
        <v>15.850000000000001</v>
      </c>
      <c r="G250" s="232">
        <v>15.450000000000003</v>
      </c>
      <c r="H250" s="232">
        <v>16.75</v>
      </c>
      <c r="I250" s="232">
        <v>17.149999999999999</v>
      </c>
      <c r="J250" s="232">
        <v>17.399999999999999</v>
      </c>
      <c r="K250" s="231">
        <v>16.899999999999999</v>
      </c>
      <c r="L250" s="231">
        <v>16.25</v>
      </c>
      <c r="M250" s="231">
        <v>42.753839999999997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3716.6</v>
      </c>
      <c r="D251" s="232">
        <v>3712.35</v>
      </c>
      <c r="E251" s="232">
        <v>3659.75</v>
      </c>
      <c r="F251" s="232">
        <v>3602.9</v>
      </c>
      <c r="G251" s="232">
        <v>3550.3</v>
      </c>
      <c r="H251" s="232">
        <v>3769.2</v>
      </c>
      <c r="I251" s="232">
        <v>3821.7999999999993</v>
      </c>
      <c r="J251" s="232">
        <v>3878.6499999999996</v>
      </c>
      <c r="K251" s="231">
        <v>3764.95</v>
      </c>
      <c r="L251" s="231">
        <v>3655.5</v>
      </c>
      <c r="M251" s="231">
        <v>4.3604200000000004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1480.6</v>
      </c>
      <c r="D252" s="232">
        <v>1473.5333333333335</v>
      </c>
      <c r="E252" s="232">
        <v>1462.0666666666671</v>
      </c>
      <c r="F252" s="232">
        <v>1443.5333333333335</v>
      </c>
      <c r="G252" s="232">
        <v>1432.0666666666671</v>
      </c>
      <c r="H252" s="232">
        <v>1492.0666666666671</v>
      </c>
      <c r="I252" s="232">
        <v>1503.5333333333338</v>
      </c>
      <c r="J252" s="232">
        <v>1522.0666666666671</v>
      </c>
      <c r="K252" s="231">
        <v>1485</v>
      </c>
      <c r="L252" s="231">
        <v>1455</v>
      </c>
      <c r="M252" s="231">
        <v>65.913849999999996</v>
      </c>
      <c r="N252" s="1"/>
      <c r="O252" s="1"/>
    </row>
    <row r="253" spans="1:15" ht="12.75" customHeight="1">
      <c r="A253" s="30">
        <v>243</v>
      </c>
      <c r="B253" s="217" t="s">
        <v>391</v>
      </c>
      <c r="C253" s="231">
        <v>518.85</v>
      </c>
      <c r="D253" s="232">
        <v>513.65</v>
      </c>
      <c r="E253" s="232">
        <v>503.54999999999995</v>
      </c>
      <c r="F253" s="232">
        <v>488.25</v>
      </c>
      <c r="G253" s="232">
        <v>478.15</v>
      </c>
      <c r="H253" s="232">
        <v>528.94999999999993</v>
      </c>
      <c r="I253" s="232">
        <v>539.05000000000007</v>
      </c>
      <c r="J253" s="232">
        <v>554.34999999999991</v>
      </c>
      <c r="K253" s="231">
        <v>523.75</v>
      </c>
      <c r="L253" s="231">
        <v>498.35</v>
      </c>
      <c r="M253" s="231">
        <v>10.56626</v>
      </c>
      <c r="N253" s="1"/>
      <c r="O253" s="1"/>
    </row>
    <row r="254" spans="1:15" ht="12.75" customHeight="1">
      <c r="A254" s="30">
        <v>244</v>
      </c>
      <c r="B254" s="217" t="s">
        <v>392</v>
      </c>
      <c r="C254" s="231">
        <v>422.2</v>
      </c>
      <c r="D254" s="232">
        <v>423.75</v>
      </c>
      <c r="E254" s="232">
        <v>414.1</v>
      </c>
      <c r="F254" s="232">
        <v>406</v>
      </c>
      <c r="G254" s="232">
        <v>396.35</v>
      </c>
      <c r="H254" s="232">
        <v>431.85</v>
      </c>
      <c r="I254" s="232">
        <v>441.5</v>
      </c>
      <c r="J254" s="232">
        <v>449.6</v>
      </c>
      <c r="K254" s="231">
        <v>433.4</v>
      </c>
      <c r="L254" s="231">
        <v>415.65</v>
      </c>
      <c r="M254" s="231">
        <v>3.2913899999999998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2105.0500000000002</v>
      </c>
      <c r="D255" s="232">
        <v>2107.6333333333332</v>
      </c>
      <c r="E255" s="232">
        <v>2087.4166666666665</v>
      </c>
      <c r="F255" s="232">
        <v>2069.7833333333333</v>
      </c>
      <c r="G255" s="232">
        <v>2049.5666666666666</v>
      </c>
      <c r="H255" s="232">
        <v>2125.2666666666664</v>
      </c>
      <c r="I255" s="232">
        <v>2145.4833333333336</v>
      </c>
      <c r="J255" s="232">
        <v>2163.1166666666663</v>
      </c>
      <c r="K255" s="231">
        <v>2127.85</v>
      </c>
      <c r="L255" s="231">
        <v>2090</v>
      </c>
      <c r="M255" s="231">
        <v>10.103009999999999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868.6</v>
      </c>
      <c r="D256" s="232">
        <v>863.94999999999993</v>
      </c>
      <c r="E256" s="232">
        <v>857.89999999999986</v>
      </c>
      <c r="F256" s="232">
        <v>847.19999999999993</v>
      </c>
      <c r="G256" s="232">
        <v>841.14999999999986</v>
      </c>
      <c r="H256" s="232">
        <v>874.64999999999986</v>
      </c>
      <c r="I256" s="232">
        <v>880.69999999999982</v>
      </c>
      <c r="J256" s="232">
        <v>891.39999999999986</v>
      </c>
      <c r="K256" s="231">
        <v>870</v>
      </c>
      <c r="L256" s="231">
        <v>853.25</v>
      </c>
      <c r="M256" s="231">
        <v>2.1960199999999999</v>
      </c>
      <c r="N256" s="1"/>
      <c r="O256" s="1"/>
    </row>
    <row r="257" spans="1:15" ht="12.75" customHeight="1">
      <c r="A257" s="30">
        <v>247</v>
      </c>
      <c r="B257" s="217" t="s">
        <v>393</v>
      </c>
      <c r="C257" s="231">
        <v>1959.3</v>
      </c>
      <c r="D257" s="232">
        <v>1948.6499999999999</v>
      </c>
      <c r="E257" s="232">
        <v>1916.1999999999998</v>
      </c>
      <c r="F257" s="232">
        <v>1873.1</v>
      </c>
      <c r="G257" s="232">
        <v>1840.6499999999999</v>
      </c>
      <c r="H257" s="232">
        <v>1991.7499999999998</v>
      </c>
      <c r="I257" s="232">
        <v>2024.2</v>
      </c>
      <c r="J257" s="232">
        <v>2067.2999999999997</v>
      </c>
      <c r="K257" s="231">
        <v>1981.1</v>
      </c>
      <c r="L257" s="231">
        <v>1905.55</v>
      </c>
      <c r="M257" s="231">
        <v>0.22513</v>
      </c>
      <c r="N257" s="1"/>
      <c r="O257" s="1"/>
    </row>
    <row r="258" spans="1:15" ht="12.75" customHeight="1">
      <c r="A258" s="30">
        <v>248</v>
      </c>
      <c r="B258" s="217" t="s">
        <v>394</v>
      </c>
      <c r="C258" s="231">
        <v>2903.95</v>
      </c>
      <c r="D258" s="232">
        <v>2892.6166666666668</v>
      </c>
      <c r="E258" s="232">
        <v>2869.3333333333335</v>
      </c>
      <c r="F258" s="232">
        <v>2834.7166666666667</v>
      </c>
      <c r="G258" s="232">
        <v>2811.4333333333334</v>
      </c>
      <c r="H258" s="232">
        <v>2927.2333333333336</v>
      </c>
      <c r="I258" s="232">
        <v>2950.5166666666664</v>
      </c>
      <c r="J258" s="232">
        <v>2985.1333333333337</v>
      </c>
      <c r="K258" s="231">
        <v>2915.9</v>
      </c>
      <c r="L258" s="231">
        <v>2858</v>
      </c>
      <c r="M258" s="231">
        <v>0.91622999999999999</v>
      </c>
      <c r="N258" s="1"/>
      <c r="O258" s="1"/>
    </row>
    <row r="259" spans="1:15" ht="12.75" customHeight="1">
      <c r="A259" s="30">
        <v>249</v>
      </c>
      <c r="B259" s="217" t="s">
        <v>857</v>
      </c>
      <c r="C259" s="231">
        <v>523.45000000000005</v>
      </c>
      <c r="D259" s="232">
        <v>528.01666666666677</v>
      </c>
      <c r="E259" s="232">
        <v>514.03333333333353</v>
      </c>
      <c r="F259" s="232">
        <v>504.61666666666679</v>
      </c>
      <c r="G259" s="232">
        <v>490.63333333333355</v>
      </c>
      <c r="H259" s="232">
        <v>537.43333333333351</v>
      </c>
      <c r="I259" s="232">
        <v>551.41666666666686</v>
      </c>
      <c r="J259" s="232">
        <v>560.83333333333348</v>
      </c>
      <c r="K259" s="231">
        <v>542</v>
      </c>
      <c r="L259" s="231">
        <v>518.6</v>
      </c>
      <c r="M259" s="231">
        <v>2.29521</v>
      </c>
      <c r="N259" s="1"/>
      <c r="O259" s="1"/>
    </row>
    <row r="260" spans="1:15" ht="12.75" customHeight="1">
      <c r="A260" s="30">
        <v>250</v>
      </c>
      <c r="B260" s="217" t="s">
        <v>395</v>
      </c>
      <c r="C260" s="231">
        <v>773.15</v>
      </c>
      <c r="D260" s="232">
        <v>774.31666666666661</v>
      </c>
      <c r="E260" s="232">
        <v>758.83333333333326</v>
      </c>
      <c r="F260" s="232">
        <v>744.51666666666665</v>
      </c>
      <c r="G260" s="232">
        <v>729.0333333333333</v>
      </c>
      <c r="H260" s="232">
        <v>788.63333333333321</v>
      </c>
      <c r="I260" s="232">
        <v>804.11666666666656</v>
      </c>
      <c r="J260" s="232">
        <v>818.43333333333317</v>
      </c>
      <c r="K260" s="231">
        <v>789.8</v>
      </c>
      <c r="L260" s="231">
        <v>760</v>
      </c>
      <c r="M260" s="231">
        <v>6.7556500000000002</v>
      </c>
      <c r="N260" s="1"/>
      <c r="O260" s="1"/>
    </row>
    <row r="261" spans="1:15" ht="12.75" customHeight="1">
      <c r="A261" s="30">
        <v>251</v>
      </c>
      <c r="B261" s="217" t="s">
        <v>396</v>
      </c>
      <c r="C261" s="231">
        <v>414.35</v>
      </c>
      <c r="D261" s="232">
        <v>414.66666666666669</v>
      </c>
      <c r="E261" s="232">
        <v>409.93333333333339</v>
      </c>
      <c r="F261" s="232">
        <v>405.51666666666671</v>
      </c>
      <c r="G261" s="232">
        <v>400.78333333333342</v>
      </c>
      <c r="H261" s="232">
        <v>419.08333333333337</v>
      </c>
      <c r="I261" s="232">
        <v>423.81666666666661</v>
      </c>
      <c r="J261" s="232">
        <v>428.23333333333335</v>
      </c>
      <c r="K261" s="231">
        <v>419.4</v>
      </c>
      <c r="L261" s="231">
        <v>410.25</v>
      </c>
      <c r="M261" s="231">
        <v>3.6805099999999999</v>
      </c>
      <c r="N261" s="1"/>
      <c r="O261" s="1"/>
    </row>
    <row r="262" spans="1:15" ht="12.75" customHeight="1">
      <c r="A262" s="30">
        <v>252</v>
      </c>
      <c r="B262" s="217" t="s">
        <v>397</v>
      </c>
      <c r="C262" s="231">
        <v>70.3</v>
      </c>
      <c r="D262" s="232">
        <v>70.61666666666666</v>
      </c>
      <c r="E262" s="232">
        <v>69.683333333333323</v>
      </c>
      <c r="F262" s="232">
        <v>69.066666666666663</v>
      </c>
      <c r="G262" s="232">
        <v>68.133333333333326</v>
      </c>
      <c r="H262" s="232">
        <v>71.23333333333332</v>
      </c>
      <c r="I262" s="232">
        <v>72.166666666666657</v>
      </c>
      <c r="J262" s="232">
        <v>72.783333333333317</v>
      </c>
      <c r="K262" s="231">
        <v>71.55</v>
      </c>
      <c r="L262" s="231">
        <v>70</v>
      </c>
      <c r="M262" s="231">
        <v>8.8425899999999995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273.39999999999998</v>
      </c>
      <c r="D263" s="232">
        <v>274.64999999999998</v>
      </c>
      <c r="E263" s="232">
        <v>269.64999999999998</v>
      </c>
      <c r="F263" s="232">
        <v>265.89999999999998</v>
      </c>
      <c r="G263" s="232">
        <v>260.89999999999998</v>
      </c>
      <c r="H263" s="232">
        <v>278.39999999999998</v>
      </c>
      <c r="I263" s="232">
        <v>283.39999999999998</v>
      </c>
      <c r="J263" s="232">
        <v>287.14999999999998</v>
      </c>
      <c r="K263" s="231">
        <v>279.64999999999998</v>
      </c>
      <c r="L263" s="231">
        <v>270.89999999999998</v>
      </c>
      <c r="M263" s="231">
        <v>2.9561799999999998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763.45</v>
      </c>
      <c r="D264" s="232">
        <v>760.15</v>
      </c>
      <c r="E264" s="232">
        <v>755.9</v>
      </c>
      <c r="F264" s="232">
        <v>748.35</v>
      </c>
      <c r="G264" s="232">
        <v>744.1</v>
      </c>
      <c r="H264" s="232">
        <v>767.69999999999993</v>
      </c>
      <c r="I264" s="232">
        <v>771.94999999999993</v>
      </c>
      <c r="J264" s="232">
        <v>779.49999999999989</v>
      </c>
      <c r="K264" s="231">
        <v>764.4</v>
      </c>
      <c r="L264" s="231">
        <v>752.6</v>
      </c>
      <c r="M264" s="231">
        <v>24.222539999999999</v>
      </c>
      <c r="N264" s="1"/>
      <c r="O264" s="1"/>
    </row>
    <row r="265" spans="1:15" ht="12.75" customHeight="1">
      <c r="A265" s="30">
        <v>255</v>
      </c>
      <c r="B265" s="217" t="s">
        <v>398</v>
      </c>
      <c r="C265" s="231">
        <v>105.95</v>
      </c>
      <c r="D265" s="232">
        <v>105.56666666666668</v>
      </c>
      <c r="E265" s="232">
        <v>104.48333333333335</v>
      </c>
      <c r="F265" s="232">
        <v>103.01666666666667</v>
      </c>
      <c r="G265" s="232">
        <v>101.93333333333334</v>
      </c>
      <c r="H265" s="232">
        <v>107.03333333333336</v>
      </c>
      <c r="I265" s="232">
        <v>108.1166666666667</v>
      </c>
      <c r="J265" s="232">
        <v>109.58333333333337</v>
      </c>
      <c r="K265" s="231">
        <v>106.65</v>
      </c>
      <c r="L265" s="231">
        <v>104.1</v>
      </c>
      <c r="M265" s="231">
        <v>3.9619</v>
      </c>
      <c r="N265" s="1"/>
      <c r="O265" s="1"/>
    </row>
    <row r="266" spans="1:15" ht="12.75" customHeight="1">
      <c r="A266" s="30">
        <v>256</v>
      </c>
      <c r="B266" s="217" t="s">
        <v>399</v>
      </c>
      <c r="C266" s="231">
        <v>234.75</v>
      </c>
      <c r="D266" s="232">
        <v>234.38333333333333</v>
      </c>
      <c r="E266" s="232">
        <v>231.36666666666665</v>
      </c>
      <c r="F266" s="232">
        <v>227.98333333333332</v>
      </c>
      <c r="G266" s="232">
        <v>224.96666666666664</v>
      </c>
      <c r="H266" s="232">
        <v>237.76666666666665</v>
      </c>
      <c r="I266" s="232">
        <v>240.7833333333333</v>
      </c>
      <c r="J266" s="232">
        <v>244.16666666666666</v>
      </c>
      <c r="K266" s="231">
        <v>237.4</v>
      </c>
      <c r="L266" s="231">
        <v>231</v>
      </c>
      <c r="M266" s="231">
        <v>5.3741399999999997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602.65</v>
      </c>
      <c r="D267" s="232">
        <v>602.55000000000007</v>
      </c>
      <c r="E267" s="232">
        <v>598.25000000000011</v>
      </c>
      <c r="F267" s="232">
        <v>593.85</v>
      </c>
      <c r="G267" s="232">
        <v>589.55000000000007</v>
      </c>
      <c r="H267" s="232">
        <v>606.95000000000016</v>
      </c>
      <c r="I267" s="232">
        <v>611.25000000000011</v>
      </c>
      <c r="J267" s="232">
        <v>615.6500000000002</v>
      </c>
      <c r="K267" s="231">
        <v>606.85</v>
      </c>
      <c r="L267" s="231">
        <v>598.15</v>
      </c>
      <c r="M267" s="231">
        <v>17.45157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488.55</v>
      </c>
      <c r="D268" s="232">
        <v>489.18333333333339</v>
      </c>
      <c r="E268" s="232">
        <v>484.96666666666681</v>
      </c>
      <c r="F268" s="232">
        <v>481.38333333333344</v>
      </c>
      <c r="G268" s="232">
        <v>477.16666666666686</v>
      </c>
      <c r="H268" s="232">
        <v>492.76666666666677</v>
      </c>
      <c r="I268" s="232">
        <v>496.98333333333335</v>
      </c>
      <c r="J268" s="232">
        <v>500.56666666666672</v>
      </c>
      <c r="K268" s="231">
        <v>493.4</v>
      </c>
      <c r="L268" s="231">
        <v>485.6</v>
      </c>
      <c r="M268" s="231">
        <v>10.323740000000001</v>
      </c>
      <c r="N268" s="1"/>
      <c r="O268" s="1"/>
    </row>
    <row r="269" spans="1:15" ht="12.75" customHeight="1">
      <c r="A269" s="30">
        <v>259</v>
      </c>
      <c r="B269" s="217" t="s">
        <v>778</v>
      </c>
      <c r="C269" s="231">
        <v>519.4</v>
      </c>
      <c r="D269" s="232">
        <v>519.98333333333335</v>
      </c>
      <c r="E269" s="232">
        <v>514.9666666666667</v>
      </c>
      <c r="F269" s="232">
        <v>510.5333333333333</v>
      </c>
      <c r="G269" s="232">
        <v>505.51666666666665</v>
      </c>
      <c r="H269" s="232">
        <v>524.41666666666674</v>
      </c>
      <c r="I269" s="232">
        <v>529.43333333333339</v>
      </c>
      <c r="J269" s="232">
        <v>533.86666666666679</v>
      </c>
      <c r="K269" s="231">
        <v>525</v>
      </c>
      <c r="L269" s="231">
        <v>515.54999999999995</v>
      </c>
      <c r="M269" s="231">
        <v>1.2763199999999999</v>
      </c>
      <c r="N269" s="1"/>
      <c r="O269" s="1"/>
    </row>
    <row r="270" spans="1:15" ht="12.75" customHeight="1">
      <c r="A270" s="30">
        <v>260</v>
      </c>
      <c r="B270" s="217" t="s">
        <v>779</v>
      </c>
      <c r="C270" s="231">
        <v>363.05</v>
      </c>
      <c r="D270" s="232">
        <v>363.9666666666667</v>
      </c>
      <c r="E270" s="232">
        <v>360.13333333333338</v>
      </c>
      <c r="F270" s="232">
        <v>357.2166666666667</v>
      </c>
      <c r="G270" s="232">
        <v>353.38333333333338</v>
      </c>
      <c r="H270" s="232">
        <v>366.88333333333338</v>
      </c>
      <c r="I270" s="232">
        <v>370.71666666666664</v>
      </c>
      <c r="J270" s="232">
        <v>373.63333333333338</v>
      </c>
      <c r="K270" s="231">
        <v>367.8</v>
      </c>
      <c r="L270" s="231">
        <v>361.05</v>
      </c>
      <c r="M270" s="231">
        <v>0.85979000000000005</v>
      </c>
      <c r="N270" s="1"/>
      <c r="O270" s="1"/>
    </row>
    <row r="271" spans="1:15" ht="12.75" customHeight="1">
      <c r="A271" s="30">
        <v>261</v>
      </c>
      <c r="B271" s="217" t="s">
        <v>400</v>
      </c>
      <c r="C271" s="231">
        <v>586.5</v>
      </c>
      <c r="D271" s="232">
        <v>586.88333333333333</v>
      </c>
      <c r="E271" s="232">
        <v>582.86666666666667</v>
      </c>
      <c r="F271" s="232">
        <v>579.23333333333335</v>
      </c>
      <c r="G271" s="232">
        <v>575.2166666666667</v>
      </c>
      <c r="H271" s="232">
        <v>590.51666666666665</v>
      </c>
      <c r="I271" s="232">
        <v>594.5333333333333</v>
      </c>
      <c r="J271" s="232">
        <v>598.16666666666663</v>
      </c>
      <c r="K271" s="231">
        <v>590.9</v>
      </c>
      <c r="L271" s="231">
        <v>583.25</v>
      </c>
      <c r="M271" s="231">
        <v>0.58692</v>
      </c>
      <c r="N271" s="1"/>
      <c r="O271" s="1"/>
    </row>
    <row r="272" spans="1:15" ht="12.75" customHeight="1">
      <c r="A272" s="30">
        <v>262</v>
      </c>
      <c r="B272" s="217" t="s">
        <v>401</v>
      </c>
      <c r="C272" s="231">
        <v>206.3</v>
      </c>
      <c r="D272" s="232">
        <v>205.45000000000002</v>
      </c>
      <c r="E272" s="232">
        <v>202.90000000000003</v>
      </c>
      <c r="F272" s="232">
        <v>199.50000000000003</v>
      </c>
      <c r="G272" s="232">
        <v>196.95000000000005</v>
      </c>
      <c r="H272" s="232">
        <v>208.85000000000002</v>
      </c>
      <c r="I272" s="232">
        <v>211.40000000000003</v>
      </c>
      <c r="J272" s="232">
        <v>214.8</v>
      </c>
      <c r="K272" s="231">
        <v>208</v>
      </c>
      <c r="L272" s="231">
        <v>202.05</v>
      </c>
      <c r="M272" s="231">
        <v>1.8268</v>
      </c>
      <c r="N272" s="1"/>
      <c r="O272" s="1"/>
    </row>
    <row r="273" spans="1:15" ht="12.75" customHeight="1">
      <c r="A273" s="30">
        <v>263</v>
      </c>
      <c r="B273" s="217" t="s">
        <v>402</v>
      </c>
      <c r="C273" s="231">
        <v>514.35</v>
      </c>
      <c r="D273" s="232">
        <v>517.41666666666663</v>
      </c>
      <c r="E273" s="232">
        <v>509.93333333333328</v>
      </c>
      <c r="F273" s="232">
        <v>505.51666666666665</v>
      </c>
      <c r="G273" s="232">
        <v>498.0333333333333</v>
      </c>
      <c r="H273" s="232">
        <v>521.83333333333326</v>
      </c>
      <c r="I273" s="232">
        <v>529.31666666666661</v>
      </c>
      <c r="J273" s="232">
        <v>533.73333333333323</v>
      </c>
      <c r="K273" s="231">
        <v>524.9</v>
      </c>
      <c r="L273" s="231">
        <v>513</v>
      </c>
      <c r="M273" s="231">
        <v>0.84182000000000001</v>
      </c>
      <c r="N273" s="1"/>
      <c r="O273" s="1"/>
    </row>
    <row r="274" spans="1:15" ht="12.75" customHeight="1">
      <c r="A274" s="30">
        <v>264</v>
      </c>
      <c r="B274" s="217" t="s">
        <v>403</v>
      </c>
      <c r="C274" s="231">
        <v>1436.75</v>
      </c>
      <c r="D274" s="232">
        <v>1434.9666666666665</v>
      </c>
      <c r="E274" s="232">
        <v>1423.9333333333329</v>
      </c>
      <c r="F274" s="232">
        <v>1411.1166666666666</v>
      </c>
      <c r="G274" s="232">
        <v>1400.083333333333</v>
      </c>
      <c r="H274" s="232">
        <v>1447.7833333333328</v>
      </c>
      <c r="I274" s="232">
        <v>1458.8166666666662</v>
      </c>
      <c r="J274" s="232">
        <v>1471.6333333333328</v>
      </c>
      <c r="K274" s="231">
        <v>1446</v>
      </c>
      <c r="L274" s="231">
        <v>1422.15</v>
      </c>
      <c r="M274" s="231">
        <v>1.2739499999999999</v>
      </c>
      <c r="N274" s="1"/>
      <c r="O274" s="1"/>
    </row>
    <row r="275" spans="1:15" ht="12.75" customHeight="1">
      <c r="A275" s="30">
        <v>265</v>
      </c>
      <c r="B275" s="217" t="s">
        <v>404</v>
      </c>
      <c r="C275" s="231">
        <v>259.60000000000002</v>
      </c>
      <c r="D275" s="232">
        <v>257.75</v>
      </c>
      <c r="E275" s="232">
        <v>254.10000000000002</v>
      </c>
      <c r="F275" s="232">
        <v>248.60000000000002</v>
      </c>
      <c r="G275" s="232">
        <v>244.95000000000005</v>
      </c>
      <c r="H275" s="232">
        <v>263.25</v>
      </c>
      <c r="I275" s="232">
        <v>266.89999999999998</v>
      </c>
      <c r="J275" s="232">
        <v>272.39999999999998</v>
      </c>
      <c r="K275" s="231">
        <v>261.39999999999998</v>
      </c>
      <c r="L275" s="231">
        <v>252.25</v>
      </c>
      <c r="M275" s="231">
        <v>4.1855000000000002</v>
      </c>
      <c r="N275" s="1"/>
      <c r="O275" s="1"/>
    </row>
    <row r="276" spans="1:15" ht="12.75" customHeight="1">
      <c r="A276" s="30">
        <v>266</v>
      </c>
      <c r="B276" s="217" t="s">
        <v>405</v>
      </c>
      <c r="C276" s="231">
        <v>692.55</v>
      </c>
      <c r="D276" s="232">
        <v>697.88333333333333</v>
      </c>
      <c r="E276" s="232">
        <v>684.76666666666665</v>
      </c>
      <c r="F276" s="232">
        <v>676.98333333333335</v>
      </c>
      <c r="G276" s="232">
        <v>663.86666666666667</v>
      </c>
      <c r="H276" s="232">
        <v>705.66666666666663</v>
      </c>
      <c r="I276" s="232">
        <v>718.78333333333319</v>
      </c>
      <c r="J276" s="232">
        <v>726.56666666666661</v>
      </c>
      <c r="K276" s="231">
        <v>711</v>
      </c>
      <c r="L276" s="231">
        <v>690.1</v>
      </c>
      <c r="M276" s="231">
        <v>8.67422</v>
      </c>
      <c r="N276" s="1"/>
      <c r="O276" s="1"/>
    </row>
    <row r="277" spans="1:15" ht="12.75" customHeight="1">
      <c r="A277" s="30">
        <v>267</v>
      </c>
      <c r="B277" s="217" t="s">
        <v>406</v>
      </c>
      <c r="C277" s="231">
        <v>393.55</v>
      </c>
      <c r="D277" s="232">
        <v>393.28333333333336</v>
      </c>
      <c r="E277" s="232">
        <v>388.4666666666667</v>
      </c>
      <c r="F277" s="232">
        <v>383.38333333333333</v>
      </c>
      <c r="G277" s="232">
        <v>378.56666666666666</v>
      </c>
      <c r="H277" s="232">
        <v>398.36666666666673</v>
      </c>
      <c r="I277" s="232">
        <v>403.18333333333345</v>
      </c>
      <c r="J277" s="232">
        <v>408.26666666666677</v>
      </c>
      <c r="K277" s="231">
        <v>398.1</v>
      </c>
      <c r="L277" s="231">
        <v>388.2</v>
      </c>
      <c r="M277" s="231">
        <v>1.76433</v>
      </c>
      <c r="N277" s="1"/>
      <c r="O277" s="1"/>
    </row>
    <row r="278" spans="1:15" ht="12.75" customHeight="1">
      <c r="A278" s="30">
        <v>268</v>
      </c>
      <c r="B278" s="217" t="s">
        <v>407</v>
      </c>
      <c r="C278" s="231">
        <v>1112.5</v>
      </c>
      <c r="D278" s="232">
        <v>1102.1499999999999</v>
      </c>
      <c r="E278" s="232">
        <v>1065.3499999999997</v>
      </c>
      <c r="F278" s="232">
        <v>1018.1999999999998</v>
      </c>
      <c r="G278" s="232">
        <v>981.39999999999964</v>
      </c>
      <c r="H278" s="232">
        <v>1149.2999999999997</v>
      </c>
      <c r="I278" s="232">
        <v>1186.0999999999999</v>
      </c>
      <c r="J278" s="232">
        <v>1233.2499999999998</v>
      </c>
      <c r="K278" s="231">
        <v>1138.95</v>
      </c>
      <c r="L278" s="231">
        <v>1055</v>
      </c>
      <c r="M278" s="231">
        <v>4.0871399999999998</v>
      </c>
      <c r="N278" s="1"/>
      <c r="O278" s="1"/>
    </row>
    <row r="279" spans="1:15" ht="12.75" customHeight="1">
      <c r="A279" s="30">
        <v>269</v>
      </c>
      <c r="B279" s="217" t="s">
        <v>408</v>
      </c>
      <c r="C279" s="231">
        <v>519.4</v>
      </c>
      <c r="D279" s="232">
        <v>519.4</v>
      </c>
      <c r="E279" s="232">
        <v>510.19999999999993</v>
      </c>
      <c r="F279" s="232">
        <v>500.99999999999994</v>
      </c>
      <c r="G279" s="232">
        <v>491.7999999999999</v>
      </c>
      <c r="H279" s="232">
        <v>528.59999999999991</v>
      </c>
      <c r="I279" s="232">
        <v>537.79999999999995</v>
      </c>
      <c r="J279" s="232">
        <v>547</v>
      </c>
      <c r="K279" s="231">
        <v>528.6</v>
      </c>
      <c r="L279" s="231">
        <v>510.2</v>
      </c>
      <c r="M279" s="231">
        <v>1.73868</v>
      </c>
      <c r="N279" s="1"/>
      <c r="O279" s="1"/>
    </row>
    <row r="280" spans="1:15" ht="12.75" customHeight="1">
      <c r="A280" s="30">
        <v>270</v>
      </c>
      <c r="B280" s="217" t="s">
        <v>780</v>
      </c>
      <c r="C280" s="231">
        <v>118.8</v>
      </c>
      <c r="D280" s="232">
        <v>118.78333333333335</v>
      </c>
      <c r="E280" s="232">
        <v>117.76666666666669</v>
      </c>
      <c r="F280" s="232">
        <v>116.73333333333335</v>
      </c>
      <c r="G280" s="232">
        <v>115.7166666666667</v>
      </c>
      <c r="H280" s="232">
        <v>119.81666666666669</v>
      </c>
      <c r="I280" s="232">
        <v>120.83333333333334</v>
      </c>
      <c r="J280" s="232">
        <v>121.86666666666669</v>
      </c>
      <c r="K280" s="231">
        <v>119.8</v>
      </c>
      <c r="L280" s="231">
        <v>117.75</v>
      </c>
      <c r="M280" s="231">
        <v>22.481809999999999</v>
      </c>
      <c r="N280" s="1"/>
      <c r="O280" s="1"/>
    </row>
    <row r="281" spans="1:15" ht="12.75" customHeight="1">
      <c r="A281" s="30">
        <v>271</v>
      </c>
      <c r="B281" s="217" t="s">
        <v>409</v>
      </c>
      <c r="C281" s="231">
        <v>413.05</v>
      </c>
      <c r="D281" s="232">
        <v>413.13333333333338</v>
      </c>
      <c r="E281" s="232">
        <v>409.31666666666678</v>
      </c>
      <c r="F281" s="232">
        <v>405.58333333333337</v>
      </c>
      <c r="G281" s="232">
        <v>401.76666666666677</v>
      </c>
      <c r="H281" s="232">
        <v>416.86666666666679</v>
      </c>
      <c r="I281" s="232">
        <v>420.68333333333339</v>
      </c>
      <c r="J281" s="232">
        <v>424.4166666666668</v>
      </c>
      <c r="K281" s="231">
        <v>416.95</v>
      </c>
      <c r="L281" s="231">
        <v>409.4</v>
      </c>
      <c r="M281" s="231">
        <v>0.78498999999999997</v>
      </c>
      <c r="N281" s="1"/>
      <c r="O281" s="1"/>
    </row>
    <row r="282" spans="1:15" ht="12.75" customHeight="1">
      <c r="A282" s="30">
        <v>272</v>
      </c>
      <c r="B282" s="217" t="s">
        <v>410</v>
      </c>
      <c r="C282" s="231">
        <v>108.05</v>
      </c>
      <c r="D282" s="232">
        <v>108.34999999999998</v>
      </c>
      <c r="E282" s="232">
        <v>106.79999999999995</v>
      </c>
      <c r="F282" s="232">
        <v>105.54999999999997</v>
      </c>
      <c r="G282" s="232">
        <v>103.99999999999994</v>
      </c>
      <c r="H282" s="232">
        <v>109.59999999999997</v>
      </c>
      <c r="I282" s="232">
        <v>111.15</v>
      </c>
      <c r="J282" s="232">
        <v>112.39999999999998</v>
      </c>
      <c r="K282" s="231">
        <v>109.9</v>
      </c>
      <c r="L282" s="231">
        <v>107.1</v>
      </c>
      <c r="M282" s="231">
        <v>16.99776</v>
      </c>
      <c r="N282" s="1"/>
      <c r="O282" s="1"/>
    </row>
    <row r="283" spans="1:15" ht="12.75" customHeight="1">
      <c r="A283" s="30">
        <v>273</v>
      </c>
      <c r="B283" s="217" t="s">
        <v>411</v>
      </c>
      <c r="C283" s="231">
        <v>490.05</v>
      </c>
      <c r="D283" s="232">
        <v>489.05</v>
      </c>
      <c r="E283" s="232">
        <v>481</v>
      </c>
      <c r="F283" s="232">
        <v>471.95</v>
      </c>
      <c r="G283" s="232">
        <v>463.9</v>
      </c>
      <c r="H283" s="232">
        <v>498.1</v>
      </c>
      <c r="I283" s="232">
        <v>506.15000000000009</v>
      </c>
      <c r="J283" s="232">
        <v>515.20000000000005</v>
      </c>
      <c r="K283" s="231">
        <v>497.1</v>
      </c>
      <c r="L283" s="231">
        <v>480</v>
      </c>
      <c r="M283" s="231">
        <v>3.7802199999999999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1779.5</v>
      </c>
      <c r="D284" s="232">
        <v>1786.3</v>
      </c>
      <c r="E284" s="232">
        <v>1765.6</v>
      </c>
      <c r="F284" s="232">
        <v>1751.7</v>
      </c>
      <c r="G284" s="232">
        <v>1731</v>
      </c>
      <c r="H284" s="232">
        <v>1800.1999999999998</v>
      </c>
      <c r="I284" s="232">
        <v>1820.9</v>
      </c>
      <c r="J284" s="232">
        <v>1834.7999999999997</v>
      </c>
      <c r="K284" s="231">
        <v>1807</v>
      </c>
      <c r="L284" s="231">
        <v>1772.4</v>
      </c>
      <c r="M284" s="231">
        <v>35.296050000000001</v>
      </c>
      <c r="N284" s="1"/>
      <c r="O284" s="1"/>
    </row>
    <row r="285" spans="1:15" ht="12.75" customHeight="1">
      <c r="A285" s="30">
        <v>275</v>
      </c>
      <c r="B285" s="217" t="s">
        <v>765</v>
      </c>
      <c r="C285" s="231">
        <v>1509.1</v>
      </c>
      <c r="D285" s="232">
        <v>1519.0666666666666</v>
      </c>
      <c r="E285" s="232">
        <v>1495.0833333333333</v>
      </c>
      <c r="F285" s="232">
        <v>1481.0666666666666</v>
      </c>
      <c r="G285" s="232">
        <v>1457.0833333333333</v>
      </c>
      <c r="H285" s="232">
        <v>1533.0833333333333</v>
      </c>
      <c r="I285" s="232">
        <v>1557.0666666666668</v>
      </c>
      <c r="J285" s="232">
        <v>1571.0833333333333</v>
      </c>
      <c r="K285" s="231">
        <v>1543.05</v>
      </c>
      <c r="L285" s="231">
        <v>1505.05</v>
      </c>
      <c r="M285" s="231">
        <v>0.23741999999999999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90.95</v>
      </c>
      <c r="D286" s="232">
        <v>91.266666666666666</v>
      </c>
      <c r="E286" s="232">
        <v>89.683333333333337</v>
      </c>
      <c r="F286" s="232">
        <v>88.416666666666671</v>
      </c>
      <c r="G286" s="232">
        <v>86.833333333333343</v>
      </c>
      <c r="H286" s="232">
        <v>92.533333333333331</v>
      </c>
      <c r="I286" s="232">
        <v>94.116666666666674</v>
      </c>
      <c r="J286" s="232">
        <v>95.383333333333326</v>
      </c>
      <c r="K286" s="231">
        <v>92.85</v>
      </c>
      <c r="L286" s="231">
        <v>90</v>
      </c>
      <c r="M286" s="231">
        <v>77.638570000000001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3642.8</v>
      </c>
      <c r="D287" s="232">
        <v>3644.5499999999997</v>
      </c>
      <c r="E287" s="232">
        <v>3620.3999999999996</v>
      </c>
      <c r="F287" s="232">
        <v>3598</v>
      </c>
      <c r="G287" s="232">
        <v>3573.85</v>
      </c>
      <c r="H287" s="232">
        <v>3666.9499999999994</v>
      </c>
      <c r="I287" s="232">
        <v>3691.1</v>
      </c>
      <c r="J287" s="232">
        <v>3713.4999999999991</v>
      </c>
      <c r="K287" s="231">
        <v>3668.7</v>
      </c>
      <c r="L287" s="231">
        <v>3622.15</v>
      </c>
      <c r="M287" s="231">
        <v>1.9051800000000001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400.15</v>
      </c>
      <c r="D288" s="232">
        <v>400.4666666666667</v>
      </c>
      <c r="E288" s="232">
        <v>395.93333333333339</v>
      </c>
      <c r="F288" s="232">
        <v>391.7166666666667</v>
      </c>
      <c r="G288" s="232">
        <v>387.18333333333339</v>
      </c>
      <c r="H288" s="232">
        <v>404.68333333333339</v>
      </c>
      <c r="I288" s="232">
        <v>409.2166666666667</v>
      </c>
      <c r="J288" s="232">
        <v>413.43333333333339</v>
      </c>
      <c r="K288" s="231">
        <v>405</v>
      </c>
      <c r="L288" s="231">
        <v>396.25</v>
      </c>
      <c r="M288" s="231">
        <v>12.928800000000001</v>
      </c>
      <c r="N288" s="1"/>
      <c r="O288" s="1"/>
    </row>
    <row r="289" spans="1:15" ht="12.75" customHeight="1">
      <c r="A289" s="30">
        <v>279</v>
      </c>
      <c r="B289" s="217" t="s">
        <v>412</v>
      </c>
      <c r="C289" s="231">
        <v>11572.4</v>
      </c>
      <c r="D289" s="232">
        <v>11648.183333333334</v>
      </c>
      <c r="E289" s="232">
        <v>11425.216666666669</v>
      </c>
      <c r="F289" s="232">
        <v>11278.033333333335</v>
      </c>
      <c r="G289" s="232">
        <v>11055.066666666669</v>
      </c>
      <c r="H289" s="232">
        <v>11795.366666666669</v>
      </c>
      <c r="I289" s="232">
        <v>12018.333333333336</v>
      </c>
      <c r="J289" s="232">
        <v>12165.516666666668</v>
      </c>
      <c r="K289" s="231">
        <v>11871.15</v>
      </c>
      <c r="L289" s="231">
        <v>11501</v>
      </c>
      <c r="M289" s="231">
        <v>4.5670000000000002E-2</v>
      </c>
      <c r="N289" s="1"/>
      <c r="O289" s="1"/>
    </row>
    <row r="290" spans="1:15" ht="12.75" customHeight="1">
      <c r="A290" s="30">
        <v>280</v>
      </c>
      <c r="B290" s="217" t="s">
        <v>881</v>
      </c>
      <c r="C290" s="231">
        <v>4276.1499999999996</v>
      </c>
      <c r="D290" s="232">
        <v>4270.7166666666662</v>
      </c>
      <c r="E290" s="232">
        <v>4246.4333333333325</v>
      </c>
      <c r="F290" s="232">
        <v>4216.7166666666662</v>
      </c>
      <c r="G290" s="232">
        <v>4192.4333333333325</v>
      </c>
      <c r="H290" s="232">
        <v>4300.4333333333325</v>
      </c>
      <c r="I290" s="232">
        <v>4324.7166666666672</v>
      </c>
      <c r="J290" s="232">
        <v>4354.4333333333325</v>
      </c>
      <c r="K290" s="231">
        <v>4295</v>
      </c>
      <c r="L290" s="231">
        <v>4241</v>
      </c>
      <c r="M290" s="231">
        <v>2.5246900000000001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2159.75</v>
      </c>
      <c r="D291" s="232">
        <v>2147.5</v>
      </c>
      <c r="E291" s="232">
        <v>2130.35</v>
      </c>
      <c r="F291" s="232">
        <v>2100.9499999999998</v>
      </c>
      <c r="G291" s="232">
        <v>2083.7999999999997</v>
      </c>
      <c r="H291" s="232">
        <v>2176.9</v>
      </c>
      <c r="I291" s="232">
        <v>2194.0499999999997</v>
      </c>
      <c r="J291" s="232">
        <v>2223.4500000000003</v>
      </c>
      <c r="K291" s="231">
        <v>2164.65</v>
      </c>
      <c r="L291" s="231">
        <v>2118.1</v>
      </c>
      <c r="M291" s="231">
        <v>27.269010000000002</v>
      </c>
      <c r="N291" s="1"/>
      <c r="O291" s="1"/>
    </row>
    <row r="292" spans="1:15" ht="12.75" customHeight="1">
      <c r="A292" s="30">
        <v>282</v>
      </c>
      <c r="B292" s="217" t="s">
        <v>821</v>
      </c>
      <c r="C292" s="231">
        <v>368.75</v>
      </c>
      <c r="D292" s="232">
        <v>370.4666666666667</v>
      </c>
      <c r="E292" s="232">
        <v>365.78333333333342</v>
      </c>
      <c r="F292" s="232">
        <v>362.81666666666672</v>
      </c>
      <c r="G292" s="232">
        <v>358.13333333333344</v>
      </c>
      <c r="H292" s="232">
        <v>373.43333333333339</v>
      </c>
      <c r="I292" s="232">
        <v>378.11666666666667</v>
      </c>
      <c r="J292" s="232">
        <v>381.08333333333337</v>
      </c>
      <c r="K292" s="231">
        <v>375.15</v>
      </c>
      <c r="L292" s="231">
        <v>367.5</v>
      </c>
      <c r="M292" s="231">
        <v>1.4383900000000001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360.4</v>
      </c>
      <c r="D293" s="232">
        <v>362.4666666666667</v>
      </c>
      <c r="E293" s="232">
        <v>356.93333333333339</v>
      </c>
      <c r="F293" s="232">
        <v>353.4666666666667</v>
      </c>
      <c r="G293" s="232">
        <v>347.93333333333339</v>
      </c>
      <c r="H293" s="232">
        <v>365.93333333333339</v>
      </c>
      <c r="I293" s="232">
        <v>371.4666666666667</v>
      </c>
      <c r="J293" s="232">
        <v>374.93333333333339</v>
      </c>
      <c r="K293" s="231">
        <v>368</v>
      </c>
      <c r="L293" s="231">
        <v>359</v>
      </c>
      <c r="M293" s="231">
        <v>16.694099999999999</v>
      </c>
      <c r="N293" s="1"/>
      <c r="O293" s="1"/>
    </row>
    <row r="294" spans="1:15" ht="12.75" customHeight="1">
      <c r="A294" s="30">
        <v>284</v>
      </c>
      <c r="B294" s="217" t="s">
        <v>782</v>
      </c>
      <c r="C294" s="231">
        <v>289.2</v>
      </c>
      <c r="D294" s="232">
        <v>290.03333333333336</v>
      </c>
      <c r="E294" s="232">
        <v>287.26666666666671</v>
      </c>
      <c r="F294" s="232">
        <v>285.33333333333337</v>
      </c>
      <c r="G294" s="232">
        <v>282.56666666666672</v>
      </c>
      <c r="H294" s="232">
        <v>291.9666666666667</v>
      </c>
      <c r="I294" s="232">
        <v>294.73333333333335</v>
      </c>
      <c r="J294" s="232">
        <v>296.66666666666669</v>
      </c>
      <c r="K294" s="231">
        <v>292.8</v>
      </c>
      <c r="L294" s="231">
        <v>288.10000000000002</v>
      </c>
      <c r="M294" s="231">
        <v>2.0433400000000002</v>
      </c>
      <c r="N294" s="1"/>
      <c r="O294" s="1"/>
    </row>
    <row r="295" spans="1:15" ht="12.75" customHeight="1">
      <c r="A295" s="30">
        <v>285</v>
      </c>
      <c r="B295" s="217" t="s">
        <v>849</v>
      </c>
      <c r="C295" s="231">
        <v>705.4</v>
      </c>
      <c r="D295" s="232">
        <v>708.68333333333328</v>
      </c>
      <c r="E295" s="232">
        <v>699.81666666666661</v>
      </c>
      <c r="F295" s="232">
        <v>694.23333333333335</v>
      </c>
      <c r="G295" s="232">
        <v>685.36666666666667</v>
      </c>
      <c r="H295" s="232">
        <v>714.26666666666654</v>
      </c>
      <c r="I295" s="232">
        <v>723.1333333333331</v>
      </c>
      <c r="J295" s="232">
        <v>728.71666666666647</v>
      </c>
      <c r="K295" s="231">
        <v>717.55</v>
      </c>
      <c r="L295" s="231">
        <v>703.1</v>
      </c>
      <c r="M295" s="231">
        <v>11.560079999999999</v>
      </c>
      <c r="N295" s="1"/>
      <c r="O295" s="1"/>
    </row>
    <row r="296" spans="1:15" ht="12.75" customHeight="1">
      <c r="A296" s="30">
        <v>286</v>
      </c>
      <c r="B296" s="217" t="s">
        <v>413</v>
      </c>
      <c r="C296" s="231">
        <v>3429.2</v>
      </c>
      <c r="D296" s="232">
        <v>3429.7999999999997</v>
      </c>
      <c r="E296" s="232">
        <v>3409.5999999999995</v>
      </c>
      <c r="F296" s="232">
        <v>3389.9999999999995</v>
      </c>
      <c r="G296" s="232">
        <v>3369.7999999999993</v>
      </c>
      <c r="H296" s="232">
        <v>3449.3999999999996</v>
      </c>
      <c r="I296" s="232">
        <v>3469.5999999999995</v>
      </c>
      <c r="J296" s="232">
        <v>3489.2</v>
      </c>
      <c r="K296" s="231">
        <v>3450</v>
      </c>
      <c r="L296" s="231">
        <v>3410.2</v>
      </c>
      <c r="M296" s="231">
        <v>0.26363999999999999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754.35</v>
      </c>
      <c r="D297" s="232">
        <v>753.36666666666679</v>
      </c>
      <c r="E297" s="232">
        <v>748.78333333333353</v>
      </c>
      <c r="F297" s="232">
        <v>743.2166666666667</v>
      </c>
      <c r="G297" s="232">
        <v>738.63333333333344</v>
      </c>
      <c r="H297" s="232">
        <v>758.93333333333362</v>
      </c>
      <c r="I297" s="232">
        <v>763.51666666666688</v>
      </c>
      <c r="J297" s="232">
        <v>769.08333333333371</v>
      </c>
      <c r="K297" s="231">
        <v>757.95</v>
      </c>
      <c r="L297" s="231">
        <v>747.8</v>
      </c>
      <c r="M297" s="231">
        <v>5.6024099999999999</v>
      </c>
      <c r="N297" s="1"/>
      <c r="O297" s="1"/>
    </row>
    <row r="298" spans="1:15" ht="12.75" customHeight="1">
      <c r="A298" s="30">
        <v>288</v>
      </c>
      <c r="B298" s="217" t="s">
        <v>414</v>
      </c>
      <c r="C298" s="231">
        <v>1528.4</v>
      </c>
      <c r="D298" s="232">
        <v>1535.7166666666669</v>
      </c>
      <c r="E298" s="232">
        <v>1513.7333333333338</v>
      </c>
      <c r="F298" s="232">
        <v>1499.0666666666668</v>
      </c>
      <c r="G298" s="232">
        <v>1477.0833333333337</v>
      </c>
      <c r="H298" s="232">
        <v>1550.3833333333339</v>
      </c>
      <c r="I298" s="232">
        <v>1572.366666666667</v>
      </c>
      <c r="J298" s="232">
        <v>1587.033333333334</v>
      </c>
      <c r="K298" s="231">
        <v>1557.7</v>
      </c>
      <c r="L298" s="231">
        <v>1521.05</v>
      </c>
      <c r="M298" s="231">
        <v>0.55696999999999997</v>
      </c>
      <c r="N298" s="1"/>
      <c r="O298" s="1"/>
    </row>
    <row r="299" spans="1:15" ht="12.75" customHeight="1">
      <c r="A299" s="30">
        <v>289</v>
      </c>
      <c r="B299" s="217" t="s">
        <v>415</v>
      </c>
      <c r="C299" s="231">
        <v>35.85</v>
      </c>
      <c r="D299" s="232">
        <v>35.85</v>
      </c>
      <c r="E299" s="232">
        <v>35.6</v>
      </c>
      <c r="F299" s="232">
        <v>35.35</v>
      </c>
      <c r="G299" s="232">
        <v>35.1</v>
      </c>
      <c r="H299" s="232">
        <v>36.1</v>
      </c>
      <c r="I299" s="232">
        <v>36.35</v>
      </c>
      <c r="J299" s="232">
        <v>36.6</v>
      </c>
      <c r="K299" s="231">
        <v>36.1</v>
      </c>
      <c r="L299" s="231">
        <v>35.6</v>
      </c>
      <c r="M299" s="231">
        <v>6.6519300000000001</v>
      </c>
      <c r="N299" s="1"/>
      <c r="O299" s="1"/>
    </row>
    <row r="300" spans="1:15" ht="12.75" customHeight="1">
      <c r="A300" s="30">
        <v>290</v>
      </c>
      <c r="B300" s="217" t="s">
        <v>416</v>
      </c>
      <c r="C300" s="231">
        <v>169.05</v>
      </c>
      <c r="D300" s="232">
        <v>170</v>
      </c>
      <c r="E300" s="232">
        <v>167.3</v>
      </c>
      <c r="F300" s="232">
        <v>165.55</v>
      </c>
      <c r="G300" s="232">
        <v>162.85000000000002</v>
      </c>
      <c r="H300" s="232">
        <v>171.75</v>
      </c>
      <c r="I300" s="232">
        <v>174.45</v>
      </c>
      <c r="J300" s="232">
        <v>176.2</v>
      </c>
      <c r="K300" s="231">
        <v>172.7</v>
      </c>
      <c r="L300" s="231">
        <v>168.25</v>
      </c>
      <c r="M300" s="231">
        <v>2.2619500000000001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89518.25</v>
      </c>
      <c r="D301" s="232">
        <v>89918.25</v>
      </c>
      <c r="E301" s="232">
        <v>88173</v>
      </c>
      <c r="F301" s="232">
        <v>86827.75</v>
      </c>
      <c r="G301" s="232">
        <v>85082.5</v>
      </c>
      <c r="H301" s="232">
        <v>91263.5</v>
      </c>
      <c r="I301" s="232">
        <v>93008.75</v>
      </c>
      <c r="J301" s="232">
        <v>94354</v>
      </c>
      <c r="K301" s="231">
        <v>91663.5</v>
      </c>
      <c r="L301" s="231">
        <v>88573</v>
      </c>
      <c r="M301" s="231">
        <v>0.13852999999999999</v>
      </c>
      <c r="N301" s="1"/>
      <c r="O301" s="1"/>
    </row>
    <row r="302" spans="1:15" ht="12.75" customHeight="1">
      <c r="A302" s="30">
        <v>292</v>
      </c>
      <c r="B302" s="217" t="s">
        <v>822</v>
      </c>
      <c r="C302" s="231">
        <v>1671.1</v>
      </c>
      <c r="D302" s="232">
        <v>1672.3500000000001</v>
      </c>
      <c r="E302" s="232">
        <v>1624.8000000000002</v>
      </c>
      <c r="F302" s="232">
        <v>1578.5</v>
      </c>
      <c r="G302" s="232">
        <v>1530.95</v>
      </c>
      <c r="H302" s="232">
        <v>1718.6500000000003</v>
      </c>
      <c r="I302" s="232">
        <v>1766.2</v>
      </c>
      <c r="J302" s="232">
        <v>1812.5000000000005</v>
      </c>
      <c r="K302" s="231">
        <v>1719.9</v>
      </c>
      <c r="L302" s="231">
        <v>1626.05</v>
      </c>
      <c r="M302" s="231">
        <v>7.8108700000000004</v>
      </c>
      <c r="N302" s="1"/>
      <c r="O302" s="1"/>
    </row>
    <row r="303" spans="1:15" ht="12.75" customHeight="1">
      <c r="A303" s="30">
        <v>293</v>
      </c>
      <c r="B303" s="217" t="s">
        <v>781</v>
      </c>
      <c r="C303" s="231">
        <v>1022.4</v>
      </c>
      <c r="D303" s="232">
        <v>1026.7833333333335</v>
      </c>
      <c r="E303" s="232">
        <v>1011.666666666667</v>
      </c>
      <c r="F303" s="232">
        <v>1000.9333333333334</v>
      </c>
      <c r="G303" s="232">
        <v>985.81666666666683</v>
      </c>
      <c r="H303" s="232">
        <v>1037.5166666666671</v>
      </c>
      <c r="I303" s="232">
        <v>1052.6333333333334</v>
      </c>
      <c r="J303" s="232">
        <v>1063.3666666666672</v>
      </c>
      <c r="K303" s="231">
        <v>1041.9000000000001</v>
      </c>
      <c r="L303" s="231">
        <v>1016.05</v>
      </c>
      <c r="M303" s="231">
        <v>5.3408600000000002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861.95</v>
      </c>
      <c r="D304" s="232">
        <v>864.63333333333333</v>
      </c>
      <c r="E304" s="232">
        <v>857.81666666666661</v>
      </c>
      <c r="F304" s="232">
        <v>853.68333333333328</v>
      </c>
      <c r="G304" s="232">
        <v>846.86666666666656</v>
      </c>
      <c r="H304" s="232">
        <v>868.76666666666665</v>
      </c>
      <c r="I304" s="232">
        <v>875.58333333333348</v>
      </c>
      <c r="J304" s="232">
        <v>879.7166666666667</v>
      </c>
      <c r="K304" s="231">
        <v>871.45</v>
      </c>
      <c r="L304" s="231">
        <v>860.5</v>
      </c>
      <c r="M304" s="231">
        <v>1.12304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232.85</v>
      </c>
      <c r="D305" s="232">
        <v>234.13333333333333</v>
      </c>
      <c r="E305" s="232">
        <v>230.61666666666665</v>
      </c>
      <c r="F305" s="232">
        <v>228.38333333333333</v>
      </c>
      <c r="G305" s="232">
        <v>224.86666666666665</v>
      </c>
      <c r="H305" s="232">
        <v>236.36666666666665</v>
      </c>
      <c r="I305" s="232">
        <v>239.8833333333333</v>
      </c>
      <c r="J305" s="232">
        <v>242.11666666666665</v>
      </c>
      <c r="K305" s="231">
        <v>237.65</v>
      </c>
      <c r="L305" s="231">
        <v>231.9</v>
      </c>
      <c r="M305" s="231">
        <v>21.0197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1319.9</v>
      </c>
      <c r="D306" s="232">
        <v>1318.9666666666667</v>
      </c>
      <c r="E306" s="232">
        <v>1310.9333333333334</v>
      </c>
      <c r="F306" s="232">
        <v>1301.9666666666667</v>
      </c>
      <c r="G306" s="232">
        <v>1293.9333333333334</v>
      </c>
      <c r="H306" s="232">
        <v>1327.9333333333334</v>
      </c>
      <c r="I306" s="232">
        <v>1335.9666666666667</v>
      </c>
      <c r="J306" s="232">
        <v>1344.9333333333334</v>
      </c>
      <c r="K306" s="231">
        <v>1327</v>
      </c>
      <c r="L306" s="231">
        <v>1310</v>
      </c>
      <c r="M306" s="231">
        <v>24.486190000000001</v>
      </c>
      <c r="N306" s="1"/>
      <c r="O306" s="1"/>
    </row>
    <row r="307" spans="1:15" ht="12.75" customHeight="1">
      <c r="A307" s="30">
        <v>297</v>
      </c>
      <c r="B307" s="217" t="s">
        <v>417</v>
      </c>
      <c r="C307" s="231">
        <v>356.85</v>
      </c>
      <c r="D307" s="232">
        <v>355.91666666666669</v>
      </c>
      <c r="E307" s="232">
        <v>352.13333333333338</v>
      </c>
      <c r="F307" s="232">
        <v>347.41666666666669</v>
      </c>
      <c r="G307" s="232">
        <v>343.63333333333338</v>
      </c>
      <c r="H307" s="232">
        <v>360.63333333333338</v>
      </c>
      <c r="I307" s="232">
        <v>364.41666666666669</v>
      </c>
      <c r="J307" s="232">
        <v>369.13333333333338</v>
      </c>
      <c r="K307" s="231">
        <v>359.7</v>
      </c>
      <c r="L307" s="231">
        <v>351.2</v>
      </c>
      <c r="M307" s="231">
        <v>11.95923</v>
      </c>
      <c r="N307" s="1"/>
      <c r="O307" s="1"/>
    </row>
    <row r="308" spans="1:15" ht="12.75" customHeight="1">
      <c r="A308" s="30">
        <v>298</v>
      </c>
      <c r="B308" s="217" t="s">
        <v>418</v>
      </c>
      <c r="C308" s="231">
        <v>263.5</v>
      </c>
      <c r="D308" s="232">
        <v>264.16666666666669</v>
      </c>
      <c r="E308" s="232">
        <v>261.53333333333336</v>
      </c>
      <c r="F308" s="232">
        <v>259.56666666666666</v>
      </c>
      <c r="G308" s="232">
        <v>256.93333333333334</v>
      </c>
      <c r="H308" s="232">
        <v>266.13333333333338</v>
      </c>
      <c r="I308" s="232">
        <v>268.76666666666671</v>
      </c>
      <c r="J308" s="232">
        <v>270.73333333333341</v>
      </c>
      <c r="K308" s="231">
        <v>266.8</v>
      </c>
      <c r="L308" s="231">
        <v>262.2</v>
      </c>
      <c r="M308" s="231">
        <v>1.0982099999999999</v>
      </c>
      <c r="N308" s="1"/>
      <c r="O308" s="1"/>
    </row>
    <row r="309" spans="1:15" ht="12.75" customHeight="1">
      <c r="A309" s="30">
        <v>299</v>
      </c>
      <c r="B309" s="217" t="s">
        <v>858</v>
      </c>
      <c r="C309" s="231">
        <v>362.3</v>
      </c>
      <c r="D309" s="232">
        <v>362.76666666666671</v>
      </c>
      <c r="E309" s="232">
        <v>359.93333333333339</v>
      </c>
      <c r="F309" s="232">
        <v>357.56666666666666</v>
      </c>
      <c r="G309" s="232">
        <v>354.73333333333335</v>
      </c>
      <c r="H309" s="232">
        <v>365.13333333333344</v>
      </c>
      <c r="I309" s="232">
        <v>367.96666666666681</v>
      </c>
      <c r="J309" s="232">
        <v>370.33333333333348</v>
      </c>
      <c r="K309" s="231">
        <v>365.6</v>
      </c>
      <c r="L309" s="231">
        <v>360.4</v>
      </c>
      <c r="M309" s="231">
        <v>0.55415999999999999</v>
      </c>
      <c r="N309" s="1"/>
      <c r="O309" s="1"/>
    </row>
    <row r="310" spans="1:15" ht="12.75" customHeight="1">
      <c r="A310" s="30">
        <v>300</v>
      </c>
      <c r="B310" s="217" t="s">
        <v>419</v>
      </c>
      <c r="C310" s="231">
        <v>483.7</v>
      </c>
      <c r="D310" s="232">
        <v>484.2166666666667</v>
      </c>
      <c r="E310" s="232">
        <v>479.48333333333341</v>
      </c>
      <c r="F310" s="232">
        <v>475.26666666666671</v>
      </c>
      <c r="G310" s="232">
        <v>470.53333333333342</v>
      </c>
      <c r="H310" s="232">
        <v>488.43333333333339</v>
      </c>
      <c r="I310" s="232">
        <v>493.16666666666674</v>
      </c>
      <c r="J310" s="232">
        <v>497.38333333333338</v>
      </c>
      <c r="K310" s="231">
        <v>488.95</v>
      </c>
      <c r="L310" s="231">
        <v>480</v>
      </c>
      <c r="M310" s="231">
        <v>0.22531999999999999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120.15</v>
      </c>
      <c r="D311" s="232">
        <v>120.86666666666667</v>
      </c>
      <c r="E311" s="232">
        <v>119.08333333333334</v>
      </c>
      <c r="F311" s="232">
        <v>118.01666666666667</v>
      </c>
      <c r="G311" s="232">
        <v>116.23333333333333</v>
      </c>
      <c r="H311" s="232">
        <v>121.93333333333335</v>
      </c>
      <c r="I311" s="232">
        <v>123.71666666666668</v>
      </c>
      <c r="J311" s="232">
        <v>124.78333333333336</v>
      </c>
      <c r="K311" s="231">
        <v>122.65</v>
      </c>
      <c r="L311" s="231">
        <v>119.8</v>
      </c>
      <c r="M311" s="231">
        <v>43.543999999999997</v>
      </c>
      <c r="N311" s="1"/>
      <c r="O311" s="1"/>
    </row>
    <row r="312" spans="1:15" ht="12.75" customHeight="1">
      <c r="A312" s="30">
        <v>302</v>
      </c>
      <c r="B312" s="217" t="s">
        <v>420</v>
      </c>
      <c r="C312" s="231">
        <v>58.35</v>
      </c>
      <c r="D312" s="232">
        <v>58.616666666666667</v>
      </c>
      <c r="E312" s="232">
        <v>57.583333333333336</v>
      </c>
      <c r="F312" s="232">
        <v>56.81666666666667</v>
      </c>
      <c r="G312" s="232">
        <v>55.783333333333339</v>
      </c>
      <c r="H312" s="232">
        <v>59.383333333333333</v>
      </c>
      <c r="I312" s="232">
        <v>60.416666666666664</v>
      </c>
      <c r="J312" s="232">
        <v>61.18333333333333</v>
      </c>
      <c r="K312" s="231">
        <v>59.65</v>
      </c>
      <c r="L312" s="231">
        <v>57.85</v>
      </c>
      <c r="M312" s="231">
        <v>27.715319999999998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501.6</v>
      </c>
      <c r="D313" s="232">
        <v>498.33333333333331</v>
      </c>
      <c r="E313" s="232">
        <v>493.66666666666663</v>
      </c>
      <c r="F313" s="232">
        <v>485.73333333333329</v>
      </c>
      <c r="G313" s="232">
        <v>481.06666666666661</v>
      </c>
      <c r="H313" s="232">
        <v>506.26666666666665</v>
      </c>
      <c r="I313" s="232">
        <v>510.93333333333328</v>
      </c>
      <c r="J313" s="232">
        <v>518.86666666666667</v>
      </c>
      <c r="K313" s="231">
        <v>503</v>
      </c>
      <c r="L313" s="231">
        <v>490.4</v>
      </c>
      <c r="M313" s="231">
        <v>19.619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8369.2000000000007</v>
      </c>
      <c r="D314" s="232">
        <v>8335.4</v>
      </c>
      <c r="E314" s="232">
        <v>8293.7999999999993</v>
      </c>
      <c r="F314" s="232">
        <v>8218.4</v>
      </c>
      <c r="G314" s="232">
        <v>8176.7999999999993</v>
      </c>
      <c r="H314" s="232">
        <v>8410.7999999999993</v>
      </c>
      <c r="I314" s="232">
        <v>8452.4000000000015</v>
      </c>
      <c r="J314" s="232">
        <v>8527.7999999999993</v>
      </c>
      <c r="K314" s="231">
        <v>8377</v>
      </c>
      <c r="L314" s="231">
        <v>8260</v>
      </c>
      <c r="M314" s="231">
        <v>2.83772</v>
      </c>
      <c r="N314" s="1"/>
      <c r="O314" s="1"/>
    </row>
    <row r="315" spans="1:15" ht="12.75" customHeight="1">
      <c r="A315" s="30">
        <v>305</v>
      </c>
      <c r="B315" s="217" t="s">
        <v>783</v>
      </c>
      <c r="C315" s="231">
        <v>1692.2</v>
      </c>
      <c r="D315" s="232">
        <v>1698.0833333333333</v>
      </c>
      <c r="E315" s="232">
        <v>1676.1666666666665</v>
      </c>
      <c r="F315" s="232">
        <v>1660.1333333333332</v>
      </c>
      <c r="G315" s="232">
        <v>1638.2166666666665</v>
      </c>
      <c r="H315" s="232">
        <v>1714.1166666666666</v>
      </c>
      <c r="I315" s="232">
        <v>1736.0333333333331</v>
      </c>
      <c r="J315" s="232">
        <v>1752.0666666666666</v>
      </c>
      <c r="K315" s="231">
        <v>1720</v>
      </c>
      <c r="L315" s="231">
        <v>1682.05</v>
      </c>
      <c r="M315" s="231">
        <v>0.31530999999999998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795.7</v>
      </c>
      <c r="D316" s="232">
        <v>795.83333333333337</v>
      </c>
      <c r="E316" s="232">
        <v>787.9666666666667</v>
      </c>
      <c r="F316" s="232">
        <v>780.23333333333335</v>
      </c>
      <c r="G316" s="232">
        <v>772.36666666666667</v>
      </c>
      <c r="H316" s="232">
        <v>803.56666666666672</v>
      </c>
      <c r="I316" s="232">
        <v>811.43333333333328</v>
      </c>
      <c r="J316" s="232">
        <v>819.16666666666674</v>
      </c>
      <c r="K316" s="231">
        <v>803.7</v>
      </c>
      <c r="L316" s="231">
        <v>788.1</v>
      </c>
      <c r="M316" s="231">
        <v>9.9347399999999997</v>
      </c>
      <c r="N316" s="1"/>
      <c r="O316" s="1"/>
    </row>
    <row r="317" spans="1:15" ht="12.75" customHeight="1">
      <c r="A317" s="30">
        <v>307</v>
      </c>
      <c r="B317" s="217" t="s">
        <v>421</v>
      </c>
      <c r="C317" s="231">
        <v>452.9</v>
      </c>
      <c r="D317" s="232">
        <v>451.26666666666665</v>
      </c>
      <c r="E317" s="232">
        <v>448.5333333333333</v>
      </c>
      <c r="F317" s="232">
        <v>444.16666666666663</v>
      </c>
      <c r="G317" s="232">
        <v>441.43333333333328</v>
      </c>
      <c r="H317" s="232">
        <v>455.63333333333333</v>
      </c>
      <c r="I317" s="232">
        <v>458.36666666666667</v>
      </c>
      <c r="J317" s="232">
        <v>462.73333333333335</v>
      </c>
      <c r="K317" s="231">
        <v>454</v>
      </c>
      <c r="L317" s="231">
        <v>446.9</v>
      </c>
      <c r="M317" s="231">
        <v>9.4283900000000003</v>
      </c>
      <c r="N317" s="1"/>
      <c r="O317" s="1"/>
    </row>
    <row r="318" spans="1:15" ht="12.75" customHeight="1">
      <c r="A318" s="30">
        <v>308</v>
      </c>
      <c r="B318" s="217" t="s">
        <v>422</v>
      </c>
      <c r="C318" s="231">
        <v>788.75</v>
      </c>
      <c r="D318" s="232">
        <v>788.13333333333333</v>
      </c>
      <c r="E318" s="232">
        <v>781.61666666666667</v>
      </c>
      <c r="F318" s="232">
        <v>774.48333333333335</v>
      </c>
      <c r="G318" s="232">
        <v>767.9666666666667</v>
      </c>
      <c r="H318" s="232">
        <v>795.26666666666665</v>
      </c>
      <c r="I318" s="232">
        <v>801.7833333333333</v>
      </c>
      <c r="J318" s="232">
        <v>808.91666666666663</v>
      </c>
      <c r="K318" s="231">
        <v>794.65</v>
      </c>
      <c r="L318" s="231">
        <v>781</v>
      </c>
      <c r="M318" s="231">
        <v>17.436029999999999</v>
      </c>
      <c r="N318" s="1"/>
      <c r="O318" s="1"/>
    </row>
    <row r="319" spans="1:15" ht="12.75" customHeight="1">
      <c r="A319" s="30">
        <v>309</v>
      </c>
      <c r="B319" s="217" t="s">
        <v>823</v>
      </c>
      <c r="C319" s="231">
        <v>626.20000000000005</v>
      </c>
      <c r="D319" s="232">
        <v>621.19999999999993</v>
      </c>
      <c r="E319" s="232">
        <v>613.59999999999991</v>
      </c>
      <c r="F319" s="232">
        <v>601</v>
      </c>
      <c r="G319" s="232">
        <v>593.4</v>
      </c>
      <c r="H319" s="232">
        <v>633.79999999999984</v>
      </c>
      <c r="I319" s="232">
        <v>641.4</v>
      </c>
      <c r="J319" s="232">
        <v>653.99999999999977</v>
      </c>
      <c r="K319" s="231">
        <v>628.79999999999995</v>
      </c>
      <c r="L319" s="231">
        <v>608.6</v>
      </c>
      <c r="M319" s="231">
        <v>0.39462000000000003</v>
      </c>
      <c r="N319" s="1"/>
      <c r="O319" s="1"/>
    </row>
    <row r="320" spans="1:15" ht="12.75" customHeight="1">
      <c r="A320" s="30">
        <v>310</v>
      </c>
      <c r="B320" s="217" t="s">
        <v>824</v>
      </c>
      <c r="C320" s="231">
        <v>837.2</v>
      </c>
      <c r="D320" s="232">
        <v>838.19999999999993</v>
      </c>
      <c r="E320" s="232">
        <v>828.59999999999991</v>
      </c>
      <c r="F320" s="232">
        <v>820</v>
      </c>
      <c r="G320" s="232">
        <v>810.4</v>
      </c>
      <c r="H320" s="232">
        <v>846.79999999999984</v>
      </c>
      <c r="I320" s="232">
        <v>856.4</v>
      </c>
      <c r="J320" s="232">
        <v>864.99999999999977</v>
      </c>
      <c r="K320" s="231">
        <v>847.8</v>
      </c>
      <c r="L320" s="231">
        <v>829.6</v>
      </c>
      <c r="M320" s="231">
        <v>0.67967999999999995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1382.35</v>
      </c>
      <c r="D321" s="232">
        <v>1380.1833333333334</v>
      </c>
      <c r="E321" s="232">
        <v>1370.4166666666667</v>
      </c>
      <c r="F321" s="232">
        <v>1358.4833333333333</v>
      </c>
      <c r="G321" s="232">
        <v>1348.7166666666667</v>
      </c>
      <c r="H321" s="232">
        <v>1392.1166666666668</v>
      </c>
      <c r="I321" s="232">
        <v>1401.8833333333332</v>
      </c>
      <c r="J321" s="232">
        <v>1413.8166666666668</v>
      </c>
      <c r="K321" s="231">
        <v>1389.95</v>
      </c>
      <c r="L321" s="231">
        <v>1368.25</v>
      </c>
      <c r="M321" s="231">
        <v>1.80966</v>
      </c>
      <c r="N321" s="1"/>
      <c r="O321" s="1"/>
    </row>
    <row r="322" spans="1:15" ht="12.75" customHeight="1">
      <c r="A322" s="30">
        <v>312</v>
      </c>
      <c r="B322" s="217" t="s">
        <v>850</v>
      </c>
      <c r="C322" s="231">
        <v>52.5</v>
      </c>
      <c r="D322" s="232">
        <v>53</v>
      </c>
      <c r="E322" s="232">
        <v>51.65</v>
      </c>
      <c r="F322" s="232">
        <v>50.8</v>
      </c>
      <c r="G322" s="232">
        <v>49.449999999999996</v>
      </c>
      <c r="H322" s="232">
        <v>53.85</v>
      </c>
      <c r="I322" s="232">
        <v>55.199999999999996</v>
      </c>
      <c r="J322" s="232">
        <v>56.050000000000004</v>
      </c>
      <c r="K322" s="231">
        <v>54.35</v>
      </c>
      <c r="L322" s="231">
        <v>52.15</v>
      </c>
      <c r="M322" s="231">
        <v>85.489879999999999</v>
      </c>
      <c r="N322" s="1"/>
      <c r="O322" s="1"/>
    </row>
    <row r="323" spans="1:15" ht="12.75" customHeight="1">
      <c r="A323" s="30">
        <v>313</v>
      </c>
      <c r="B323" s="217" t="s">
        <v>424</v>
      </c>
      <c r="C323" s="231">
        <v>714</v>
      </c>
      <c r="D323" s="232">
        <v>712.9</v>
      </c>
      <c r="E323" s="232">
        <v>706</v>
      </c>
      <c r="F323" s="232">
        <v>698</v>
      </c>
      <c r="G323" s="232">
        <v>691.1</v>
      </c>
      <c r="H323" s="232">
        <v>720.9</v>
      </c>
      <c r="I323" s="232">
        <v>727.79999999999984</v>
      </c>
      <c r="J323" s="232">
        <v>735.8</v>
      </c>
      <c r="K323" s="231">
        <v>719.8</v>
      </c>
      <c r="L323" s="231">
        <v>704.9</v>
      </c>
      <c r="M323" s="231">
        <v>0.43354999999999999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2014.4</v>
      </c>
      <c r="D324" s="232">
        <v>2018.8333333333333</v>
      </c>
      <c r="E324" s="232">
        <v>1987.4666666666667</v>
      </c>
      <c r="F324" s="232">
        <v>1960.5333333333335</v>
      </c>
      <c r="G324" s="232">
        <v>1929.166666666667</v>
      </c>
      <c r="H324" s="232">
        <v>2045.7666666666664</v>
      </c>
      <c r="I324" s="232">
        <v>2077.1333333333328</v>
      </c>
      <c r="J324" s="232">
        <v>2104.0666666666662</v>
      </c>
      <c r="K324" s="231">
        <v>2050.1999999999998</v>
      </c>
      <c r="L324" s="231">
        <v>1991.9</v>
      </c>
      <c r="M324" s="231">
        <v>3.34707</v>
      </c>
      <c r="N324" s="1"/>
      <c r="O324" s="1"/>
    </row>
    <row r="325" spans="1:15" ht="12.75" customHeight="1">
      <c r="A325" s="30">
        <v>315</v>
      </c>
      <c r="B325" s="217" t="s">
        <v>425</v>
      </c>
      <c r="C325" s="231">
        <v>1508.6</v>
      </c>
      <c r="D325" s="232">
        <v>1502</v>
      </c>
      <c r="E325" s="232">
        <v>1486.9</v>
      </c>
      <c r="F325" s="232">
        <v>1465.2</v>
      </c>
      <c r="G325" s="232">
        <v>1450.1000000000001</v>
      </c>
      <c r="H325" s="232">
        <v>1523.7</v>
      </c>
      <c r="I325" s="232">
        <v>1538.8</v>
      </c>
      <c r="J325" s="232">
        <v>1560.5</v>
      </c>
      <c r="K325" s="231">
        <v>1517.1</v>
      </c>
      <c r="L325" s="231">
        <v>1480.3</v>
      </c>
      <c r="M325" s="231">
        <v>3.9454899999999999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1063.3</v>
      </c>
      <c r="D326" s="232">
        <v>1066.5833333333333</v>
      </c>
      <c r="E326" s="232">
        <v>1057.2666666666664</v>
      </c>
      <c r="F326" s="232">
        <v>1051.2333333333331</v>
      </c>
      <c r="G326" s="232">
        <v>1041.9166666666663</v>
      </c>
      <c r="H326" s="232">
        <v>1072.6166666666666</v>
      </c>
      <c r="I326" s="232">
        <v>1081.9333333333336</v>
      </c>
      <c r="J326" s="232">
        <v>1087.9666666666667</v>
      </c>
      <c r="K326" s="231">
        <v>1075.9000000000001</v>
      </c>
      <c r="L326" s="231">
        <v>1060.55</v>
      </c>
      <c r="M326" s="231">
        <v>3.3397100000000002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558.1</v>
      </c>
      <c r="D327" s="232">
        <v>554.91666666666663</v>
      </c>
      <c r="E327" s="232">
        <v>550.43333333333328</v>
      </c>
      <c r="F327" s="232">
        <v>542.76666666666665</v>
      </c>
      <c r="G327" s="232">
        <v>538.2833333333333</v>
      </c>
      <c r="H327" s="232">
        <v>562.58333333333326</v>
      </c>
      <c r="I327" s="232">
        <v>567.06666666666661</v>
      </c>
      <c r="J327" s="232">
        <v>574.73333333333323</v>
      </c>
      <c r="K327" s="231">
        <v>559.4</v>
      </c>
      <c r="L327" s="231">
        <v>547.25</v>
      </c>
      <c r="M327" s="231">
        <v>1.2337100000000001</v>
      </c>
      <c r="N327" s="1"/>
      <c r="O327" s="1"/>
    </row>
    <row r="328" spans="1:15" ht="12.75" customHeight="1">
      <c r="A328" s="30">
        <v>318</v>
      </c>
      <c r="B328" s="217" t="s">
        <v>426</v>
      </c>
      <c r="C328" s="231">
        <v>38.700000000000003</v>
      </c>
      <c r="D328" s="232">
        <v>38.9</v>
      </c>
      <c r="E328" s="232">
        <v>38.4</v>
      </c>
      <c r="F328" s="232">
        <v>38.1</v>
      </c>
      <c r="G328" s="232">
        <v>37.6</v>
      </c>
      <c r="H328" s="232">
        <v>39.199999999999996</v>
      </c>
      <c r="I328" s="232">
        <v>39.699999999999996</v>
      </c>
      <c r="J328" s="232">
        <v>39.999999999999993</v>
      </c>
      <c r="K328" s="231">
        <v>39.4</v>
      </c>
      <c r="L328" s="231">
        <v>38.6</v>
      </c>
      <c r="M328" s="231">
        <v>55.060319999999997</v>
      </c>
      <c r="N328" s="1"/>
      <c r="O328" s="1"/>
    </row>
    <row r="329" spans="1:15" ht="12.75" customHeight="1">
      <c r="A329" s="30">
        <v>319</v>
      </c>
      <c r="B329" s="217" t="s">
        <v>427</v>
      </c>
      <c r="C329" s="231">
        <v>93.4</v>
      </c>
      <c r="D329" s="232">
        <v>93.45</v>
      </c>
      <c r="E329" s="232">
        <v>92.5</v>
      </c>
      <c r="F329" s="232">
        <v>91.6</v>
      </c>
      <c r="G329" s="232">
        <v>90.649999999999991</v>
      </c>
      <c r="H329" s="232">
        <v>94.350000000000009</v>
      </c>
      <c r="I329" s="232">
        <v>95.300000000000026</v>
      </c>
      <c r="J329" s="232">
        <v>96.200000000000017</v>
      </c>
      <c r="K329" s="231">
        <v>94.4</v>
      </c>
      <c r="L329" s="231">
        <v>92.55</v>
      </c>
      <c r="M329" s="231">
        <v>40.562199999999997</v>
      </c>
      <c r="N329" s="1"/>
      <c r="O329" s="1"/>
    </row>
    <row r="330" spans="1:15" ht="12.75" customHeight="1">
      <c r="A330" s="30">
        <v>320</v>
      </c>
      <c r="B330" s="217" t="s">
        <v>428</v>
      </c>
      <c r="C330" s="231">
        <v>38.950000000000003</v>
      </c>
      <c r="D330" s="232">
        <v>39</v>
      </c>
      <c r="E330" s="232">
        <v>38.75</v>
      </c>
      <c r="F330" s="232">
        <v>38.549999999999997</v>
      </c>
      <c r="G330" s="232">
        <v>38.299999999999997</v>
      </c>
      <c r="H330" s="232">
        <v>39.200000000000003</v>
      </c>
      <c r="I330" s="232">
        <v>39.450000000000003</v>
      </c>
      <c r="J330" s="232">
        <v>39.650000000000006</v>
      </c>
      <c r="K330" s="231">
        <v>39.25</v>
      </c>
      <c r="L330" s="231">
        <v>38.799999999999997</v>
      </c>
      <c r="M330" s="231">
        <v>38.198090000000001</v>
      </c>
      <c r="N330" s="1"/>
      <c r="O330" s="1"/>
    </row>
    <row r="331" spans="1:15" ht="12.75" customHeight="1">
      <c r="A331" s="30">
        <v>321</v>
      </c>
      <c r="B331" s="217" t="s">
        <v>859</v>
      </c>
      <c r="C331" s="231">
        <v>309.25</v>
      </c>
      <c r="D331" s="232">
        <v>310.0333333333333</v>
      </c>
      <c r="E331" s="232">
        <v>307.16666666666663</v>
      </c>
      <c r="F331" s="232">
        <v>305.08333333333331</v>
      </c>
      <c r="G331" s="232">
        <v>302.21666666666664</v>
      </c>
      <c r="H331" s="232">
        <v>312.11666666666662</v>
      </c>
      <c r="I331" s="232">
        <v>314.98333333333329</v>
      </c>
      <c r="J331" s="232">
        <v>317.06666666666661</v>
      </c>
      <c r="K331" s="231">
        <v>312.89999999999998</v>
      </c>
      <c r="L331" s="231">
        <v>307.95</v>
      </c>
      <c r="M331" s="231">
        <v>1.1657999999999999</v>
      </c>
      <c r="N331" s="1"/>
      <c r="O331" s="1"/>
    </row>
    <row r="332" spans="1:15" ht="12.75" customHeight="1">
      <c r="A332" s="30">
        <v>322</v>
      </c>
      <c r="B332" s="217" t="s">
        <v>429</v>
      </c>
      <c r="C332" s="231">
        <v>82.2</v>
      </c>
      <c r="D332" s="232">
        <v>81.63333333333334</v>
      </c>
      <c r="E332" s="232">
        <v>80.066666666666677</v>
      </c>
      <c r="F332" s="232">
        <v>77.933333333333337</v>
      </c>
      <c r="G332" s="232">
        <v>76.366666666666674</v>
      </c>
      <c r="H332" s="232">
        <v>83.76666666666668</v>
      </c>
      <c r="I332" s="232">
        <v>85.333333333333343</v>
      </c>
      <c r="J332" s="232">
        <v>87.466666666666683</v>
      </c>
      <c r="K332" s="231">
        <v>83.2</v>
      </c>
      <c r="L332" s="231">
        <v>79.5</v>
      </c>
      <c r="M332" s="231">
        <v>26.64471</v>
      </c>
      <c r="N332" s="1"/>
      <c r="O332" s="1"/>
    </row>
    <row r="333" spans="1:15" ht="12.75" customHeight="1">
      <c r="A333" s="30">
        <v>323</v>
      </c>
      <c r="B333" s="217" t="s">
        <v>430</v>
      </c>
      <c r="C333" s="231">
        <v>229</v>
      </c>
      <c r="D333" s="232">
        <v>229.44999999999996</v>
      </c>
      <c r="E333" s="232">
        <v>227.24999999999991</v>
      </c>
      <c r="F333" s="232">
        <v>225.49999999999994</v>
      </c>
      <c r="G333" s="232">
        <v>223.2999999999999</v>
      </c>
      <c r="H333" s="232">
        <v>231.19999999999993</v>
      </c>
      <c r="I333" s="232">
        <v>233.39999999999998</v>
      </c>
      <c r="J333" s="232">
        <v>235.14999999999995</v>
      </c>
      <c r="K333" s="231">
        <v>231.65</v>
      </c>
      <c r="L333" s="231">
        <v>227.7</v>
      </c>
      <c r="M333" s="231">
        <v>1.5108299999999999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165.95</v>
      </c>
      <c r="D334" s="232">
        <v>166.23333333333332</v>
      </c>
      <c r="E334" s="232">
        <v>165.26666666666665</v>
      </c>
      <c r="F334" s="232">
        <v>164.58333333333334</v>
      </c>
      <c r="G334" s="232">
        <v>163.61666666666667</v>
      </c>
      <c r="H334" s="232">
        <v>166.91666666666663</v>
      </c>
      <c r="I334" s="232">
        <v>167.88333333333327</v>
      </c>
      <c r="J334" s="232">
        <v>168.56666666666661</v>
      </c>
      <c r="K334" s="231">
        <v>167.2</v>
      </c>
      <c r="L334" s="231">
        <v>165.55</v>
      </c>
      <c r="M334" s="231">
        <v>76.289320000000004</v>
      </c>
      <c r="N334" s="1"/>
      <c r="O334" s="1"/>
    </row>
    <row r="335" spans="1:15" ht="12.75" customHeight="1">
      <c r="A335" s="30">
        <v>325</v>
      </c>
      <c r="B335" s="217" t="s">
        <v>431</v>
      </c>
      <c r="C335" s="231">
        <v>733.9</v>
      </c>
      <c r="D335" s="232">
        <v>733.13333333333333</v>
      </c>
      <c r="E335" s="232">
        <v>724.26666666666665</v>
      </c>
      <c r="F335" s="232">
        <v>714.63333333333333</v>
      </c>
      <c r="G335" s="232">
        <v>705.76666666666665</v>
      </c>
      <c r="H335" s="232">
        <v>742.76666666666665</v>
      </c>
      <c r="I335" s="232">
        <v>751.63333333333321</v>
      </c>
      <c r="J335" s="232">
        <v>761.26666666666665</v>
      </c>
      <c r="K335" s="231">
        <v>742</v>
      </c>
      <c r="L335" s="231">
        <v>723.5</v>
      </c>
      <c r="M335" s="231">
        <v>0.82750000000000001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82.5</v>
      </c>
      <c r="D336" s="232">
        <v>82.816666666666663</v>
      </c>
      <c r="E336" s="232">
        <v>80.883333333333326</v>
      </c>
      <c r="F336" s="232">
        <v>79.266666666666666</v>
      </c>
      <c r="G336" s="232">
        <v>77.333333333333329</v>
      </c>
      <c r="H336" s="232">
        <v>84.433333333333323</v>
      </c>
      <c r="I336" s="232">
        <v>86.36666666666666</v>
      </c>
      <c r="J336" s="232">
        <v>87.98333333333332</v>
      </c>
      <c r="K336" s="231">
        <v>84.75</v>
      </c>
      <c r="L336" s="231">
        <v>81.2</v>
      </c>
      <c r="M336" s="231">
        <v>261.26468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4123.6499999999996</v>
      </c>
      <c r="D337" s="232">
        <v>4069.9333333333329</v>
      </c>
      <c r="E337" s="232">
        <v>4003.7166666666662</v>
      </c>
      <c r="F337" s="232">
        <v>3883.7833333333333</v>
      </c>
      <c r="G337" s="232">
        <v>3817.5666666666666</v>
      </c>
      <c r="H337" s="232">
        <v>4189.8666666666659</v>
      </c>
      <c r="I337" s="232">
        <v>4256.0833333333321</v>
      </c>
      <c r="J337" s="232">
        <v>4376.0166666666655</v>
      </c>
      <c r="K337" s="231">
        <v>4136.1499999999996</v>
      </c>
      <c r="L337" s="231">
        <v>3950</v>
      </c>
      <c r="M337" s="231">
        <v>9.8971199999999993</v>
      </c>
      <c r="N337" s="1"/>
      <c r="O337" s="1"/>
    </row>
    <row r="338" spans="1:15" ht="12.75" customHeight="1">
      <c r="A338" s="30">
        <v>328</v>
      </c>
      <c r="B338" s="217" t="s">
        <v>784</v>
      </c>
      <c r="C338" s="231">
        <v>618.20000000000005</v>
      </c>
      <c r="D338" s="232">
        <v>613.66666666666663</v>
      </c>
      <c r="E338" s="232">
        <v>599.58333333333326</v>
      </c>
      <c r="F338" s="232">
        <v>580.96666666666658</v>
      </c>
      <c r="G338" s="232">
        <v>566.88333333333321</v>
      </c>
      <c r="H338" s="232">
        <v>632.2833333333333</v>
      </c>
      <c r="I338" s="232">
        <v>646.36666666666656</v>
      </c>
      <c r="J338" s="232">
        <v>664.98333333333335</v>
      </c>
      <c r="K338" s="231">
        <v>627.75</v>
      </c>
      <c r="L338" s="231">
        <v>595.04999999999995</v>
      </c>
      <c r="M338" s="231">
        <v>4.7893400000000002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19873.25</v>
      </c>
      <c r="D339" s="232">
        <v>19854.416666666668</v>
      </c>
      <c r="E339" s="232">
        <v>19758.833333333336</v>
      </c>
      <c r="F339" s="232">
        <v>19644.416666666668</v>
      </c>
      <c r="G339" s="232">
        <v>19548.833333333336</v>
      </c>
      <c r="H339" s="232">
        <v>19968.833333333336</v>
      </c>
      <c r="I339" s="232">
        <v>20064.416666666672</v>
      </c>
      <c r="J339" s="232">
        <v>20178.833333333336</v>
      </c>
      <c r="K339" s="231">
        <v>19950</v>
      </c>
      <c r="L339" s="231">
        <v>19740</v>
      </c>
      <c r="M339" s="231">
        <v>0.33062000000000002</v>
      </c>
      <c r="N339" s="1"/>
      <c r="O339" s="1"/>
    </row>
    <row r="340" spans="1:15" ht="12.75" customHeight="1">
      <c r="A340" s="30">
        <v>330</v>
      </c>
      <c r="B340" s="217" t="s">
        <v>432</v>
      </c>
      <c r="C340" s="231">
        <v>63.6</v>
      </c>
      <c r="D340" s="232">
        <v>63.716666666666669</v>
      </c>
      <c r="E340" s="232">
        <v>63.033333333333331</v>
      </c>
      <c r="F340" s="232">
        <v>62.466666666666661</v>
      </c>
      <c r="G340" s="232">
        <v>61.783333333333324</v>
      </c>
      <c r="H340" s="232">
        <v>64.283333333333331</v>
      </c>
      <c r="I340" s="232">
        <v>64.966666666666669</v>
      </c>
      <c r="J340" s="232">
        <v>65.533333333333346</v>
      </c>
      <c r="K340" s="231">
        <v>64.400000000000006</v>
      </c>
      <c r="L340" s="231">
        <v>63.15</v>
      </c>
      <c r="M340" s="231">
        <v>6.6909599999999996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252</v>
      </c>
      <c r="D341" s="232">
        <v>251.76666666666665</v>
      </c>
      <c r="E341" s="232">
        <v>251.0333333333333</v>
      </c>
      <c r="F341" s="232">
        <v>250.06666666666666</v>
      </c>
      <c r="G341" s="232">
        <v>249.33333333333331</v>
      </c>
      <c r="H341" s="232">
        <v>252.73333333333329</v>
      </c>
      <c r="I341" s="232">
        <v>253.46666666666664</v>
      </c>
      <c r="J341" s="232">
        <v>254.43333333333328</v>
      </c>
      <c r="K341" s="231">
        <v>252.5</v>
      </c>
      <c r="L341" s="231">
        <v>250.8</v>
      </c>
      <c r="M341" s="231">
        <v>1.69641</v>
      </c>
      <c r="N341" s="1"/>
      <c r="O341" s="1"/>
    </row>
    <row r="342" spans="1:15" ht="12.75" customHeight="1">
      <c r="A342" s="30">
        <v>332</v>
      </c>
      <c r="B342" s="217" t="s">
        <v>825</v>
      </c>
      <c r="C342" s="231">
        <v>380.25</v>
      </c>
      <c r="D342" s="232">
        <v>379.76666666666671</v>
      </c>
      <c r="E342" s="232">
        <v>376.83333333333343</v>
      </c>
      <c r="F342" s="232">
        <v>373.41666666666674</v>
      </c>
      <c r="G342" s="232">
        <v>370.48333333333346</v>
      </c>
      <c r="H342" s="232">
        <v>383.18333333333339</v>
      </c>
      <c r="I342" s="232">
        <v>386.11666666666667</v>
      </c>
      <c r="J342" s="232">
        <v>389.53333333333336</v>
      </c>
      <c r="K342" s="231">
        <v>382.7</v>
      </c>
      <c r="L342" s="231">
        <v>376.35</v>
      </c>
      <c r="M342" s="231">
        <v>1.6740200000000001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849.05</v>
      </c>
      <c r="D343" s="232">
        <v>847.56666666666661</v>
      </c>
      <c r="E343" s="232">
        <v>840.68333333333317</v>
      </c>
      <c r="F343" s="232">
        <v>832.31666666666661</v>
      </c>
      <c r="G343" s="232">
        <v>825.43333333333317</v>
      </c>
      <c r="H343" s="232">
        <v>855.93333333333317</v>
      </c>
      <c r="I343" s="232">
        <v>862.81666666666661</v>
      </c>
      <c r="J343" s="232">
        <v>871.18333333333317</v>
      </c>
      <c r="K343" s="231">
        <v>854.45</v>
      </c>
      <c r="L343" s="231">
        <v>839.2</v>
      </c>
      <c r="M343" s="231">
        <v>3.4220799999999998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146.15</v>
      </c>
      <c r="D344" s="232">
        <v>146.71666666666667</v>
      </c>
      <c r="E344" s="232">
        <v>145.18333333333334</v>
      </c>
      <c r="F344" s="232">
        <v>144.21666666666667</v>
      </c>
      <c r="G344" s="232">
        <v>142.68333333333334</v>
      </c>
      <c r="H344" s="232">
        <v>147.68333333333334</v>
      </c>
      <c r="I344" s="232">
        <v>149.2166666666667</v>
      </c>
      <c r="J344" s="232">
        <v>150.18333333333334</v>
      </c>
      <c r="K344" s="231">
        <v>148.25</v>
      </c>
      <c r="L344" s="231">
        <v>145.75</v>
      </c>
      <c r="M344" s="231">
        <v>132.70421999999999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225.1</v>
      </c>
      <c r="D345" s="232">
        <v>225.81666666666663</v>
      </c>
      <c r="E345" s="232">
        <v>222.68333333333328</v>
      </c>
      <c r="F345" s="232">
        <v>220.26666666666665</v>
      </c>
      <c r="G345" s="232">
        <v>217.1333333333333</v>
      </c>
      <c r="H345" s="232">
        <v>228.23333333333326</v>
      </c>
      <c r="I345" s="232">
        <v>231.36666666666665</v>
      </c>
      <c r="J345" s="232">
        <v>233.78333333333325</v>
      </c>
      <c r="K345" s="231">
        <v>228.95</v>
      </c>
      <c r="L345" s="231">
        <v>223.4</v>
      </c>
      <c r="M345" s="231">
        <v>23.09329</v>
      </c>
      <c r="N345" s="1"/>
      <c r="O345" s="1"/>
    </row>
    <row r="346" spans="1:15" ht="12.75" customHeight="1">
      <c r="A346" s="30">
        <v>336</v>
      </c>
      <c r="B346" s="217" t="s">
        <v>860</v>
      </c>
      <c r="C346" s="231">
        <v>493.95</v>
      </c>
      <c r="D346" s="232">
        <v>492.75</v>
      </c>
      <c r="E346" s="232">
        <v>488.05</v>
      </c>
      <c r="F346" s="232">
        <v>482.15000000000003</v>
      </c>
      <c r="G346" s="232">
        <v>477.45000000000005</v>
      </c>
      <c r="H346" s="232">
        <v>498.65</v>
      </c>
      <c r="I346" s="232">
        <v>503.35</v>
      </c>
      <c r="J346" s="232">
        <v>509.24999999999994</v>
      </c>
      <c r="K346" s="231">
        <v>497.45</v>
      </c>
      <c r="L346" s="231">
        <v>486.85</v>
      </c>
      <c r="M346" s="231">
        <v>0.92293000000000003</v>
      </c>
      <c r="N346" s="1"/>
      <c r="O346" s="1"/>
    </row>
    <row r="347" spans="1:15" ht="12.75" customHeight="1">
      <c r="A347" s="30">
        <v>337</v>
      </c>
      <c r="B347" s="217" t="s">
        <v>807</v>
      </c>
      <c r="C347" s="231">
        <v>543.20000000000005</v>
      </c>
      <c r="D347" s="232">
        <v>549.98333333333323</v>
      </c>
      <c r="E347" s="232">
        <v>521.31666666666649</v>
      </c>
      <c r="F347" s="232">
        <v>499.43333333333328</v>
      </c>
      <c r="G347" s="232">
        <v>470.76666666666654</v>
      </c>
      <c r="H347" s="232">
        <v>571.86666666666645</v>
      </c>
      <c r="I347" s="232">
        <v>600.53333333333319</v>
      </c>
      <c r="J347" s="232">
        <v>622.4166666666664</v>
      </c>
      <c r="K347" s="231">
        <v>578.65</v>
      </c>
      <c r="L347" s="231">
        <v>528.1</v>
      </c>
      <c r="M347" s="231">
        <v>354.91005000000001</v>
      </c>
      <c r="N347" s="1"/>
      <c r="O347" s="1"/>
    </row>
    <row r="348" spans="1:15" ht="12.75" customHeight="1">
      <c r="A348" s="30">
        <v>338</v>
      </c>
      <c r="B348" s="217" t="s">
        <v>433</v>
      </c>
      <c r="C348" s="231">
        <v>3054.45</v>
      </c>
      <c r="D348" s="232">
        <v>3046.9666666666667</v>
      </c>
      <c r="E348" s="232">
        <v>3033.9833333333336</v>
      </c>
      <c r="F348" s="232">
        <v>3013.5166666666669</v>
      </c>
      <c r="G348" s="232">
        <v>3000.5333333333338</v>
      </c>
      <c r="H348" s="232">
        <v>3067.4333333333334</v>
      </c>
      <c r="I348" s="232">
        <v>3080.4166666666661</v>
      </c>
      <c r="J348" s="232">
        <v>3100.8833333333332</v>
      </c>
      <c r="K348" s="231">
        <v>3059.95</v>
      </c>
      <c r="L348" s="231">
        <v>3026.5</v>
      </c>
      <c r="M348" s="231">
        <v>0.32401999999999997</v>
      </c>
      <c r="N348" s="1"/>
      <c r="O348" s="1"/>
    </row>
    <row r="349" spans="1:15" ht="12.75" customHeight="1">
      <c r="A349" s="30">
        <v>339</v>
      </c>
      <c r="B349" s="217" t="s">
        <v>434</v>
      </c>
      <c r="C349" s="231">
        <v>268.39999999999998</v>
      </c>
      <c r="D349" s="232">
        <v>268.45</v>
      </c>
      <c r="E349" s="232">
        <v>266.45</v>
      </c>
      <c r="F349" s="232">
        <v>264.5</v>
      </c>
      <c r="G349" s="232">
        <v>262.5</v>
      </c>
      <c r="H349" s="232">
        <v>270.39999999999998</v>
      </c>
      <c r="I349" s="232">
        <v>272.39999999999998</v>
      </c>
      <c r="J349" s="232">
        <v>274.34999999999997</v>
      </c>
      <c r="K349" s="231">
        <v>270.45</v>
      </c>
      <c r="L349" s="231">
        <v>266.5</v>
      </c>
      <c r="M349" s="231">
        <v>0.79876999999999998</v>
      </c>
      <c r="N349" s="1"/>
      <c r="O349" s="1"/>
    </row>
    <row r="350" spans="1:15" ht="12.75" customHeight="1">
      <c r="A350" s="30">
        <v>340</v>
      </c>
      <c r="B350" s="217" t="s">
        <v>808</v>
      </c>
      <c r="C350" s="231">
        <v>465.8</v>
      </c>
      <c r="D350" s="232">
        <v>467.58333333333331</v>
      </c>
      <c r="E350" s="232">
        <v>457.21666666666664</v>
      </c>
      <c r="F350" s="232">
        <v>448.63333333333333</v>
      </c>
      <c r="G350" s="232">
        <v>438.26666666666665</v>
      </c>
      <c r="H350" s="232">
        <v>476.16666666666663</v>
      </c>
      <c r="I350" s="232">
        <v>486.5333333333333</v>
      </c>
      <c r="J350" s="232">
        <v>495.11666666666662</v>
      </c>
      <c r="K350" s="231">
        <v>477.95</v>
      </c>
      <c r="L350" s="231">
        <v>459</v>
      </c>
      <c r="M350" s="231">
        <v>13.226179999999999</v>
      </c>
      <c r="N350" s="1"/>
      <c r="O350" s="1"/>
    </row>
    <row r="351" spans="1:15" ht="12.75" customHeight="1">
      <c r="A351" s="30">
        <v>341</v>
      </c>
      <c r="B351" s="217" t="s">
        <v>797</v>
      </c>
      <c r="C351" s="231">
        <v>124.5</v>
      </c>
      <c r="D351" s="232">
        <v>124.60000000000001</v>
      </c>
      <c r="E351" s="232">
        <v>123.70000000000002</v>
      </c>
      <c r="F351" s="232">
        <v>122.9</v>
      </c>
      <c r="G351" s="232">
        <v>122.00000000000001</v>
      </c>
      <c r="H351" s="232">
        <v>125.40000000000002</v>
      </c>
      <c r="I351" s="232">
        <v>126.30000000000003</v>
      </c>
      <c r="J351" s="232">
        <v>127.10000000000002</v>
      </c>
      <c r="K351" s="231">
        <v>125.5</v>
      </c>
      <c r="L351" s="231">
        <v>123.8</v>
      </c>
      <c r="M351" s="231">
        <v>5.74017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3292.65</v>
      </c>
      <c r="D352" s="232">
        <v>3288.1333333333332</v>
      </c>
      <c r="E352" s="232">
        <v>3273.8666666666663</v>
      </c>
      <c r="F352" s="232">
        <v>3255.083333333333</v>
      </c>
      <c r="G352" s="232">
        <v>3240.8166666666662</v>
      </c>
      <c r="H352" s="232">
        <v>3306.9166666666665</v>
      </c>
      <c r="I352" s="232">
        <v>3321.1833333333329</v>
      </c>
      <c r="J352" s="232">
        <v>3339.9666666666667</v>
      </c>
      <c r="K352" s="231">
        <v>3302.4</v>
      </c>
      <c r="L352" s="231">
        <v>3269.35</v>
      </c>
      <c r="M352" s="231">
        <v>1.1448799999999999</v>
      </c>
      <c r="N352" s="1"/>
      <c r="O352" s="1"/>
    </row>
    <row r="353" spans="1:15" ht="12.75" customHeight="1">
      <c r="A353" s="30">
        <v>343</v>
      </c>
      <c r="B353" s="217" t="s">
        <v>436</v>
      </c>
      <c r="C353" s="231">
        <v>587.85</v>
      </c>
      <c r="D353" s="232">
        <v>580.18333333333328</v>
      </c>
      <c r="E353" s="232">
        <v>566.36666666666656</v>
      </c>
      <c r="F353" s="232">
        <v>544.88333333333333</v>
      </c>
      <c r="G353" s="232">
        <v>531.06666666666661</v>
      </c>
      <c r="H353" s="232">
        <v>601.66666666666652</v>
      </c>
      <c r="I353" s="232">
        <v>615.48333333333335</v>
      </c>
      <c r="J353" s="232">
        <v>636.96666666666647</v>
      </c>
      <c r="K353" s="231">
        <v>594</v>
      </c>
      <c r="L353" s="231">
        <v>558.70000000000005</v>
      </c>
      <c r="M353" s="231">
        <v>34.895899999999997</v>
      </c>
      <c r="N353" s="1"/>
      <c r="O353" s="1"/>
    </row>
    <row r="354" spans="1:15" ht="12.75" customHeight="1">
      <c r="A354" s="30">
        <v>344</v>
      </c>
      <c r="B354" s="217" t="s">
        <v>437</v>
      </c>
      <c r="C354" s="231">
        <v>326.8</v>
      </c>
      <c r="D354" s="232">
        <v>323.73333333333329</v>
      </c>
      <c r="E354" s="232">
        <v>318.46666666666658</v>
      </c>
      <c r="F354" s="232">
        <v>310.13333333333327</v>
      </c>
      <c r="G354" s="232">
        <v>304.86666666666656</v>
      </c>
      <c r="H354" s="232">
        <v>332.06666666666661</v>
      </c>
      <c r="I354" s="232">
        <v>337.33333333333337</v>
      </c>
      <c r="J354" s="232">
        <v>345.66666666666663</v>
      </c>
      <c r="K354" s="231">
        <v>329</v>
      </c>
      <c r="L354" s="231">
        <v>315.39999999999998</v>
      </c>
      <c r="M354" s="231">
        <v>21.01839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1753.35</v>
      </c>
      <c r="D355" s="232">
        <v>1737.1500000000003</v>
      </c>
      <c r="E355" s="232">
        <v>1708.3500000000006</v>
      </c>
      <c r="F355" s="232">
        <v>1663.3500000000004</v>
      </c>
      <c r="G355" s="232">
        <v>1634.5500000000006</v>
      </c>
      <c r="H355" s="232">
        <v>1782.1500000000005</v>
      </c>
      <c r="I355" s="232">
        <v>1810.9500000000003</v>
      </c>
      <c r="J355" s="232">
        <v>1855.9500000000005</v>
      </c>
      <c r="K355" s="231">
        <v>1765.95</v>
      </c>
      <c r="L355" s="231">
        <v>1692.15</v>
      </c>
      <c r="M355" s="231">
        <v>14.5753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40639.050000000003</v>
      </c>
      <c r="D356" s="232">
        <v>40917.366666666669</v>
      </c>
      <c r="E356" s="232">
        <v>40286.733333333337</v>
      </c>
      <c r="F356" s="232">
        <v>39934.416666666672</v>
      </c>
      <c r="G356" s="232">
        <v>39303.78333333334</v>
      </c>
      <c r="H356" s="232">
        <v>41269.683333333334</v>
      </c>
      <c r="I356" s="232">
        <v>41900.316666666666</v>
      </c>
      <c r="J356" s="232">
        <v>42252.633333333331</v>
      </c>
      <c r="K356" s="231">
        <v>41548</v>
      </c>
      <c r="L356" s="231">
        <v>40565.050000000003</v>
      </c>
      <c r="M356" s="231">
        <v>0.19141</v>
      </c>
      <c r="N356" s="1"/>
      <c r="O356" s="1"/>
    </row>
    <row r="357" spans="1:15" ht="12.75" customHeight="1">
      <c r="A357" s="30">
        <v>347</v>
      </c>
      <c r="B357" s="217" t="s">
        <v>851</v>
      </c>
      <c r="C357" s="231">
        <v>1175.3499999999999</v>
      </c>
      <c r="D357" s="232">
        <v>1175.4166666666667</v>
      </c>
      <c r="E357" s="232">
        <v>1157.9333333333334</v>
      </c>
      <c r="F357" s="232">
        <v>1140.5166666666667</v>
      </c>
      <c r="G357" s="232">
        <v>1123.0333333333333</v>
      </c>
      <c r="H357" s="232">
        <v>1192.8333333333335</v>
      </c>
      <c r="I357" s="232">
        <v>1210.3166666666666</v>
      </c>
      <c r="J357" s="232">
        <v>1227.7333333333336</v>
      </c>
      <c r="K357" s="231">
        <v>1192.9000000000001</v>
      </c>
      <c r="L357" s="231">
        <v>1158</v>
      </c>
      <c r="M357" s="231">
        <v>0.67354000000000003</v>
      </c>
      <c r="N357" s="1"/>
      <c r="O357" s="1"/>
    </row>
    <row r="358" spans="1:15" ht="12.75" customHeight="1">
      <c r="A358" s="30">
        <v>348</v>
      </c>
      <c r="B358" s="217" t="s">
        <v>438</v>
      </c>
      <c r="C358" s="231">
        <v>3978.2</v>
      </c>
      <c r="D358" s="232">
        <v>3973.5499999999997</v>
      </c>
      <c r="E358" s="232">
        <v>3938.6499999999996</v>
      </c>
      <c r="F358" s="232">
        <v>3899.1</v>
      </c>
      <c r="G358" s="232">
        <v>3864.2</v>
      </c>
      <c r="H358" s="232">
        <v>4013.0999999999995</v>
      </c>
      <c r="I358" s="232">
        <v>4048</v>
      </c>
      <c r="J358" s="232">
        <v>4087.5499999999993</v>
      </c>
      <c r="K358" s="231">
        <v>4008.45</v>
      </c>
      <c r="L358" s="231">
        <v>3934</v>
      </c>
      <c r="M358" s="231">
        <v>2.1690299999999998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218.9</v>
      </c>
      <c r="D359" s="232">
        <v>219.18333333333337</v>
      </c>
      <c r="E359" s="232">
        <v>216.56666666666672</v>
      </c>
      <c r="F359" s="232">
        <v>214.23333333333335</v>
      </c>
      <c r="G359" s="232">
        <v>211.6166666666667</v>
      </c>
      <c r="H359" s="232">
        <v>221.51666666666674</v>
      </c>
      <c r="I359" s="232">
        <v>224.13333333333335</v>
      </c>
      <c r="J359" s="232">
        <v>226.46666666666675</v>
      </c>
      <c r="K359" s="231">
        <v>221.8</v>
      </c>
      <c r="L359" s="231">
        <v>216.85</v>
      </c>
      <c r="M359" s="231">
        <v>18.65692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4254.3</v>
      </c>
      <c r="D360" s="232">
        <v>4268.083333333333</v>
      </c>
      <c r="E360" s="232">
        <v>4230.2166666666662</v>
      </c>
      <c r="F360" s="232">
        <v>4206.1333333333332</v>
      </c>
      <c r="G360" s="232">
        <v>4168.2666666666664</v>
      </c>
      <c r="H360" s="232">
        <v>4292.1666666666661</v>
      </c>
      <c r="I360" s="232">
        <v>4330.0333333333328</v>
      </c>
      <c r="J360" s="232">
        <v>4354.1166666666659</v>
      </c>
      <c r="K360" s="231">
        <v>4305.95</v>
      </c>
      <c r="L360" s="231">
        <v>4244</v>
      </c>
      <c r="M360" s="231">
        <v>3.4340000000000002E-2</v>
      </c>
      <c r="N360" s="1"/>
      <c r="O360" s="1"/>
    </row>
    <row r="361" spans="1:15" ht="12.75" customHeight="1">
      <c r="A361" s="30">
        <v>351</v>
      </c>
      <c r="B361" s="217" t="s">
        <v>440</v>
      </c>
      <c r="C361" s="231">
        <v>1414.75</v>
      </c>
      <c r="D361" s="232">
        <v>1421.9833333333333</v>
      </c>
      <c r="E361" s="232">
        <v>1394.9666666666667</v>
      </c>
      <c r="F361" s="232">
        <v>1375.1833333333334</v>
      </c>
      <c r="G361" s="232">
        <v>1348.1666666666667</v>
      </c>
      <c r="H361" s="232">
        <v>1441.7666666666667</v>
      </c>
      <c r="I361" s="232">
        <v>1468.7833333333335</v>
      </c>
      <c r="J361" s="232">
        <v>1488.5666666666666</v>
      </c>
      <c r="K361" s="231">
        <v>1449</v>
      </c>
      <c r="L361" s="231">
        <v>1402.2</v>
      </c>
      <c r="M361" s="231">
        <v>0.84123000000000003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2495.5</v>
      </c>
      <c r="D362" s="232">
        <v>2494.8166666666666</v>
      </c>
      <c r="E362" s="232">
        <v>2463.4833333333331</v>
      </c>
      <c r="F362" s="232">
        <v>2431.4666666666667</v>
      </c>
      <c r="G362" s="232">
        <v>2400.1333333333332</v>
      </c>
      <c r="H362" s="232">
        <v>2526.833333333333</v>
      </c>
      <c r="I362" s="232">
        <v>2558.166666666667</v>
      </c>
      <c r="J362" s="232">
        <v>2590.1833333333329</v>
      </c>
      <c r="K362" s="231">
        <v>2526.15</v>
      </c>
      <c r="L362" s="231">
        <v>2462.8000000000002</v>
      </c>
      <c r="M362" s="231">
        <v>2.8656199999999998</v>
      </c>
      <c r="N362" s="1"/>
      <c r="O362" s="1"/>
    </row>
    <row r="363" spans="1:15" ht="12.75" customHeight="1">
      <c r="A363" s="30">
        <v>353</v>
      </c>
      <c r="B363" s="217" t="s">
        <v>441</v>
      </c>
      <c r="C363" s="231">
        <v>897.75</v>
      </c>
      <c r="D363" s="232">
        <v>900.9666666666667</v>
      </c>
      <c r="E363" s="232">
        <v>887.78333333333342</v>
      </c>
      <c r="F363" s="232">
        <v>877.81666666666672</v>
      </c>
      <c r="G363" s="232">
        <v>864.63333333333344</v>
      </c>
      <c r="H363" s="232">
        <v>910.93333333333339</v>
      </c>
      <c r="I363" s="232">
        <v>924.11666666666679</v>
      </c>
      <c r="J363" s="232">
        <v>934.08333333333337</v>
      </c>
      <c r="K363" s="231">
        <v>914.15</v>
      </c>
      <c r="L363" s="231">
        <v>891</v>
      </c>
      <c r="M363" s="231">
        <v>0.18023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2677.05</v>
      </c>
      <c r="D364" s="232">
        <v>2687.7833333333333</v>
      </c>
      <c r="E364" s="232">
        <v>2657.0666666666666</v>
      </c>
      <c r="F364" s="232">
        <v>2637.0833333333335</v>
      </c>
      <c r="G364" s="232">
        <v>2606.3666666666668</v>
      </c>
      <c r="H364" s="232">
        <v>2707.7666666666664</v>
      </c>
      <c r="I364" s="232">
        <v>2738.4833333333327</v>
      </c>
      <c r="J364" s="232">
        <v>2758.4666666666662</v>
      </c>
      <c r="K364" s="231">
        <v>2718.5</v>
      </c>
      <c r="L364" s="231">
        <v>2667.8</v>
      </c>
      <c r="M364" s="231">
        <v>2.6329500000000001</v>
      </c>
      <c r="N364" s="1"/>
      <c r="O364" s="1"/>
    </row>
    <row r="365" spans="1:15" ht="12.75" customHeight="1">
      <c r="A365" s="30">
        <v>355</v>
      </c>
      <c r="B365" s="217" t="s">
        <v>442</v>
      </c>
      <c r="C365" s="231">
        <v>1556.8</v>
      </c>
      <c r="D365" s="232">
        <v>1560.2666666666667</v>
      </c>
      <c r="E365" s="232">
        <v>1546.5833333333333</v>
      </c>
      <c r="F365" s="232">
        <v>1536.3666666666666</v>
      </c>
      <c r="G365" s="232">
        <v>1522.6833333333332</v>
      </c>
      <c r="H365" s="232">
        <v>1570.4833333333333</v>
      </c>
      <c r="I365" s="232">
        <v>1584.1666666666667</v>
      </c>
      <c r="J365" s="232">
        <v>1594.3833333333334</v>
      </c>
      <c r="K365" s="231">
        <v>1573.95</v>
      </c>
      <c r="L365" s="231">
        <v>1550.05</v>
      </c>
      <c r="M365" s="231">
        <v>0.29198000000000002</v>
      </c>
      <c r="N365" s="1"/>
      <c r="O365" s="1"/>
    </row>
    <row r="366" spans="1:15" ht="12.75" customHeight="1">
      <c r="A366" s="30">
        <v>356</v>
      </c>
      <c r="B366" s="217" t="s">
        <v>785</v>
      </c>
      <c r="C366" s="231">
        <v>289.14999999999998</v>
      </c>
      <c r="D366" s="232">
        <v>291.11666666666662</v>
      </c>
      <c r="E366" s="232">
        <v>285.83333333333326</v>
      </c>
      <c r="F366" s="232">
        <v>282.51666666666665</v>
      </c>
      <c r="G366" s="232">
        <v>277.23333333333329</v>
      </c>
      <c r="H366" s="232">
        <v>294.43333333333322</v>
      </c>
      <c r="I366" s="232">
        <v>299.71666666666664</v>
      </c>
      <c r="J366" s="232">
        <v>303.03333333333319</v>
      </c>
      <c r="K366" s="231">
        <v>296.39999999999998</v>
      </c>
      <c r="L366" s="231">
        <v>287.8</v>
      </c>
      <c r="M366" s="231">
        <v>12.000909999999999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149.25</v>
      </c>
      <c r="D367" s="232">
        <v>149.85</v>
      </c>
      <c r="E367" s="232">
        <v>146.75</v>
      </c>
      <c r="F367" s="232">
        <v>144.25</v>
      </c>
      <c r="G367" s="232">
        <v>141.15</v>
      </c>
      <c r="H367" s="232">
        <v>152.35</v>
      </c>
      <c r="I367" s="232">
        <v>155.44999999999996</v>
      </c>
      <c r="J367" s="232">
        <v>157.94999999999999</v>
      </c>
      <c r="K367" s="231">
        <v>152.94999999999999</v>
      </c>
      <c r="L367" s="231">
        <v>147.35</v>
      </c>
      <c r="M367" s="231">
        <v>98.932429999999997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213.5</v>
      </c>
      <c r="D368" s="232">
        <v>212.93333333333331</v>
      </c>
      <c r="E368" s="232">
        <v>211.96666666666661</v>
      </c>
      <c r="F368" s="232">
        <v>210.43333333333331</v>
      </c>
      <c r="G368" s="232">
        <v>209.46666666666661</v>
      </c>
      <c r="H368" s="232">
        <v>214.46666666666661</v>
      </c>
      <c r="I368" s="232">
        <v>215.43333333333331</v>
      </c>
      <c r="J368" s="232">
        <v>216.96666666666661</v>
      </c>
      <c r="K368" s="231">
        <v>213.9</v>
      </c>
      <c r="L368" s="231">
        <v>211.4</v>
      </c>
      <c r="M368" s="231">
        <v>158.84666999999999</v>
      </c>
      <c r="N368" s="1"/>
      <c r="O368" s="1"/>
    </row>
    <row r="369" spans="1:15" ht="12.75" customHeight="1">
      <c r="A369" s="30">
        <v>359</v>
      </c>
      <c r="B369" s="217" t="s">
        <v>786</v>
      </c>
      <c r="C369" s="231">
        <v>355.3</v>
      </c>
      <c r="D369" s="232">
        <v>356.25</v>
      </c>
      <c r="E369" s="232">
        <v>353.05</v>
      </c>
      <c r="F369" s="232">
        <v>350.8</v>
      </c>
      <c r="G369" s="232">
        <v>347.6</v>
      </c>
      <c r="H369" s="232">
        <v>358.5</v>
      </c>
      <c r="I369" s="232">
        <v>361.70000000000005</v>
      </c>
      <c r="J369" s="232">
        <v>363.95</v>
      </c>
      <c r="K369" s="231">
        <v>359.45</v>
      </c>
      <c r="L369" s="231">
        <v>354</v>
      </c>
      <c r="M369" s="231">
        <v>2.3891300000000002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452.15</v>
      </c>
      <c r="D370" s="232">
        <v>452.9666666666667</v>
      </c>
      <c r="E370" s="232">
        <v>446.03333333333342</v>
      </c>
      <c r="F370" s="232">
        <v>439.91666666666674</v>
      </c>
      <c r="G370" s="232">
        <v>432.98333333333346</v>
      </c>
      <c r="H370" s="232">
        <v>459.08333333333337</v>
      </c>
      <c r="I370" s="232">
        <v>466.01666666666665</v>
      </c>
      <c r="J370" s="232">
        <v>472.13333333333333</v>
      </c>
      <c r="K370" s="231">
        <v>459.9</v>
      </c>
      <c r="L370" s="231">
        <v>446.85</v>
      </c>
      <c r="M370" s="231">
        <v>3.1710699999999998</v>
      </c>
      <c r="N370" s="1"/>
      <c r="O370" s="1"/>
    </row>
    <row r="371" spans="1:15" ht="12.75" customHeight="1">
      <c r="A371" s="30">
        <v>361</v>
      </c>
      <c r="B371" s="217" t="s">
        <v>443</v>
      </c>
      <c r="C371" s="231">
        <v>576.54999999999995</v>
      </c>
      <c r="D371" s="232">
        <v>578.31666666666661</v>
      </c>
      <c r="E371" s="232">
        <v>570.83333333333326</v>
      </c>
      <c r="F371" s="232">
        <v>565.11666666666667</v>
      </c>
      <c r="G371" s="232">
        <v>557.63333333333333</v>
      </c>
      <c r="H371" s="232">
        <v>584.03333333333319</v>
      </c>
      <c r="I371" s="232">
        <v>591.51666666666654</v>
      </c>
      <c r="J371" s="232">
        <v>597.23333333333312</v>
      </c>
      <c r="K371" s="231">
        <v>585.79999999999995</v>
      </c>
      <c r="L371" s="231">
        <v>572.6</v>
      </c>
      <c r="M371" s="231">
        <v>0.43939</v>
      </c>
      <c r="N371" s="1"/>
      <c r="O371" s="1"/>
    </row>
    <row r="372" spans="1:15" ht="12.75" customHeight="1">
      <c r="A372" s="30">
        <v>362</v>
      </c>
      <c r="B372" s="217" t="s">
        <v>444</v>
      </c>
      <c r="C372" s="231">
        <v>104.25</v>
      </c>
      <c r="D372" s="232">
        <v>104.36666666666667</v>
      </c>
      <c r="E372" s="232">
        <v>103.18333333333335</v>
      </c>
      <c r="F372" s="232">
        <v>102.11666666666667</v>
      </c>
      <c r="G372" s="232">
        <v>100.93333333333335</v>
      </c>
      <c r="H372" s="232">
        <v>105.43333333333335</v>
      </c>
      <c r="I372" s="232">
        <v>106.61666666666669</v>
      </c>
      <c r="J372" s="232">
        <v>107.68333333333335</v>
      </c>
      <c r="K372" s="231">
        <v>105.55</v>
      </c>
      <c r="L372" s="231">
        <v>103.3</v>
      </c>
      <c r="M372" s="231">
        <v>1.59667</v>
      </c>
      <c r="N372" s="1"/>
      <c r="O372" s="1"/>
    </row>
    <row r="373" spans="1:15" ht="12.75" customHeight="1">
      <c r="A373" s="30">
        <v>363</v>
      </c>
      <c r="B373" s="217" t="s">
        <v>826</v>
      </c>
      <c r="C373" s="231">
        <v>1137.45</v>
      </c>
      <c r="D373" s="232">
        <v>1143.4333333333334</v>
      </c>
      <c r="E373" s="232">
        <v>1114.0166666666669</v>
      </c>
      <c r="F373" s="232">
        <v>1090.5833333333335</v>
      </c>
      <c r="G373" s="232">
        <v>1061.166666666667</v>
      </c>
      <c r="H373" s="232">
        <v>1166.8666666666668</v>
      </c>
      <c r="I373" s="232">
        <v>1196.2833333333333</v>
      </c>
      <c r="J373" s="232">
        <v>1219.7166666666667</v>
      </c>
      <c r="K373" s="231">
        <v>1172.8499999999999</v>
      </c>
      <c r="L373" s="231">
        <v>1120</v>
      </c>
      <c r="M373" s="231">
        <v>0.23651</v>
      </c>
      <c r="N373" s="1"/>
      <c r="O373" s="1"/>
    </row>
    <row r="374" spans="1:15" ht="12.75" customHeight="1">
      <c r="A374" s="30">
        <v>364</v>
      </c>
      <c r="B374" s="217" t="s">
        <v>445</v>
      </c>
      <c r="C374" s="231">
        <v>4081.75</v>
      </c>
      <c r="D374" s="232">
        <v>4065.1166666666668</v>
      </c>
      <c r="E374" s="232">
        <v>4033.2333333333336</v>
      </c>
      <c r="F374" s="232">
        <v>3984.7166666666667</v>
      </c>
      <c r="G374" s="232">
        <v>3952.8333333333335</v>
      </c>
      <c r="H374" s="232">
        <v>4113.6333333333332</v>
      </c>
      <c r="I374" s="232">
        <v>4145.5166666666664</v>
      </c>
      <c r="J374" s="232">
        <v>4194.0333333333338</v>
      </c>
      <c r="K374" s="231">
        <v>4097</v>
      </c>
      <c r="L374" s="231">
        <v>4016.6</v>
      </c>
      <c r="M374" s="231">
        <v>5.5370000000000003E-2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13961</v>
      </c>
      <c r="D375" s="232">
        <v>13956.65</v>
      </c>
      <c r="E375" s="232">
        <v>13909.349999999999</v>
      </c>
      <c r="F375" s="232">
        <v>13857.699999999999</v>
      </c>
      <c r="G375" s="232">
        <v>13810.399999999998</v>
      </c>
      <c r="H375" s="232">
        <v>14008.3</v>
      </c>
      <c r="I375" s="232">
        <v>14055.599999999999</v>
      </c>
      <c r="J375" s="232">
        <v>14107.25</v>
      </c>
      <c r="K375" s="231">
        <v>14003.95</v>
      </c>
      <c r="L375" s="231">
        <v>13905</v>
      </c>
      <c r="M375" s="231">
        <v>1.52E-2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55.85</v>
      </c>
      <c r="D376" s="232">
        <v>55.883333333333326</v>
      </c>
      <c r="E376" s="232">
        <v>55.266666666666652</v>
      </c>
      <c r="F376" s="232">
        <v>54.683333333333323</v>
      </c>
      <c r="G376" s="232">
        <v>54.066666666666649</v>
      </c>
      <c r="H376" s="232">
        <v>56.466666666666654</v>
      </c>
      <c r="I376" s="232">
        <v>57.083333333333329</v>
      </c>
      <c r="J376" s="232">
        <v>57.666666666666657</v>
      </c>
      <c r="K376" s="231">
        <v>56.5</v>
      </c>
      <c r="L376" s="231">
        <v>55.3</v>
      </c>
      <c r="M376" s="231">
        <v>581.23134000000005</v>
      </c>
      <c r="N376" s="1"/>
      <c r="O376" s="1"/>
    </row>
    <row r="377" spans="1:15" ht="12.75" customHeight="1">
      <c r="A377" s="30">
        <v>367</v>
      </c>
      <c r="B377" s="217" t="s">
        <v>446</v>
      </c>
      <c r="C377" s="231">
        <v>397.7</v>
      </c>
      <c r="D377" s="232">
        <v>396.58333333333331</v>
      </c>
      <c r="E377" s="232">
        <v>392.16666666666663</v>
      </c>
      <c r="F377" s="232">
        <v>386.63333333333333</v>
      </c>
      <c r="G377" s="232">
        <v>382.21666666666664</v>
      </c>
      <c r="H377" s="232">
        <v>402.11666666666662</v>
      </c>
      <c r="I377" s="232">
        <v>406.53333333333325</v>
      </c>
      <c r="J377" s="232">
        <v>412.06666666666661</v>
      </c>
      <c r="K377" s="231">
        <v>401</v>
      </c>
      <c r="L377" s="231">
        <v>391.05</v>
      </c>
      <c r="M377" s="231">
        <v>1.3620699999999999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177.8</v>
      </c>
      <c r="D378" s="232">
        <v>178.75</v>
      </c>
      <c r="E378" s="232">
        <v>175.55</v>
      </c>
      <c r="F378" s="232">
        <v>173.3</v>
      </c>
      <c r="G378" s="232">
        <v>170.10000000000002</v>
      </c>
      <c r="H378" s="232">
        <v>181</v>
      </c>
      <c r="I378" s="232">
        <v>184.2</v>
      </c>
      <c r="J378" s="232">
        <v>186.45</v>
      </c>
      <c r="K378" s="231">
        <v>181.95</v>
      </c>
      <c r="L378" s="231">
        <v>176.5</v>
      </c>
      <c r="M378" s="231">
        <v>83.000330000000005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120.65</v>
      </c>
      <c r="D379" s="232">
        <v>120.71666666666665</v>
      </c>
      <c r="E379" s="232">
        <v>119.2833333333333</v>
      </c>
      <c r="F379" s="232">
        <v>117.91666666666664</v>
      </c>
      <c r="G379" s="232">
        <v>116.48333333333329</v>
      </c>
      <c r="H379" s="232">
        <v>122.08333333333331</v>
      </c>
      <c r="I379" s="232">
        <v>123.51666666666668</v>
      </c>
      <c r="J379" s="232">
        <v>124.88333333333333</v>
      </c>
      <c r="K379" s="231">
        <v>122.15</v>
      </c>
      <c r="L379" s="231">
        <v>119.35</v>
      </c>
      <c r="M379" s="231">
        <v>65.476020000000005</v>
      </c>
      <c r="N379" s="1"/>
      <c r="O379" s="1"/>
    </row>
    <row r="380" spans="1:15" ht="12.75" customHeight="1">
      <c r="A380" s="30">
        <v>370</v>
      </c>
      <c r="B380" s="217" t="s">
        <v>787</v>
      </c>
      <c r="C380" s="231">
        <v>836.5</v>
      </c>
      <c r="D380" s="232">
        <v>837.35</v>
      </c>
      <c r="E380" s="232">
        <v>826.2</v>
      </c>
      <c r="F380" s="232">
        <v>815.9</v>
      </c>
      <c r="G380" s="232">
        <v>804.75</v>
      </c>
      <c r="H380" s="232">
        <v>847.65000000000009</v>
      </c>
      <c r="I380" s="232">
        <v>858.8</v>
      </c>
      <c r="J380" s="232">
        <v>869.10000000000014</v>
      </c>
      <c r="K380" s="231">
        <v>848.5</v>
      </c>
      <c r="L380" s="231">
        <v>827.05</v>
      </c>
      <c r="M380" s="231">
        <v>1.08955</v>
      </c>
      <c r="N380" s="1"/>
      <c r="O380" s="1"/>
    </row>
    <row r="381" spans="1:15" ht="12.75" customHeight="1">
      <c r="A381" s="30">
        <v>371</v>
      </c>
      <c r="B381" s="217" t="s">
        <v>447</v>
      </c>
      <c r="C381" s="231">
        <v>326.35000000000002</v>
      </c>
      <c r="D381" s="232">
        <v>329.05</v>
      </c>
      <c r="E381" s="232">
        <v>321.70000000000005</v>
      </c>
      <c r="F381" s="232">
        <v>317.05</v>
      </c>
      <c r="G381" s="232">
        <v>309.70000000000005</v>
      </c>
      <c r="H381" s="232">
        <v>333.70000000000005</v>
      </c>
      <c r="I381" s="232">
        <v>341.05000000000007</v>
      </c>
      <c r="J381" s="232">
        <v>345.70000000000005</v>
      </c>
      <c r="K381" s="231">
        <v>336.4</v>
      </c>
      <c r="L381" s="231">
        <v>324.39999999999998</v>
      </c>
      <c r="M381" s="231">
        <v>4.4699499999999999</v>
      </c>
      <c r="N381" s="1"/>
      <c r="O381" s="1"/>
    </row>
    <row r="382" spans="1:15" ht="12.75" customHeight="1">
      <c r="A382" s="30">
        <v>372</v>
      </c>
      <c r="B382" s="217" t="s">
        <v>448</v>
      </c>
      <c r="C382" s="231">
        <v>1066.4000000000001</v>
      </c>
      <c r="D382" s="232">
        <v>1065.6166666666668</v>
      </c>
      <c r="E382" s="232">
        <v>1056.2333333333336</v>
      </c>
      <c r="F382" s="232">
        <v>1046.0666666666668</v>
      </c>
      <c r="G382" s="232">
        <v>1036.6833333333336</v>
      </c>
      <c r="H382" s="232">
        <v>1075.7833333333335</v>
      </c>
      <c r="I382" s="232">
        <v>1085.1666666666667</v>
      </c>
      <c r="J382" s="232">
        <v>1095.3333333333335</v>
      </c>
      <c r="K382" s="231">
        <v>1075</v>
      </c>
      <c r="L382" s="231">
        <v>1055.45</v>
      </c>
      <c r="M382" s="231">
        <v>1.3525799999999999</v>
      </c>
      <c r="N382" s="1"/>
      <c r="O382" s="1"/>
    </row>
    <row r="383" spans="1:15" ht="12.75" customHeight="1">
      <c r="A383" s="30">
        <v>373</v>
      </c>
      <c r="B383" s="217" t="s">
        <v>449</v>
      </c>
      <c r="C383" s="231">
        <v>75.8</v>
      </c>
      <c r="D383" s="232">
        <v>74.633333333333326</v>
      </c>
      <c r="E383" s="232">
        <v>73.466666666666654</v>
      </c>
      <c r="F383" s="232">
        <v>71.133333333333326</v>
      </c>
      <c r="G383" s="232">
        <v>69.966666666666654</v>
      </c>
      <c r="H383" s="232">
        <v>76.966666666666654</v>
      </c>
      <c r="I383" s="232">
        <v>78.13333333333334</v>
      </c>
      <c r="J383" s="232">
        <v>80.466666666666654</v>
      </c>
      <c r="K383" s="231">
        <v>75.8</v>
      </c>
      <c r="L383" s="231">
        <v>72.3</v>
      </c>
      <c r="M383" s="231">
        <v>304.22685000000001</v>
      </c>
      <c r="N383" s="1"/>
      <c r="O383" s="1"/>
    </row>
    <row r="384" spans="1:15" ht="12.75" customHeight="1">
      <c r="A384" s="30">
        <v>374</v>
      </c>
      <c r="B384" s="217" t="s">
        <v>450</v>
      </c>
      <c r="C384" s="231">
        <v>176.45</v>
      </c>
      <c r="D384" s="232">
        <v>176.38333333333333</v>
      </c>
      <c r="E384" s="232">
        <v>174.66666666666666</v>
      </c>
      <c r="F384" s="232">
        <v>172.88333333333333</v>
      </c>
      <c r="G384" s="232">
        <v>171.16666666666666</v>
      </c>
      <c r="H384" s="232">
        <v>178.16666666666666</v>
      </c>
      <c r="I384" s="232">
        <v>179.88333333333335</v>
      </c>
      <c r="J384" s="232">
        <v>181.66666666666666</v>
      </c>
      <c r="K384" s="231">
        <v>178.1</v>
      </c>
      <c r="L384" s="231">
        <v>174.6</v>
      </c>
      <c r="M384" s="231">
        <v>8.5007699999999993</v>
      </c>
      <c r="N384" s="1"/>
      <c r="O384" s="1"/>
    </row>
    <row r="385" spans="1:15" ht="12.75" customHeight="1">
      <c r="A385" s="30">
        <v>375</v>
      </c>
      <c r="B385" s="217" t="s">
        <v>451</v>
      </c>
      <c r="C385" s="231">
        <v>815.05</v>
      </c>
      <c r="D385" s="232">
        <v>817.69999999999993</v>
      </c>
      <c r="E385" s="232">
        <v>804.44999999999982</v>
      </c>
      <c r="F385" s="232">
        <v>793.84999999999991</v>
      </c>
      <c r="G385" s="232">
        <v>780.5999999999998</v>
      </c>
      <c r="H385" s="232">
        <v>828.29999999999984</v>
      </c>
      <c r="I385" s="232">
        <v>841.55000000000007</v>
      </c>
      <c r="J385" s="232">
        <v>852.14999999999986</v>
      </c>
      <c r="K385" s="231">
        <v>830.95</v>
      </c>
      <c r="L385" s="231">
        <v>807.1</v>
      </c>
      <c r="M385" s="231">
        <v>3.5760299999999998</v>
      </c>
      <c r="N385" s="1"/>
      <c r="O385" s="1"/>
    </row>
    <row r="386" spans="1:15" ht="12.75" customHeight="1">
      <c r="A386" s="30">
        <v>376</v>
      </c>
      <c r="B386" s="217" t="s">
        <v>452</v>
      </c>
      <c r="C386" s="231">
        <v>241.5</v>
      </c>
      <c r="D386" s="232">
        <v>242.98333333333335</v>
      </c>
      <c r="E386" s="232">
        <v>239.16666666666669</v>
      </c>
      <c r="F386" s="232">
        <v>236.83333333333334</v>
      </c>
      <c r="G386" s="232">
        <v>233.01666666666668</v>
      </c>
      <c r="H386" s="232">
        <v>245.31666666666669</v>
      </c>
      <c r="I386" s="232">
        <v>249.13333333333335</v>
      </c>
      <c r="J386" s="232">
        <v>251.4666666666667</v>
      </c>
      <c r="K386" s="231">
        <v>246.8</v>
      </c>
      <c r="L386" s="231">
        <v>240.65</v>
      </c>
      <c r="M386" s="231">
        <v>1.93529</v>
      </c>
      <c r="N386" s="1"/>
      <c r="O386" s="1"/>
    </row>
    <row r="387" spans="1:15" ht="12.75" customHeight="1">
      <c r="A387" s="30">
        <v>377</v>
      </c>
      <c r="B387" s="217" t="s">
        <v>453</v>
      </c>
      <c r="C387" s="231">
        <v>124.75</v>
      </c>
      <c r="D387" s="232">
        <v>124.83333333333333</v>
      </c>
      <c r="E387" s="232">
        <v>122.66666666666666</v>
      </c>
      <c r="F387" s="232">
        <v>120.58333333333333</v>
      </c>
      <c r="G387" s="232">
        <v>118.41666666666666</v>
      </c>
      <c r="H387" s="232">
        <v>126.91666666666666</v>
      </c>
      <c r="I387" s="232">
        <v>129.08333333333331</v>
      </c>
      <c r="J387" s="232">
        <v>131.16666666666666</v>
      </c>
      <c r="K387" s="231">
        <v>127</v>
      </c>
      <c r="L387" s="231">
        <v>122.75</v>
      </c>
      <c r="M387" s="231">
        <v>61.163139999999999</v>
      </c>
      <c r="N387" s="1"/>
      <c r="O387" s="1"/>
    </row>
    <row r="388" spans="1:15" ht="12.75" customHeight="1">
      <c r="A388" s="30">
        <v>378</v>
      </c>
      <c r="B388" s="217" t="s">
        <v>454</v>
      </c>
      <c r="C388" s="231">
        <v>1943.2</v>
      </c>
      <c r="D388" s="232">
        <v>1951.4666666666665</v>
      </c>
      <c r="E388" s="232">
        <v>1931.7333333333329</v>
      </c>
      <c r="F388" s="232">
        <v>1920.2666666666664</v>
      </c>
      <c r="G388" s="232">
        <v>1900.5333333333328</v>
      </c>
      <c r="H388" s="232">
        <v>1962.9333333333329</v>
      </c>
      <c r="I388" s="232">
        <v>1982.6666666666665</v>
      </c>
      <c r="J388" s="232">
        <v>1994.133333333333</v>
      </c>
      <c r="K388" s="231">
        <v>1971.2</v>
      </c>
      <c r="L388" s="231">
        <v>1940</v>
      </c>
      <c r="M388" s="231">
        <v>0.10750999999999999</v>
      </c>
      <c r="N388" s="1"/>
      <c r="O388" s="1"/>
    </row>
    <row r="389" spans="1:15" ht="12.75" customHeight="1">
      <c r="A389" s="30">
        <v>379</v>
      </c>
      <c r="B389" s="217" t="s">
        <v>827</v>
      </c>
      <c r="C389" s="231">
        <v>41.7</v>
      </c>
      <c r="D389" s="232">
        <v>41.633333333333333</v>
      </c>
      <c r="E389" s="232">
        <v>41.266666666666666</v>
      </c>
      <c r="F389" s="232">
        <v>40.833333333333336</v>
      </c>
      <c r="G389" s="232">
        <v>40.466666666666669</v>
      </c>
      <c r="H389" s="232">
        <v>42.066666666666663</v>
      </c>
      <c r="I389" s="232">
        <v>42.433333333333323</v>
      </c>
      <c r="J389" s="232">
        <v>42.86666666666666</v>
      </c>
      <c r="K389" s="231">
        <v>42</v>
      </c>
      <c r="L389" s="231">
        <v>41.2</v>
      </c>
      <c r="M389" s="231">
        <v>8.8189600000000006</v>
      </c>
      <c r="N389" s="1"/>
      <c r="O389" s="1"/>
    </row>
    <row r="390" spans="1:15" ht="12.75" customHeight="1">
      <c r="A390" s="30">
        <v>380</v>
      </c>
      <c r="B390" s="217" t="s">
        <v>861</v>
      </c>
      <c r="C390" s="231">
        <v>1476.3</v>
      </c>
      <c r="D390" s="232">
        <v>1464.6833333333334</v>
      </c>
      <c r="E390" s="232">
        <v>1445.3666666666668</v>
      </c>
      <c r="F390" s="232">
        <v>1414.4333333333334</v>
      </c>
      <c r="G390" s="232">
        <v>1395.1166666666668</v>
      </c>
      <c r="H390" s="232">
        <v>1495.6166666666668</v>
      </c>
      <c r="I390" s="232">
        <v>1514.9333333333334</v>
      </c>
      <c r="J390" s="232">
        <v>1545.8666666666668</v>
      </c>
      <c r="K390" s="231">
        <v>1484</v>
      </c>
      <c r="L390" s="231">
        <v>1433.75</v>
      </c>
      <c r="M390" s="231">
        <v>3.3595999999999999</v>
      </c>
      <c r="N390" s="1"/>
      <c r="O390" s="1"/>
    </row>
    <row r="391" spans="1:15" ht="12.75" customHeight="1">
      <c r="A391" s="30">
        <v>381</v>
      </c>
      <c r="B391" s="217" t="s">
        <v>455</v>
      </c>
      <c r="C391" s="231">
        <v>182.35</v>
      </c>
      <c r="D391" s="232">
        <v>181.15</v>
      </c>
      <c r="E391" s="232">
        <v>179.45000000000002</v>
      </c>
      <c r="F391" s="232">
        <v>176.55</v>
      </c>
      <c r="G391" s="232">
        <v>174.85000000000002</v>
      </c>
      <c r="H391" s="232">
        <v>184.05</v>
      </c>
      <c r="I391" s="232">
        <v>185.75</v>
      </c>
      <c r="J391" s="232">
        <v>188.65</v>
      </c>
      <c r="K391" s="231">
        <v>182.85</v>
      </c>
      <c r="L391" s="231">
        <v>178.25</v>
      </c>
      <c r="M391" s="231">
        <v>11.18519</v>
      </c>
      <c r="N391" s="1"/>
      <c r="O391" s="1"/>
    </row>
    <row r="392" spans="1:15" ht="12.75" customHeight="1">
      <c r="A392" s="30">
        <v>382</v>
      </c>
      <c r="B392" s="217" t="s">
        <v>456</v>
      </c>
      <c r="C392" s="231">
        <v>898.2</v>
      </c>
      <c r="D392" s="232">
        <v>896.66666666666663</v>
      </c>
      <c r="E392" s="232">
        <v>894.0333333333333</v>
      </c>
      <c r="F392" s="232">
        <v>889.86666666666667</v>
      </c>
      <c r="G392" s="232">
        <v>887.23333333333335</v>
      </c>
      <c r="H392" s="232">
        <v>900.83333333333326</v>
      </c>
      <c r="I392" s="232">
        <v>903.4666666666667</v>
      </c>
      <c r="J392" s="232">
        <v>907.63333333333321</v>
      </c>
      <c r="K392" s="231">
        <v>899.3</v>
      </c>
      <c r="L392" s="231">
        <v>892.5</v>
      </c>
      <c r="M392" s="231">
        <v>0.47255000000000003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2471.6</v>
      </c>
      <c r="D393" s="232">
        <v>2489.7000000000003</v>
      </c>
      <c r="E393" s="232">
        <v>2446.9000000000005</v>
      </c>
      <c r="F393" s="232">
        <v>2422.2000000000003</v>
      </c>
      <c r="G393" s="232">
        <v>2379.4000000000005</v>
      </c>
      <c r="H393" s="232">
        <v>2514.4000000000005</v>
      </c>
      <c r="I393" s="232">
        <v>2557.2000000000007</v>
      </c>
      <c r="J393" s="232">
        <v>2581.9000000000005</v>
      </c>
      <c r="K393" s="231">
        <v>2532.5</v>
      </c>
      <c r="L393" s="231">
        <v>2465</v>
      </c>
      <c r="M393" s="231">
        <v>81.633660000000006</v>
      </c>
      <c r="N393" s="1"/>
      <c r="O393" s="1"/>
    </row>
    <row r="394" spans="1:15" ht="12.75" customHeight="1">
      <c r="A394" s="30">
        <v>384</v>
      </c>
      <c r="B394" s="217" t="s">
        <v>798</v>
      </c>
      <c r="C394" s="231">
        <v>116.25</v>
      </c>
      <c r="D394" s="232">
        <v>114.78333333333335</v>
      </c>
      <c r="E394" s="232">
        <v>111.7166666666667</v>
      </c>
      <c r="F394" s="232">
        <v>107.18333333333335</v>
      </c>
      <c r="G394" s="232">
        <v>104.1166666666667</v>
      </c>
      <c r="H394" s="232">
        <v>119.31666666666669</v>
      </c>
      <c r="I394" s="232">
        <v>122.38333333333333</v>
      </c>
      <c r="J394" s="232">
        <v>126.91666666666669</v>
      </c>
      <c r="K394" s="231">
        <v>117.85</v>
      </c>
      <c r="L394" s="231">
        <v>110.25</v>
      </c>
      <c r="M394" s="231">
        <v>17.064710000000002</v>
      </c>
      <c r="N394" s="1"/>
      <c r="O394" s="1"/>
    </row>
    <row r="395" spans="1:15" ht="12.75" customHeight="1">
      <c r="A395" s="30">
        <v>385</v>
      </c>
      <c r="B395" s="217" t="s">
        <v>457</v>
      </c>
      <c r="C395" s="231">
        <v>725.35</v>
      </c>
      <c r="D395" s="232">
        <v>720.58333333333337</v>
      </c>
      <c r="E395" s="232">
        <v>713.16666666666674</v>
      </c>
      <c r="F395" s="232">
        <v>700.98333333333335</v>
      </c>
      <c r="G395" s="232">
        <v>693.56666666666672</v>
      </c>
      <c r="H395" s="232">
        <v>732.76666666666677</v>
      </c>
      <c r="I395" s="232">
        <v>740.18333333333351</v>
      </c>
      <c r="J395" s="232">
        <v>752.36666666666679</v>
      </c>
      <c r="K395" s="231">
        <v>728</v>
      </c>
      <c r="L395" s="231">
        <v>708.4</v>
      </c>
      <c r="M395" s="231">
        <v>0.61639999999999995</v>
      </c>
      <c r="N395" s="1"/>
      <c r="O395" s="1"/>
    </row>
    <row r="396" spans="1:15" ht="12.75" customHeight="1">
      <c r="A396" s="30">
        <v>386</v>
      </c>
      <c r="B396" s="217" t="s">
        <v>458</v>
      </c>
      <c r="C396" s="231">
        <v>1199.4000000000001</v>
      </c>
      <c r="D396" s="232">
        <v>1210.7</v>
      </c>
      <c r="E396" s="232">
        <v>1171.4000000000001</v>
      </c>
      <c r="F396" s="232">
        <v>1143.4000000000001</v>
      </c>
      <c r="G396" s="232">
        <v>1104.1000000000001</v>
      </c>
      <c r="H396" s="232">
        <v>1238.7</v>
      </c>
      <c r="I396" s="232">
        <v>1277.9999999999998</v>
      </c>
      <c r="J396" s="232">
        <v>1306</v>
      </c>
      <c r="K396" s="231">
        <v>1250</v>
      </c>
      <c r="L396" s="231">
        <v>1182.7</v>
      </c>
      <c r="M396" s="231">
        <v>3.2635700000000001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780.25</v>
      </c>
      <c r="D397" s="232">
        <v>780.13333333333333</v>
      </c>
      <c r="E397" s="232">
        <v>777.36666666666667</v>
      </c>
      <c r="F397" s="232">
        <v>774.48333333333335</v>
      </c>
      <c r="G397" s="232">
        <v>771.7166666666667</v>
      </c>
      <c r="H397" s="232">
        <v>783.01666666666665</v>
      </c>
      <c r="I397" s="232">
        <v>785.7833333333333</v>
      </c>
      <c r="J397" s="232">
        <v>788.66666666666663</v>
      </c>
      <c r="K397" s="231">
        <v>782.9</v>
      </c>
      <c r="L397" s="231">
        <v>777.25</v>
      </c>
      <c r="M397" s="231">
        <v>4.9388399999999999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1315.7</v>
      </c>
      <c r="D398" s="232">
        <v>1309</v>
      </c>
      <c r="E398" s="232">
        <v>1298</v>
      </c>
      <c r="F398" s="232">
        <v>1280.3</v>
      </c>
      <c r="G398" s="232">
        <v>1269.3</v>
      </c>
      <c r="H398" s="232">
        <v>1326.7</v>
      </c>
      <c r="I398" s="232">
        <v>1337.7</v>
      </c>
      <c r="J398" s="232">
        <v>1355.4</v>
      </c>
      <c r="K398" s="231">
        <v>1320</v>
      </c>
      <c r="L398" s="231">
        <v>1291.3</v>
      </c>
      <c r="M398" s="231">
        <v>13.779489999999999</v>
      </c>
      <c r="N398" s="1"/>
      <c r="O398" s="1"/>
    </row>
    <row r="399" spans="1:15" ht="12.75" customHeight="1">
      <c r="A399" s="30">
        <v>389</v>
      </c>
      <c r="B399" s="217" t="s">
        <v>459</v>
      </c>
      <c r="C399" s="231">
        <v>381.4</v>
      </c>
      <c r="D399" s="232">
        <v>381.7</v>
      </c>
      <c r="E399" s="232">
        <v>378.79999999999995</v>
      </c>
      <c r="F399" s="232">
        <v>376.2</v>
      </c>
      <c r="G399" s="232">
        <v>373.29999999999995</v>
      </c>
      <c r="H399" s="232">
        <v>384.29999999999995</v>
      </c>
      <c r="I399" s="232">
        <v>387.19999999999993</v>
      </c>
      <c r="J399" s="232">
        <v>389.79999999999995</v>
      </c>
      <c r="K399" s="231">
        <v>384.6</v>
      </c>
      <c r="L399" s="231">
        <v>379.1</v>
      </c>
      <c r="M399" s="231">
        <v>0.13813</v>
      </c>
      <c r="N399" s="1"/>
      <c r="O399" s="1"/>
    </row>
    <row r="400" spans="1:15" ht="12.75" customHeight="1">
      <c r="A400" s="30">
        <v>390</v>
      </c>
      <c r="B400" s="217" t="s">
        <v>460</v>
      </c>
      <c r="C400" s="231">
        <v>33.6</v>
      </c>
      <c r="D400" s="232">
        <v>33.683333333333337</v>
      </c>
      <c r="E400" s="232">
        <v>33.416666666666671</v>
      </c>
      <c r="F400" s="232">
        <v>33.233333333333334</v>
      </c>
      <c r="G400" s="232">
        <v>32.966666666666669</v>
      </c>
      <c r="H400" s="232">
        <v>33.866666666666674</v>
      </c>
      <c r="I400" s="232">
        <v>34.13333333333334</v>
      </c>
      <c r="J400" s="232">
        <v>34.316666666666677</v>
      </c>
      <c r="K400" s="231">
        <v>33.950000000000003</v>
      </c>
      <c r="L400" s="231">
        <v>33.5</v>
      </c>
      <c r="M400" s="231">
        <v>15.42385</v>
      </c>
      <c r="N400" s="1"/>
      <c r="O400" s="1"/>
    </row>
    <row r="401" spans="1:15" ht="12.75" customHeight="1">
      <c r="A401" s="30">
        <v>391</v>
      </c>
      <c r="B401" s="217" t="s">
        <v>461</v>
      </c>
      <c r="C401" s="231">
        <v>4676.6000000000004</v>
      </c>
      <c r="D401" s="232">
        <v>4700.9333333333334</v>
      </c>
      <c r="E401" s="232">
        <v>4625.666666666667</v>
      </c>
      <c r="F401" s="232">
        <v>4574.7333333333336</v>
      </c>
      <c r="G401" s="232">
        <v>4499.4666666666672</v>
      </c>
      <c r="H401" s="232">
        <v>4751.8666666666668</v>
      </c>
      <c r="I401" s="232">
        <v>4827.1333333333332</v>
      </c>
      <c r="J401" s="232">
        <v>4878.0666666666666</v>
      </c>
      <c r="K401" s="231">
        <v>4776.2</v>
      </c>
      <c r="L401" s="231">
        <v>4650</v>
      </c>
      <c r="M401" s="231">
        <v>0.18015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2219.3000000000002</v>
      </c>
      <c r="D402" s="232">
        <v>2213.3833333333337</v>
      </c>
      <c r="E402" s="232">
        <v>2196.9666666666672</v>
      </c>
      <c r="F402" s="232">
        <v>2174.6333333333337</v>
      </c>
      <c r="G402" s="232">
        <v>2158.2166666666672</v>
      </c>
      <c r="H402" s="232">
        <v>2235.7166666666672</v>
      </c>
      <c r="I402" s="232">
        <v>2252.1333333333341</v>
      </c>
      <c r="J402" s="232">
        <v>2274.4666666666672</v>
      </c>
      <c r="K402" s="231">
        <v>2229.8000000000002</v>
      </c>
      <c r="L402" s="231">
        <v>2191.0500000000002</v>
      </c>
      <c r="M402" s="231">
        <v>5.6332300000000002</v>
      </c>
      <c r="N402" s="1"/>
      <c r="O402" s="1"/>
    </row>
    <row r="403" spans="1:15" ht="12.75" customHeight="1">
      <c r="A403" s="30">
        <v>393</v>
      </c>
      <c r="B403" s="217" t="s">
        <v>804</v>
      </c>
      <c r="C403" s="231">
        <v>78.150000000000006</v>
      </c>
      <c r="D403" s="232">
        <v>77.716666666666654</v>
      </c>
      <c r="E403" s="232">
        <v>77.133333333333312</v>
      </c>
      <c r="F403" s="232">
        <v>76.11666666666666</v>
      </c>
      <c r="G403" s="232">
        <v>75.533333333333317</v>
      </c>
      <c r="H403" s="232">
        <v>78.733333333333306</v>
      </c>
      <c r="I403" s="232">
        <v>79.316666666666649</v>
      </c>
      <c r="J403" s="232">
        <v>80.3333333333333</v>
      </c>
      <c r="K403" s="231">
        <v>78.3</v>
      </c>
      <c r="L403" s="231">
        <v>76.7</v>
      </c>
      <c r="M403" s="231">
        <v>123.56244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5696.85</v>
      </c>
      <c r="D404" s="232">
        <v>5683.7166666666672</v>
      </c>
      <c r="E404" s="232">
        <v>5652.4333333333343</v>
      </c>
      <c r="F404" s="232">
        <v>5608.0166666666673</v>
      </c>
      <c r="G404" s="232">
        <v>5576.7333333333345</v>
      </c>
      <c r="H404" s="232">
        <v>5728.1333333333341</v>
      </c>
      <c r="I404" s="232">
        <v>5759.416666666667</v>
      </c>
      <c r="J404" s="232">
        <v>5803.8333333333339</v>
      </c>
      <c r="K404" s="231">
        <v>5715</v>
      </c>
      <c r="L404" s="231">
        <v>5639.3</v>
      </c>
      <c r="M404" s="231">
        <v>4.2349999999999999E-2</v>
      </c>
      <c r="N404" s="1"/>
      <c r="O404" s="1"/>
    </row>
    <row r="405" spans="1:15" ht="12.75" customHeight="1">
      <c r="A405" s="30">
        <v>395</v>
      </c>
      <c r="B405" s="217" t="s">
        <v>828</v>
      </c>
      <c r="C405" s="231">
        <v>1313.15</v>
      </c>
      <c r="D405" s="232">
        <v>1309.9166666666667</v>
      </c>
      <c r="E405" s="232">
        <v>1299.9333333333334</v>
      </c>
      <c r="F405" s="232">
        <v>1286.7166666666667</v>
      </c>
      <c r="G405" s="232">
        <v>1276.7333333333333</v>
      </c>
      <c r="H405" s="232">
        <v>1323.1333333333334</v>
      </c>
      <c r="I405" s="232">
        <v>1333.1166666666666</v>
      </c>
      <c r="J405" s="232">
        <v>1346.3333333333335</v>
      </c>
      <c r="K405" s="231">
        <v>1319.9</v>
      </c>
      <c r="L405" s="231">
        <v>1296.7</v>
      </c>
      <c r="M405" s="231">
        <v>0.93432999999999999</v>
      </c>
      <c r="N405" s="1"/>
      <c r="O405" s="1"/>
    </row>
    <row r="406" spans="1:15" ht="12.75" customHeight="1">
      <c r="A406" s="30">
        <v>396</v>
      </c>
      <c r="B406" s="217" t="s">
        <v>829</v>
      </c>
      <c r="C406" s="231">
        <v>359.9</v>
      </c>
      <c r="D406" s="232">
        <v>362.58333333333331</v>
      </c>
      <c r="E406" s="232">
        <v>356.31666666666661</v>
      </c>
      <c r="F406" s="232">
        <v>352.73333333333329</v>
      </c>
      <c r="G406" s="232">
        <v>346.46666666666658</v>
      </c>
      <c r="H406" s="232">
        <v>366.16666666666663</v>
      </c>
      <c r="I406" s="232">
        <v>372.43333333333339</v>
      </c>
      <c r="J406" s="232">
        <v>376.01666666666665</v>
      </c>
      <c r="K406" s="231">
        <v>368.85</v>
      </c>
      <c r="L406" s="231">
        <v>359</v>
      </c>
      <c r="M406" s="231">
        <v>1.41743</v>
      </c>
      <c r="N406" s="1"/>
      <c r="O406" s="1"/>
    </row>
    <row r="407" spans="1:15" ht="12.75" customHeight="1">
      <c r="A407" s="30">
        <v>397</v>
      </c>
      <c r="B407" s="217" t="s">
        <v>462</v>
      </c>
      <c r="C407" s="231">
        <v>2706.55</v>
      </c>
      <c r="D407" s="232">
        <v>2704.5</v>
      </c>
      <c r="E407" s="232">
        <v>2662.05</v>
      </c>
      <c r="F407" s="232">
        <v>2617.5500000000002</v>
      </c>
      <c r="G407" s="232">
        <v>2575.1000000000004</v>
      </c>
      <c r="H407" s="232">
        <v>2749</v>
      </c>
      <c r="I407" s="232">
        <v>2791.45</v>
      </c>
      <c r="J407" s="232">
        <v>2835.95</v>
      </c>
      <c r="K407" s="231">
        <v>2746.95</v>
      </c>
      <c r="L407" s="231">
        <v>2660</v>
      </c>
      <c r="M407" s="231">
        <v>0.97304999999999997</v>
      </c>
      <c r="N407" s="1"/>
      <c r="O407" s="1"/>
    </row>
    <row r="408" spans="1:15" ht="12.75" customHeight="1">
      <c r="A408" s="30">
        <v>398</v>
      </c>
      <c r="B408" s="217" t="s">
        <v>862</v>
      </c>
      <c r="C408" s="231">
        <v>474.7</v>
      </c>
      <c r="D408" s="232">
        <v>477.8</v>
      </c>
      <c r="E408" s="232">
        <v>468.90000000000003</v>
      </c>
      <c r="F408" s="232">
        <v>463.1</v>
      </c>
      <c r="G408" s="232">
        <v>454.20000000000005</v>
      </c>
      <c r="H408" s="232">
        <v>483.6</v>
      </c>
      <c r="I408" s="232">
        <v>492.5</v>
      </c>
      <c r="J408" s="232">
        <v>498.3</v>
      </c>
      <c r="K408" s="231">
        <v>486.7</v>
      </c>
      <c r="L408" s="231">
        <v>472</v>
      </c>
      <c r="M408" s="231">
        <v>1.0280400000000001</v>
      </c>
      <c r="N408" s="1"/>
      <c r="O408" s="1"/>
    </row>
    <row r="409" spans="1:15" ht="12.75" customHeight="1">
      <c r="A409" s="30">
        <v>399</v>
      </c>
      <c r="B409" s="217" t="s">
        <v>463</v>
      </c>
      <c r="C409" s="231">
        <v>1253.3</v>
      </c>
      <c r="D409" s="232">
        <v>1246.1333333333334</v>
      </c>
      <c r="E409" s="232">
        <v>1227.2666666666669</v>
      </c>
      <c r="F409" s="232">
        <v>1201.2333333333333</v>
      </c>
      <c r="G409" s="232">
        <v>1182.3666666666668</v>
      </c>
      <c r="H409" s="232">
        <v>1272.166666666667</v>
      </c>
      <c r="I409" s="232">
        <v>1291.0333333333333</v>
      </c>
      <c r="J409" s="232">
        <v>1317.0666666666671</v>
      </c>
      <c r="K409" s="231">
        <v>1265</v>
      </c>
      <c r="L409" s="231">
        <v>1220.0999999999999</v>
      </c>
      <c r="M409" s="231">
        <v>0.22434000000000001</v>
      </c>
      <c r="N409" s="1"/>
      <c r="O409" s="1"/>
    </row>
    <row r="410" spans="1:15" ht="12.75" customHeight="1">
      <c r="A410" s="30">
        <v>400</v>
      </c>
      <c r="B410" s="217" t="s">
        <v>464</v>
      </c>
      <c r="C410" s="231">
        <v>274.8</v>
      </c>
      <c r="D410" s="232">
        <v>275.33333333333331</v>
      </c>
      <c r="E410" s="232">
        <v>272.46666666666664</v>
      </c>
      <c r="F410" s="232">
        <v>270.13333333333333</v>
      </c>
      <c r="G410" s="232">
        <v>267.26666666666665</v>
      </c>
      <c r="H410" s="232">
        <v>277.66666666666663</v>
      </c>
      <c r="I410" s="232">
        <v>280.5333333333333</v>
      </c>
      <c r="J410" s="232">
        <v>282.86666666666662</v>
      </c>
      <c r="K410" s="231">
        <v>278.2</v>
      </c>
      <c r="L410" s="231">
        <v>273</v>
      </c>
      <c r="M410" s="231">
        <v>0.53363000000000005</v>
      </c>
      <c r="N410" s="1"/>
      <c r="O410" s="1"/>
    </row>
    <row r="411" spans="1:15" ht="12.75" customHeight="1">
      <c r="A411" s="30">
        <v>401</v>
      </c>
      <c r="B411" s="217" t="s">
        <v>465</v>
      </c>
      <c r="C411" s="231">
        <v>139.85</v>
      </c>
      <c r="D411" s="232">
        <v>139.96666666666667</v>
      </c>
      <c r="E411" s="232">
        <v>138.28333333333333</v>
      </c>
      <c r="F411" s="232">
        <v>136.71666666666667</v>
      </c>
      <c r="G411" s="232">
        <v>135.03333333333333</v>
      </c>
      <c r="H411" s="232">
        <v>141.53333333333333</v>
      </c>
      <c r="I411" s="232">
        <v>143.21666666666667</v>
      </c>
      <c r="J411" s="232">
        <v>144.78333333333333</v>
      </c>
      <c r="K411" s="231">
        <v>141.65</v>
      </c>
      <c r="L411" s="231">
        <v>138.4</v>
      </c>
      <c r="M411" s="231">
        <v>10.822509999999999</v>
      </c>
      <c r="N411" s="1"/>
      <c r="O411" s="1"/>
    </row>
    <row r="412" spans="1:15" ht="12.75" customHeight="1">
      <c r="A412" s="30">
        <v>402</v>
      </c>
      <c r="B412" s="217" t="s">
        <v>863</v>
      </c>
      <c r="C412" s="231">
        <v>686.75</v>
      </c>
      <c r="D412" s="232">
        <v>693.26666666666677</v>
      </c>
      <c r="E412" s="232">
        <v>674.68333333333351</v>
      </c>
      <c r="F412" s="232">
        <v>662.61666666666679</v>
      </c>
      <c r="G412" s="232">
        <v>644.03333333333353</v>
      </c>
      <c r="H412" s="232">
        <v>705.33333333333348</v>
      </c>
      <c r="I412" s="232">
        <v>723.91666666666674</v>
      </c>
      <c r="J412" s="232">
        <v>735.98333333333346</v>
      </c>
      <c r="K412" s="231">
        <v>711.85</v>
      </c>
      <c r="L412" s="231">
        <v>681.2</v>
      </c>
      <c r="M412" s="231">
        <v>0.30721999999999999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23854.85</v>
      </c>
      <c r="D413" s="232">
        <v>23786.466666666664</v>
      </c>
      <c r="E413" s="232">
        <v>23572.933333333327</v>
      </c>
      <c r="F413" s="232">
        <v>23291.016666666663</v>
      </c>
      <c r="G413" s="232">
        <v>23077.483333333326</v>
      </c>
      <c r="H413" s="232">
        <v>24068.383333333328</v>
      </c>
      <c r="I413" s="232">
        <v>24281.916666666661</v>
      </c>
      <c r="J413" s="232">
        <v>24563.833333333328</v>
      </c>
      <c r="K413" s="231">
        <v>24000</v>
      </c>
      <c r="L413" s="231">
        <v>23504.55</v>
      </c>
      <c r="M413" s="231">
        <v>0.37645000000000001</v>
      </c>
      <c r="N413" s="1"/>
      <c r="O413" s="1"/>
    </row>
    <row r="414" spans="1:15" ht="12.75" customHeight="1">
      <c r="A414" s="30">
        <v>404</v>
      </c>
      <c r="B414" s="217" t="s">
        <v>830</v>
      </c>
      <c r="C414" s="231">
        <v>54.4</v>
      </c>
      <c r="D414" s="232">
        <v>54.4</v>
      </c>
      <c r="E414" s="232">
        <v>53.65</v>
      </c>
      <c r="F414" s="232">
        <v>52.9</v>
      </c>
      <c r="G414" s="232">
        <v>52.15</v>
      </c>
      <c r="H414" s="232">
        <v>55.15</v>
      </c>
      <c r="I414" s="232">
        <v>55.9</v>
      </c>
      <c r="J414" s="232">
        <v>56.65</v>
      </c>
      <c r="K414" s="231">
        <v>55.15</v>
      </c>
      <c r="L414" s="231">
        <v>53.65</v>
      </c>
      <c r="M414" s="231">
        <v>50.130470000000003</v>
      </c>
      <c r="N414" s="1"/>
      <c r="O414" s="1"/>
    </row>
    <row r="415" spans="1:15" ht="12.75" customHeight="1">
      <c r="A415" s="30">
        <v>405</v>
      </c>
      <c r="B415" t="s">
        <v>883</v>
      </c>
      <c r="C415" s="341">
        <v>1312.65</v>
      </c>
      <c r="D415" s="342">
        <v>1320.0333333333335</v>
      </c>
      <c r="E415" s="342">
        <v>1297.8166666666671</v>
      </c>
      <c r="F415" s="342">
        <v>1282.9833333333336</v>
      </c>
      <c r="G415" s="342">
        <v>1260.7666666666671</v>
      </c>
      <c r="H415" s="342">
        <v>1334.866666666667</v>
      </c>
      <c r="I415" s="342">
        <v>1357.0833333333337</v>
      </c>
      <c r="J415" s="342">
        <v>1371.916666666667</v>
      </c>
      <c r="K415" s="341">
        <v>1342.25</v>
      </c>
      <c r="L415" s="341">
        <v>1305.2</v>
      </c>
      <c r="M415" s="341">
        <v>4.5186999999999999</v>
      </c>
      <c r="N415" s="1"/>
      <c r="O415" s="1"/>
    </row>
    <row r="416" spans="1:15" ht="12.75" customHeight="1">
      <c r="A416" s="30">
        <v>406</v>
      </c>
      <c r="B416" s="217" t="s">
        <v>831</v>
      </c>
      <c r="C416" s="231">
        <v>300.7</v>
      </c>
      <c r="D416" s="232">
        <v>299.58333333333331</v>
      </c>
      <c r="E416" s="232">
        <v>295.36666666666662</v>
      </c>
      <c r="F416" s="232">
        <v>290.0333333333333</v>
      </c>
      <c r="G416" s="232">
        <v>285.81666666666661</v>
      </c>
      <c r="H416" s="232">
        <v>304.91666666666663</v>
      </c>
      <c r="I416" s="232">
        <v>309.13333333333333</v>
      </c>
      <c r="J416" s="232">
        <v>314.46666666666664</v>
      </c>
      <c r="K416" s="231">
        <v>303.8</v>
      </c>
      <c r="L416" s="231">
        <v>294.25</v>
      </c>
      <c r="M416" s="231">
        <v>1.1890799999999999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2981.3</v>
      </c>
      <c r="D417" s="232">
        <v>2970.2833333333333</v>
      </c>
      <c r="E417" s="232">
        <v>2949.2666666666664</v>
      </c>
      <c r="F417" s="232">
        <v>2917.2333333333331</v>
      </c>
      <c r="G417" s="232">
        <v>2896.2166666666662</v>
      </c>
      <c r="H417" s="232">
        <v>3002.3166666666666</v>
      </c>
      <c r="I417" s="232">
        <v>3023.3333333333339</v>
      </c>
      <c r="J417" s="232">
        <v>3055.3666666666668</v>
      </c>
      <c r="K417" s="231">
        <v>2991.3</v>
      </c>
      <c r="L417" s="231">
        <v>2938.25</v>
      </c>
      <c r="M417" s="231">
        <v>3.4164500000000002</v>
      </c>
      <c r="N417" s="1"/>
      <c r="O417" s="1"/>
    </row>
    <row r="418" spans="1:15" ht="12.75" customHeight="1">
      <c r="A418" s="30">
        <v>408</v>
      </c>
      <c r="B418" s="217" t="s">
        <v>466</v>
      </c>
      <c r="C418" s="231">
        <v>593.85</v>
      </c>
      <c r="D418" s="232">
        <v>591.46666666666658</v>
      </c>
      <c r="E418" s="232">
        <v>583.93333333333317</v>
      </c>
      <c r="F418" s="232">
        <v>574.01666666666654</v>
      </c>
      <c r="G418" s="232">
        <v>566.48333333333312</v>
      </c>
      <c r="H418" s="232">
        <v>601.38333333333321</v>
      </c>
      <c r="I418" s="232">
        <v>608.91666666666674</v>
      </c>
      <c r="J418" s="232">
        <v>618.83333333333326</v>
      </c>
      <c r="K418" s="231">
        <v>599</v>
      </c>
      <c r="L418" s="231">
        <v>581.54999999999995</v>
      </c>
      <c r="M418" s="231">
        <v>1.6307499999999999</v>
      </c>
      <c r="N418" s="1"/>
      <c r="O418" s="1"/>
    </row>
    <row r="419" spans="1:15" ht="12.75" customHeight="1">
      <c r="A419" s="30">
        <v>409</v>
      </c>
      <c r="B419" s="217" t="s">
        <v>467</v>
      </c>
      <c r="C419" s="231">
        <v>4343.25</v>
      </c>
      <c r="D419" s="232">
        <v>4341.083333333333</v>
      </c>
      <c r="E419" s="232">
        <v>4313.2166666666662</v>
      </c>
      <c r="F419" s="232">
        <v>4283.1833333333334</v>
      </c>
      <c r="G419" s="232">
        <v>4255.3166666666666</v>
      </c>
      <c r="H419" s="232">
        <v>4371.1166666666659</v>
      </c>
      <c r="I419" s="232">
        <v>4398.9833333333327</v>
      </c>
      <c r="J419" s="232">
        <v>4429.0166666666655</v>
      </c>
      <c r="K419" s="231">
        <v>4368.95</v>
      </c>
      <c r="L419" s="231">
        <v>4311.05</v>
      </c>
      <c r="M419" s="231">
        <v>0.21445</v>
      </c>
      <c r="N419" s="1"/>
      <c r="O419" s="1"/>
    </row>
    <row r="420" spans="1:15" ht="12.75" customHeight="1">
      <c r="A420" s="30">
        <v>410</v>
      </c>
      <c r="B420" s="217" t="s">
        <v>799</v>
      </c>
      <c r="C420" s="231">
        <v>428.45</v>
      </c>
      <c r="D420" s="232">
        <v>429.90000000000003</v>
      </c>
      <c r="E420" s="232">
        <v>424.05000000000007</v>
      </c>
      <c r="F420" s="232">
        <v>419.65000000000003</v>
      </c>
      <c r="G420" s="232">
        <v>413.80000000000007</v>
      </c>
      <c r="H420" s="232">
        <v>434.30000000000007</v>
      </c>
      <c r="I420" s="232">
        <v>440.15000000000009</v>
      </c>
      <c r="J420" s="232">
        <v>444.55000000000007</v>
      </c>
      <c r="K420" s="231">
        <v>435.75</v>
      </c>
      <c r="L420" s="231">
        <v>425.5</v>
      </c>
      <c r="M420" s="231">
        <v>14.27849</v>
      </c>
      <c r="N420" s="1"/>
      <c r="O420" s="1"/>
    </row>
    <row r="421" spans="1:15" ht="12.75" customHeight="1">
      <c r="A421" s="30">
        <v>411</v>
      </c>
      <c r="B421" s="217" t="s">
        <v>468</v>
      </c>
      <c r="C421" s="231">
        <v>574.4</v>
      </c>
      <c r="D421" s="232">
        <v>578.63333333333333</v>
      </c>
      <c r="E421" s="232">
        <v>563.26666666666665</v>
      </c>
      <c r="F421" s="232">
        <v>552.13333333333333</v>
      </c>
      <c r="G421" s="232">
        <v>536.76666666666665</v>
      </c>
      <c r="H421" s="232">
        <v>589.76666666666665</v>
      </c>
      <c r="I421" s="232">
        <v>605.13333333333321</v>
      </c>
      <c r="J421" s="232">
        <v>616.26666666666665</v>
      </c>
      <c r="K421" s="231">
        <v>594</v>
      </c>
      <c r="L421" s="231">
        <v>567.5</v>
      </c>
      <c r="M421" s="231">
        <v>0.64814000000000005</v>
      </c>
      <c r="N421" s="1"/>
      <c r="O421" s="1"/>
    </row>
    <row r="422" spans="1:15" ht="12.75" customHeight="1">
      <c r="A422" s="30">
        <v>412</v>
      </c>
      <c r="B422" s="217" t="s">
        <v>832</v>
      </c>
      <c r="C422" s="231">
        <v>574.65</v>
      </c>
      <c r="D422" s="232">
        <v>579.88333333333333</v>
      </c>
      <c r="E422" s="232">
        <v>566.76666666666665</v>
      </c>
      <c r="F422" s="232">
        <v>558.88333333333333</v>
      </c>
      <c r="G422" s="232">
        <v>545.76666666666665</v>
      </c>
      <c r="H422" s="232">
        <v>587.76666666666665</v>
      </c>
      <c r="I422" s="232">
        <v>600.88333333333321</v>
      </c>
      <c r="J422" s="232">
        <v>608.76666666666665</v>
      </c>
      <c r="K422" s="231">
        <v>593</v>
      </c>
      <c r="L422" s="231">
        <v>572</v>
      </c>
      <c r="M422" s="231">
        <v>2.21678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594.9</v>
      </c>
      <c r="D423" s="232">
        <v>594.30000000000007</v>
      </c>
      <c r="E423" s="232">
        <v>590.70000000000016</v>
      </c>
      <c r="F423" s="232">
        <v>586.50000000000011</v>
      </c>
      <c r="G423" s="232">
        <v>582.9000000000002</v>
      </c>
      <c r="H423" s="232">
        <v>598.50000000000011</v>
      </c>
      <c r="I423" s="232">
        <v>602.1</v>
      </c>
      <c r="J423" s="232">
        <v>606.30000000000007</v>
      </c>
      <c r="K423" s="231">
        <v>597.9</v>
      </c>
      <c r="L423" s="231">
        <v>590.1</v>
      </c>
      <c r="M423" s="231">
        <v>81.837149999999994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88</v>
      </c>
      <c r="D424" s="232">
        <v>87.983333333333334</v>
      </c>
      <c r="E424" s="232">
        <v>87.216666666666669</v>
      </c>
      <c r="F424" s="232">
        <v>86.433333333333337</v>
      </c>
      <c r="G424" s="232">
        <v>85.666666666666671</v>
      </c>
      <c r="H424" s="232">
        <v>88.766666666666666</v>
      </c>
      <c r="I424" s="232">
        <v>89.533333333333346</v>
      </c>
      <c r="J424" s="232">
        <v>90.316666666666663</v>
      </c>
      <c r="K424" s="231">
        <v>88.75</v>
      </c>
      <c r="L424" s="231">
        <v>87.2</v>
      </c>
      <c r="M424" s="231">
        <v>114.42821000000001</v>
      </c>
      <c r="N424" s="1"/>
      <c r="O424" s="1"/>
    </row>
    <row r="425" spans="1:15" ht="12.75" customHeight="1">
      <c r="A425" s="30">
        <v>415</v>
      </c>
      <c r="B425" s="217" t="s">
        <v>469</v>
      </c>
      <c r="C425" s="231">
        <v>270.10000000000002</v>
      </c>
      <c r="D425" s="232">
        <v>270.15000000000003</v>
      </c>
      <c r="E425" s="232">
        <v>268.45000000000005</v>
      </c>
      <c r="F425" s="232">
        <v>266.8</v>
      </c>
      <c r="G425" s="232">
        <v>265.10000000000002</v>
      </c>
      <c r="H425" s="232">
        <v>271.80000000000007</v>
      </c>
      <c r="I425" s="232">
        <v>273.5</v>
      </c>
      <c r="J425" s="232">
        <v>275.15000000000009</v>
      </c>
      <c r="K425" s="231">
        <v>271.85000000000002</v>
      </c>
      <c r="L425" s="231">
        <v>268.5</v>
      </c>
      <c r="M425" s="231">
        <v>1.1813199999999999</v>
      </c>
      <c r="N425" s="1"/>
      <c r="O425" s="1"/>
    </row>
    <row r="426" spans="1:15" ht="12.75" customHeight="1">
      <c r="A426" s="30">
        <v>416</v>
      </c>
      <c r="B426" s="217" t="s">
        <v>470</v>
      </c>
      <c r="C426" s="231">
        <v>170.15</v>
      </c>
      <c r="D426" s="232">
        <v>170.48333333333335</v>
      </c>
      <c r="E426" s="232">
        <v>168.26666666666671</v>
      </c>
      <c r="F426" s="232">
        <v>166.38333333333335</v>
      </c>
      <c r="G426" s="232">
        <v>164.16666666666671</v>
      </c>
      <c r="H426" s="232">
        <v>172.3666666666667</v>
      </c>
      <c r="I426" s="232">
        <v>174.58333333333334</v>
      </c>
      <c r="J426" s="232">
        <v>176.4666666666667</v>
      </c>
      <c r="K426" s="231">
        <v>172.7</v>
      </c>
      <c r="L426" s="231">
        <v>168.6</v>
      </c>
      <c r="M426" s="231">
        <v>7.7252700000000001</v>
      </c>
      <c r="N426" s="1"/>
      <c r="O426" s="1"/>
    </row>
    <row r="427" spans="1:15" ht="12.75" customHeight="1">
      <c r="A427" s="30">
        <v>417</v>
      </c>
      <c r="B427" s="217" t="s">
        <v>471</v>
      </c>
      <c r="C427" s="231">
        <v>378.8</v>
      </c>
      <c r="D427" s="232">
        <v>378.18333333333334</v>
      </c>
      <c r="E427" s="232">
        <v>375.61666666666667</v>
      </c>
      <c r="F427" s="232">
        <v>372.43333333333334</v>
      </c>
      <c r="G427" s="232">
        <v>369.86666666666667</v>
      </c>
      <c r="H427" s="232">
        <v>381.36666666666667</v>
      </c>
      <c r="I427" s="232">
        <v>383.93333333333339</v>
      </c>
      <c r="J427" s="232">
        <v>387.11666666666667</v>
      </c>
      <c r="K427" s="231">
        <v>380.75</v>
      </c>
      <c r="L427" s="231">
        <v>375</v>
      </c>
      <c r="M427" s="231">
        <v>0.30723</v>
      </c>
      <c r="N427" s="1"/>
      <c r="O427" s="1"/>
    </row>
    <row r="428" spans="1:15" ht="12.75" customHeight="1">
      <c r="A428" s="30">
        <v>418</v>
      </c>
      <c r="B428" s="217" t="s">
        <v>472</v>
      </c>
      <c r="C428" s="231">
        <v>487.95</v>
      </c>
      <c r="D428" s="232">
        <v>488.66666666666669</v>
      </c>
      <c r="E428" s="232">
        <v>482.33333333333337</v>
      </c>
      <c r="F428" s="232">
        <v>476.7166666666667</v>
      </c>
      <c r="G428" s="232">
        <v>470.38333333333338</v>
      </c>
      <c r="H428" s="232">
        <v>494.28333333333336</v>
      </c>
      <c r="I428" s="232">
        <v>500.61666666666673</v>
      </c>
      <c r="J428" s="232">
        <v>506.23333333333335</v>
      </c>
      <c r="K428" s="231">
        <v>495</v>
      </c>
      <c r="L428" s="231">
        <v>483.05</v>
      </c>
      <c r="M428" s="231">
        <v>1.2034100000000001</v>
      </c>
      <c r="N428" s="1"/>
      <c r="O428" s="1"/>
    </row>
    <row r="429" spans="1:15" ht="12.75" customHeight="1">
      <c r="A429" s="30">
        <v>419</v>
      </c>
      <c r="B429" s="217" t="s">
        <v>473</v>
      </c>
      <c r="C429" s="231">
        <v>208.8</v>
      </c>
      <c r="D429" s="232">
        <v>209.36666666666667</v>
      </c>
      <c r="E429" s="232">
        <v>207.48333333333335</v>
      </c>
      <c r="F429" s="232">
        <v>206.16666666666669</v>
      </c>
      <c r="G429" s="232">
        <v>204.28333333333336</v>
      </c>
      <c r="H429" s="232">
        <v>210.68333333333334</v>
      </c>
      <c r="I429" s="232">
        <v>212.56666666666666</v>
      </c>
      <c r="J429" s="232">
        <v>213.88333333333333</v>
      </c>
      <c r="K429" s="231">
        <v>211.25</v>
      </c>
      <c r="L429" s="231">
        <v>208.05</v>
      </c>
      <c r="M429" s="231">
        <v>1.14316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1032.8499999999999</v>
      </c>
      <c r="D430" s="232">
        <v>1029.8166666666668</v>
      </c>
      <c r="E430" s="232">
        <v>1024.1833333333336</v>
      </c>
      <c r="F430" s="232">
        <v>1015.5166666666668</v>
      </c>
      <c r="G430" s="232">
        <v>1009.8833333333336</v>
      </c>
      <c r="H430" s="232">
        <v>1038.4833333333336</v>
      </c>
      <c r="I430" s="232">
        <v>1044.1166666666668</v>
      </c>
      <c r="J430" s="232">
        <v>1052.7833333333338</v>
      </c>
      <c r="K430" s="231">
        <v>1035.45</v>
      </c>
      <c r="L430" s="231">
        <v>1021.15</v>
      </c>
      <c r="M430" s="231">
        <v>16.413979999999999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472.25</v>
      </c>
      <c r="D431" s="232">
        <v>471.9666666666667</v>
      </c>
      <c r="E431" s="232">
        <v>469.33333333333337</v>
      </c>
      <c r="F431" s="232">
        <v>466.41666666666669</v>
      </c>
      <c r="G431" s="232">
        <v>463.78333333333336</v>
      </c>
      <c r="H431" s="232">
        <v>474.88333333333338</v>
      </c>
      <c r="I431" s="232">
        <v>477.51666666666671</v>
      </c>
      <c r="J431" s="232">
        <v>480.43333333333339</v>
      </c>
      <c r="K431" s="231">
        <v>474.6</v>
      </c>
      <c r="L431" s="231">
        <v>469.05</v>
      </c>
      <c r="M431" s="231">
        <v>5.7111599999999996</v>
      </c>
      <c r="N431" s="1"/>
      <c r="O431" s="1"/>
    </row>
    <row r="432" spans="1:15" ht="12.75" customHeight="1">
      <c r="A432" s="30">
        <v>422</v>
      </c>
      <c r="B432" s="217" t="s">
        <v>474</v>
      </c>
      <c r="C432" s="231">
        <v>2302.15</v>
      </c>
      <c r="D432" s="232">
        <v>2302.0833333333335</v>
      </c>
      <c r="E432" s="232">
        <v>2283.2166666666672</v>
      </c>
      <c r="F432" s="232">
        <v>2264.2833333333338</v>
      </c>
      <c r="G432" s="232">
        <v>2245.4166666666674</v>
      </c>
      <c r="H432" s="232">
        <v>2321.0166666666669</v>
      </c>
      <c r="I432" s="232">
        <v>2339.8833333333328</v>
      </c>
      <c r="J432" s="232">
        <v>2358.8166666666666</v>
      </c>
      <c r="K432" s="231">
        <v>2320.9499999999998</v>
      </c>
      <c r="L432" s="231">
        <v>2283.15</v>
      </c>
      <c r="M432" s="231">
        <v>0.10427</v>
      </c>
      <c r="N432" s="1"/>
      <c r="O432" s="1"/>
    </row>
    <row r="433" spans="1:15" ht="12.75" customHeight="1">
      <c r="A433" s="30">
        <v>423</v>
      </c>
      <c r="B433" s="217" t="s">
        <v>475</v>
      </c>
      <c r="C433" s="231">
        <v>963.2</v>
      </c>
      <c r="D433" s="232">
        <v>968.05000000000007</v>
      </c>
      <c r="E433" s="232">
        <v>950.65000000000009</v>
      </c>
      <c r="F433" s="232">
        <v>938.1</v>
      </c>
      <c r="G433" s="232">
        <v>920.7</v>
      </c>
      <c r="H433" s="232">
        <v>980.60000000000014</v>
      </c>
      <c r="I433" s="232">
        <v>998</v>
      </c>
      <c r="J433" s="232">
        <v>1010.5500000000002</v>
      </c>
      <c r="K433" s="231">
        <v>985.45</v>
      </c>
      <c r="L433" s="231">
        <v>955.5</v>
      </c>
      <c r="M433" s="231">
        <v>0.34082000000000001</v>
      </c>
      <c r="N433" s="1"/>
      <c r="O433" s="1"/>
    </row>
    <row r="434" spans="1:15" ht="12.75" customHeight="1">
      <c r="A434" s="30">
        <v>424</v>
      </c>
      <c r="B434" s="217" t="s">
        <v>476</v>
      </c>
      <c r="C434" s="231">
        <v>356.6</v>
      </c>
      <c r="D434" s="232">
        <v>357.5333333333333</v>
      </c>
      <c r="E434" s="232">
        <v>352.16666666666663</v>
      </c>
      <c r="F434" s="232">
        <v>347.73333333333335</v>
      </c>
      <c r="G434" s="232">
        <v>342.36666666666667</v>
      </c>
      <c r="H434" s="232">
        <v>361.96666666666658</v>
      </c>
      <c r="I434" s="232">
        <v>367.33333333333326</v>
      </c>
      <c r="J434" s="232">
        <v>371.76666666666654</v>
      </c>
      <c r="K434" s="231">
        <v>362.9</v>
      </c>
      <c r="L434" s="231">
        <v>353.1</v>
      </c>
      <c r="M434" s="231">
        <v>2.5862799999999999</v>
      </c>
      <c r="N434" s="1"/>
      <c r="O434" s="1"/>
    </row>
    <row r="435" spans="1:15" ht="12.75" customHeight="1">
      <c r="A435" s="30">
        <v>425</v>
      </c>
      <c r="B435" s="217" t="s">
        <v>477</v>
      </c>
      <c r="C435" s="231">
        <v>335.35</v>
      </c>
      <c r="D435" s="232">
        <v>336.25</v>
      </c>
      <c r="E435" s="232">
        <v>333.35</v>
      </c>
      <c r="F435" s="232">
        <v>331.35</v>
      </c>
      <c r="G435" s="232">
        <v>328.45000000000005</v>
      </c>
      <c r="H435" s="232">
        <v>338.25</v>
      </c>
      <c r="I435" s="232">
        <v>341.15</v>
      </c>
      <c r="J435" s="232">
        <v>343.15</v>
      </c>
      <c r="K435" s="231">
        <v>339.15</v>
      </c>
      <c r="L435" s="231">
        <v>334.25</v>
      </c>
      <c r="M435" s="231">
        <v>0.73868</v>
      </c>
      <c r="N435" s="1"/>
      <c r="O435" s="1"/>
    </row>
    <row r="436" spans="1:15" ht="12.75" customHeight="1">
      <c r="A436" s="30">
        <v>426</v>
      </c>
      <c r="B436" s="217" t="s">
        <v>478</v>
      </c>
      <c r="C436" s="231">
        <v>2452.6999999999998</v>
      </c>
      <c r="D436" s="232">
        <v>2435.15</v>
      </c>
      <c r="E436" s="232">
        <v>2386.3000000000002</v>
      </c>
      <c r="F436" s="232">
        <v>2319.9</v>
      </c>
      <c r="G436" s="232">
        <v>2271.0500000000002</v>
      </c>
      <c r="H436" s="232">
        <v>2501.5500000000002</v>
      </c>
      <c r="I436" s="232">
        <v>2550.3999999999996</v>
      </c>
      <c r="J436" s="232">
        <v>2616.8000000000002</v>
      </c>
      <c r="K436" s="231">
        <v>2484</v>
      </c>
      <c r="L436" s="231">
        <v>2368.75</v>
      </c>
      <c r="M436" s="231">
        <v>0.65108999999999995</v>
      </c>
      <c r="N436" s="1"/>
      <c r="O436" s="1"/>
    </row>
    <row r="437" spans="1:15" ht="12.75" customHeight="1">
      <c r="A437" s="30">
        <v>427</v>
      </c>
      <c r="B437" s="217" t="s">
        <v>479</v>
      </c>
      <c r="C437" s="231">
        <v>496.15</v>
      </c>
      <c r="D437" s="232">
        <v>494.96666666666664</v>
      </c>
      <c r="E437" s="232">
        <v>492.98333333333329</v>
      </c>
      <c r="F437" s="232">
        <v>489.81666666666666</v>
      </c>
      <c r="G437" s="232">
        <v>487.83333333333331</v>
      </c>
      <c r="H437" s="232">
        <v>498.13333333333327</v>
      </c>
      <c r="I437" s="232">
        <v>500.11666666666662</v>
      </c>
      <c r="J437" s="232">
        <v>503.28333333333325</v>
      </c>
      <c r="K437" s="231">
        <v>496.95</v>
      </c>
      <c r="L437" s="231">
        <v>491.8</v>
      </c>
      <c r="M437" s="231">
        <v>2.86165</v>
      </c>
      <c r="N437" s="1"/>
      <c r="O437" s="1"/>
    </row>
    <row r="438" spans="1:15" ht="12.75" customHeight="1">
      <c r="A438" s="30">
        <v>428</v>
      </c>
      <c r="B438" s="217" t="s">
        <v>480</v>
      </c>
      <c r="C438" s="231">
        <v>10</v>
      </c>
      <c r="D438" s="232">
        <v>10.033333333333333</v>
      </c>
      <c r="E438" s="232">
        <v>9.8666666666666671</v>
      </c>
      <c r="F438" s="232">
        <v>9.7333333333333343</v>
      </c>
      <c r="G438" s="232">
        <v>9.5666666666666682</v>
      </c>
      <c r="H438" s="232">
        <v>10.166666666666666</v>
      </c>
      <c r="I438" s="232">
        <v>10.333333333333334</v>
      </c>
      <c r="J438" s="232">
        <v>10.466666666666665</v>
      </c>
      <c r="K438" s="231">
        <v>10.199999999999999</v>
      </c>
      <c r="L438" s="231">
        <v>9.9</v>
      </c>
      <c r="M438" s="231">
        <v>753.08001999999999</v>
      </c>
      <c r="N438" s="1"/>
      <c r="O438" s="1"/>
    </row>
    <row r="439" spans="1:15" ht="12.75" customHeight="1">
      <c r="A439" s="30">
        <v>429</v>
      </c>
      <c r="B439" s="217" t="s">
        <v>864</v>
      </c>
      <c r="C439" s="231">
        <v>327.64999999999998</v>
      </c>
      <c r="D439" s="232">
        <v>326.34999999999997</v>
      </c>
      <c r="E439" s="232">
        <v>321.29999999999995</v>
      </c>
      <c r="F439" s="232">
        <v>314.95</v>
      </c>
      <c r="G439" s="232">
        <v>309.89999999999998</v>
      </c>
      <c r="H439" s="232">
        <v>332.69999999999993</v>
      </c>
      <c r="I439" s="232">
        <v>337.75</v>
      </c>
      <c r="J439" s="232">
        <v>344.09999999999991</v>
      </c>
      <c r="K439" s="231">
        <v>331.4</v>
      </c>
      <c r="L439" s="231">
        <v>320</v>
      </c>
      <c r="M439" s="231">
        <v>4.7014100000000001</v>
      </c>
      <c r="N439" s="1"/>
      <c r="O439" s="1"/>
    </row>
    <row r="440" spans="1:15" ht="12.75" customHeight="1">
      <c r="A440" s="30">
        <v>430</v>
      </c>
      <c r="B440" s="217" t="s">
        <v>481</v>
      </c>
      <c r="C440" s="231">
        <v>971.15</v>
      </c>
      <c r="D440" s="232">
        <v>978.4666666666667</v>
      </c>
      <c r="E440" s="232">
        <v>952.93333333333339</v>
      </c>
      <c r="F440" s="232">
        <v>934.7166666666667</v>
      </c>
      <c r="G440" s="232">
        <v>909.18333333333339</v>
      </c>
      <c r="H440" s="232">
        <v>996.68333333333339</v>
      </c>
      <c r="I440" s="232">
        <v>1022.2166666666667</v>
      </c>
      <c r="J440" s="232">
        <v>1040.4333333333334</v>
      </c>
      <c r="K440" s="231">
        <v>1004</v>
      </c>
      <c r="L440" s="231">
        <v>960.25</v>
      </c>
      <c r="M440" s="231">
        <v>0.25089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612.54999999999995</v>
      </c>
      <c r="D441" s="232">
        <v>614.99999999999989</v>
      </c>
      <c r="E441" s="232">
        <v>605.5999999999998</v>
      </c>
      <c r="F441" s="232">
        <v>598.64999999999986</v>
      </c>
      <c r="G441" s="232">
        <v>589.24999999999977</v>
      </c>
      <c r="H441" s="232">
        <v>621.94999999999982</v>
      </c>
      <c r="I441" s="232">
        <v>631.34999999999991</v>
      </c>
      <c r="J441" s="232">
        <v>638.29999999999984</v>
      </c>
      <c r="K441" s="231">
        <v>624.4</v>
      </c>
      <c r="L441" s="231">
        <v>608.04999999999995</v>
      </c>
      <c r="M441" s="231">
        <v>2.7783500000000001</v>
      </c>
      <c r="N441" s="1"/>
      <c r="O441" s="1"/>
    </row>
    <row r="442" spans="1:15" ht="12.75" customHeight="1">
      <c r="A442" s="30">
        <v>432</v>
      </c>
      <c r="B442" s="217" t="s">
        <v>482</v>
      </c>
      <c r="C442" s="231">
        <v>1807.75</v>
      </c>
      <c r="D442" s="232">
        <v>1801.2333333333333</v>
      </c>
      <c r="E442" s="232">
        <v>1787.5166666666667</v>
      </c>
      <c r="F442" s="232">
        <v>1767.2833333333333</v>
      </c>
      <c r="G442" s="232">
        <v>1753.5666666666666</v>
      </c>
      <c r="H442" s="232">
        <v>1821.4666666666667</v>
      </c>
      <c r="I442" s="232">
        <v>1835.1833333333334</v>
      </c>
      <c r="J442" s="232">
        <v>1855.4166666666667</v>
      </c>
      <c r="K442" s="231">
        <v>1814.95</v>
      </c>
      <c r="L442" s="231">
        <v>1781</v>
      </c>
      <c r="M442" s="231">
        <v>8.6690000000000003E-2</v>
      </c>
      <c r="N442" s="1"/>
      <c r="O442" s="1"/>
    </row>
    <row r="443" spans="1:15" ht="12.75" customHeight="1">
      <c r="A443" s="30">
        <v>433</v>
      </c>
      <c r="B443" s="217" t="s">
        <v>483</v>
      </c>
      <c r="C443" s="231">
        <v>501.5</v>
      </c>
      <c r="D443" s="232">
        <v>504.84999999999997</v>
      </c>
      <c r="E443" s="232">
        <v>496.69999999999993</v>
      </c>
      <c r="F443" s="232">
        <v>491.9</v>
      </c>
      <c r="G443" s="232">
        <v>483.74999999999994</v>
      </c>
      <c r="H443" s="232">
        <v>509.64999999999992</v>
      </c>
      <c r="I443" s="232">
        <v>517.79999999999995</v>
      </c>
      <c r="J443" s="232">
        <v>522.59999999999991</v>
      </c>
      <c r="K443" s="231">
        <v>513</v>
      </c>
      <c r="L443" s="231">
        <v>500.05</v>
      </c>
      <c r="M443" s="231">
        <v>0.20627000000000001</v>
      </c>
      <c r="N443" s="1"/>
      <c r="O443" s="1"/>
    </row>
    <row r="444" spans="1:15" ht="12.75" customHeight="1">
      <c r="A444" s="30">
        <v>434</v>
      </c>
      <c r="B444" s="217" t="s">
        <v>484</v>
      </c>
      <c r="C444" s="231">
        <v>794.05</v>
      </c>
      <c r="D444" s="232">
        <v>797.38333333333333</v>
      </c>
      <c r="E444" s="232">
        <v>786.56666666666661</v>
      </c>
      <c r="F444" s="232">
        <v>779.08333333333326</v>
      </c>
      <c r="G444" s="232">
        <v>768.26666666666654</v>
      </c>
      <c r="H444" s="232">
        <v>804.86666666666667</v>
      </c>
      <c r="I444" s="232">
        <v>815.68333333333351</v>
      </c>
      <c r="J444" s="232">
        <v>823.16666666666674</v>
      </c>
      <c r="K444" s="231">
        <v>808.2</v>
      </c>
      <c r="L444" s="231">
        <v>789.9</v>
      </c>
      <c r="M444" s="231">
        <v>0.48829</v>
      </c>
      <c r="N444" s="1"/>
      <c r="O444" s="1"/>
    </row>
    <row r="445" spans="1:15" ht="12.75" customHeight="1">
      <c r="A445" s="30">
        <v>435</v>
      </c>
      <c r="B445" s="217" t="s">
        <v>485</v>
      </c>
      <c r="C445" s="231">
        <v>36.549999999999997</v>
      </c>
      <c r="D445" s="232">
        <v>36.65</v>
      </c>
      <c r="E445" s="232">
        <v>36.299999999999997</v>
      </c>
      <c r="F445" s="232">
        <v>36.049999999999997</v>
      </c>
      <c r="G445" s="232">
        <v>35.699999999999996</v>
      </c>
      <c r="H445" s="232">
        <v>36.9</v>
      </c>
      <c r="I445" s="232">
        <v>37.250000000000007</v>
      </c>
      <c r="J445" s="232">
        <v>37.5</v>
      </c>
      <c r="K445" s="231">
        <v>37</v>
      </c>
      <c r="L445" s="231">
        <v>36.4</v>
      </c>
      <c r="M445" s="231">
        <v>24.196069999999999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1005.55</v>
      </c>
      <c r="D446" s="232">
        <v>1009.35</v>
      </c>
      <c r="E446" s="232">
        <v>997.5</v>
      </c>
      <c r="F446" s="232">
        <v>989.44999999999993</v>
      </c>
      <c r="G446" s="232">
        <v>977.59999999999991</v>
      </c>
      <c r="H446" s="232">
        <v>1017.4000000000001</v>
      </c>
      <c r="I446" s="232">
        <v>1029.2500000000002</v>
      </c>
      <c r="J446" s="232">
        <v>1037.3000000000002</v>
      </c>
      <c r="K446" s="231">
        <v>1021.2</v>
      </c>
      <c r="L446" s="231">
        <v>1001.3</v>
      </c>
      <c r="M446" s="231">
        <v>8.3470300000000002</v>
      </c>
      <c r="N446" s="1"/>
      <c r="O446" s="1"/>
    </row>
    <row r="447" spans="1:15" ht="12.75" customHeight="1">
      <c r="A447" s="30">
        <v>437</v>
      </c>
      <c r="B447" s="217" t="s">
        <v>486</v>
      </c>
      <c r="C447" s="231">
        <v>725.3</v>
      </c>
      <c r="D447" s="232">
        <v>727.86666666666667</v>
      </c>
      <c r="E447" s="232">
        <v>717.98333333333335</v>
      </c>
      <c r="F447" s="232">
        <v>710.66666666666663</v>
      </c>
      <c r="G447" s="232">
        <v>700.7833333333333</v>
      </c>
      <c r="H447" s="232">
        <v>735.18333333333339</v>
      </c>
      <c r="I447" s="232">
        <v>745.06666666666683</v>
      </c>
      <c r="J447" s="232">
        <v>752.38333333333344</v>
      </c>
      <c r="K447" s="231">
        <v>737.75</v>
      </c>
      <c r="L447" s="231">
        <v>720.55</v>
      </c>
      <c r="M447" s="231">
        <v>1.76752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973.25</v>
      </c>
      <c r="D448" s="232">
        <v>973.61666666666667</v>
      </c>
      <c r="E448" s="232">
        <v>968.63333333333333</v>
      </c>
      <c r="F448" s="232">
        <v>964.01666666666665</v>
      </c>
      <c r="G448" s="232">
        <v>959.0333333333333</v>
      </c>
      <c r="H448" s="232">
        <v>978.23333333333335</v>
      </c>
      <c r="I448" s="232">
        <v>983.2166666666667</v>
      </c>
      <c r="J448" s="232">
        <v>987.83333333333337</v>
      </c>
      <c r="K448" s="231">
        <v>978.6</v>
      </c>
      <c r="L448" s="231">
        <v>969</v>
      </c>
      <c r="M448" s="231">
        <v>5.9350699999999996</v>
      </c>
      <c r="N448" s="1"/>
      <c r="O448" s="1"/>
    </row>
    <row r="449" spans="1:15" ht="12.75" customHeight="1">
      <c r="A449" s="30">
        <v>439</v>
      </c>
      <c r="B449" s="217" t="s">
        <v>487</v>
      </c>
      <c r="C449" s="231">
        <v>219.45</v>
      </c>
      <c r="D449" s="232">
        <v>219.26666666666665</v>
      </c>
      <c r="E449" s="232">
        <v>217.7833333333333</v>
      </c>
      <c r="F449" s="232">
        <v>216.11666666666665</v>
      </c>
      <c r="G449" s="232">
        <v>214.6333333333333</v>
      </c>
      <c r="H449" s="232">
        <v>220.93333333333331</v>
      </c>
      <c r="I449" s="232">
        <v>222.41666666666666</v>
      </c>
      <c r="J449" s="232">
        <v>224.08333333333331</v>
      </c>
      <c r="K449" s="231">
        <v>220.75</v>
      </c>
      <c r="L449" s="231">
        <v>217.6</v>
      </c>
      <c r="M449" s="231">
        <v>2.22539</v>
      </c>
      <c r="N449" s="1"/>
      <c r="O449" s="1"/>
    </row>
    <row r="450" spans="1:15" ht="12.75" customHeight="1">
      <c r="A450" s="30">
        <v>440</v>
      </c>
      <c r="B450" s="217" t="s">
        <v>488</v>
      </c>
      <c r="C450" s="231">
        <v>1396.7</v>
      </c>
      <c r="D450" s="232">
        <v>1405.7666666666667</v>
      </c>
      <c r="E450" s="232">
        <v>1380.9333333333334</v>
      </c>
      <c r="F450" s="232">
        <v>1365.1666666666667</v>
      </c>
      <c r="G450" s="232">
        <v>1340.3333333333335</v>
      </c>
      <c r="H450" s="232">
        <v>1421.5333333333333</v>
      </c>
      <c r="I450" s="232">
        <v>1446.3666666666668</v>
      </c>
      <c r="J450" s="232">
        <v>1462.1333333333332</v>
      </c>
      <c r="K450" s="231">
        <v>1430.6</v>
      </c>
      <c r="L450" s="231">
        <v>1390</v>
      </c>
      <c r="M450" s="231">
        <v>11.53415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3334.35</v>
      </c>
      <c r="D451" s="232">
        <v>3333.3000000000006</v>
      </c>
      <c r="E451" s="232">
        <v>3316.6000000000013</v>
      </c>
      <c r="F451" s="232">
        <v>3298.8500000000008</v>
      </c>
      <c r="G451" s="232">
        <v>3282.1500000000015</v>
      </c>
      <c r="H451" s="232">
        <v>3351.0500000000011</v>
      </c>
      <c r="I451" s="232">
        <v>3367.7500000000009</v>
      </c>
      <c r="J451" s="232">
        <v>3385.5000000000009</v>
      </c>
      <c r="K451" s="231">
        <v>3350</v>
      </c>
      <c r="L451" s="231">
        <v>3315.55</v>
      </c>
      <c r="M451" s="231">
        <v>22.503910000000001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754.25</v>
      </c>
      <c r="D452" s="232">
        <v>756.69999999999993</v>
      </c>
      <c r="E452" s="232">
        <v>749.54999999999984</v>
      </c>
      <c r="F452" s="232">
        <v>744.84999999999991</v>
      </c>
      <c r="G452" s="232">
        <v>737.69999999999982</v>
      </c>
      <c r="H452" s="232">
        <v>761.39999999999986</v>
      </c>
      <c r="I452" s="232">
        <v>768.55</v>
      </c>
      <c r="J452" s="232">
        <v>773.24999999999989</v>
      </c>
      <c r="K452" s="231">
        <v>763.85</v>
      </c>
      <c r="L452" s="231">
        <v>752</v>
      </c>
      <c r="M452" s="231">
        <v>7.6302099999999999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6196.65</v>
      </c>
      <c r="D453" s="232">
        <v>6186.5166666666664</v>
      </c>
      <c r="E453" s="232">
        <v>6141.8833333333332</v>
      </c>
      <c r="F453" s="232">
        <v>6087.1166666666668</v>
      </c>
      <c r="G453" s="232">
        <v>6042.4833333333336</v>
      </c>
      <c r="H453" s="232">
        <v>6241.2833333333328</v>
      </c>
      <c r="I453" s="232">
        <v>6285.9166666666661</v>
      </c>
      <c r="J453" s="232">
        <v>6340.6833333333325</v>
      </c>
      <c r="K453" s="231">
        <v>6231.15</v>
      </c>
      <c r="L453" s="231">
        <v>6131.75</v>
      </c>
      <c r="M453" s="231">
        <v>0.95308000000000004</v>
      </c>
      <c r="N453" s="1"/>
      <c r="O453" s="1"/>
    </row>
    <row r="454" spans="1:15" ht="12.75" customHeight="1">
      <c r="A454" s="30">
        <v>444</v>
      </c>
      <c r="B454" s="217" t="s">
        <v>833</v>
      </c>
      <c r="C454" s="231">
        <v>2274.1999999999998</v>
      </c>
      <c r="D454" s="232">
        <v>2293.4666666666667</v>
      </c>
      <c r="E454" s="232">
        <v>2231.9333333333334</v>
      </c>
      <c r="F454" s="232">
        <v>2189.6666666666665</v>
      </c>
      <c r="G454" s="232">
        <v>2128.1333333333332</v>
      </c>
      <c r="H454" s="232">
        <v>2335.7333333333336</v>
      </c>
      <c r="I454" s="232">
        <v>2397.2666666666673</v>
      </c>
      <c r="J454" s="232">
        <v>2439.5333333333338</v>
      </c>
      <c r="K454" s="231">
        <v>2355</v>
      </c>
      <c r="L454" s="231">
        <v>2251.1999999999998</v>
      </c>
      <c r="M454" s="231">
        <v>1.48729</v>
      </c>
      <c r="N454" s="1"/>
      <c r="O454" s="1"/>
    </row>
    <row r="455" spans="1:15" ht="12.75" customHeight="1">
      <c r="A455" s="30">
        <v>445</v>
      </c>
      <c r="B455" s="217" t="s">
        <v>489</v>
      </c>
      <c r="C455" s="231">
        <v>215.05</v>
      </c>
      <c r="D455" s="232">
        <v>216.70000000000002</v>
      </c>
      <c r="E455" s="232">
        <v>212.00000000000003</v>
      </c>
      <c r="F455" s="232">
        <v>208.95000000000002</v>
      </c>
      <c r="G455" s="232">
        <v>204.25000000000003</v>
      </c>
      <c r="H455" s="232">
        <v>219.75000000000003</v>
      </c>
      <c r="I455" s="232">
        <v>224.45000000000002</v>
      </c>
      <c r="J455" s="232">
        <v>227.50000000000003</v>
      </c>
      <c r="K455" s="231">
        <v>221.4</v>
      </c>
      <c r="L455" s="231">
        <v>213.65</v>
      </c>
      <c r="M455" s="231">
        <v>13.612690000000001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412.25</v>
      </c>
      <c r="D456" s="232">
        <v>414.26666666666665</v>
      </c>
      <c r="E456" s="232">
        <v>408.0333333333333</v>
      </c>
      <c r="F456" s="232">
        <v>403.81666666666666</v>
      </c>
      <c r="G456" s="232">
        <v>397.58333333333331</v>
      </c>
      <c r="H456" s="232">
        <v>418.48333333333329</v>
      </c>
      <c r="I456" s="232">
        <v>424.71666666666664</v>
      </c>
      <c r="J456" s="232">
        <v>428.93333333333328</v>
      </c>
      <c r="K456" s="231">
        <v>420.5</v>
      </c>
      <c r="L456" s="231">
        <v>410.05</v>
      </c>
      <c r="M456" s="231">
        <v>124.79034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205.7</v>
      </c>
      <c r="D457" s="232">
        <v>205.43333333333331</v>
      </c>
      <c r="E457" s="232">
        <v>204.06666666666661</v>
      </c>
      <c r="F457" s="232">
        <v>202.43333333333331</v>
      </c>
      <c r="G457" s="232">
        <v>201.06666666666661</v>
      </c>
      <c r="H457" s="232">
        <v>207.06666666666661</v>
      </c>
      <c r="I457" s="232">
        <v>208.43333333333334</v>
      </c>
      <c r="J457" s="232">
        <v>210.06666666666661</v>
      </c>
      <c r="K457" s="231">
        <v>206.8</v>
      </c>
      <c r="L457" s="231">
        <v>203.8</v>
      </c>
      <c r="M457" s="231">
        <v>61.677889999999998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118.1</v>
      </c>
      <c r="D458" s="232">
        <v>118.31666666666666</v>
      </c>
      <c r="E458" s="232">
        <v>117.38333333333333</v>
      </c>
      <c r="F458" s="232">
        <v>116.66666666666666</v>
      </c>
      <c r="G458" s="232">
        <v>115.73333333333332</v>
      </c>
      <c r="H458" s="232">
        <v>119.03333333333333</v>
      </c>
      <c r="I458" s="232">
        <v>119.96666666666667</v>
      </c>
      <c r="J458" s="232">
        <v>120.68333333333334</v>
      </c>
      <c r="K458" s="231">
        <v>119.25</v>
      </c>
      <c r="L458" s="231">
        <v>117.6</v>
      </c>
      <c r="M458" s="231">
        <v>337.40024</v>
      </c>
      <c r="N458" s="1"/>
      <c r="O458" s="1"/>
    </row>
    <row r="459" spans="1:15" ht="12.75" customHeight="1">
      <c r="A459" s="30">
        <v>449</v>
      </c>
      <c r="B459" s="217" t="s">
        <v>788</v>
      </c>
      <c r="C459" s="231">
        <v>85.05</v>
      </c>
      <c r="D459" s="232">
        <v>85.34999999999998</v>
      </c>
      <c r="E459" s="232">
        <v>84.549999999999955</v>
      </c>
      <c r="F459" s="232">
        <v>84.049999999999969</v>
      </c>
      <c r="G459" s="232">
        <v>83.249999999999943</v>
      </c>
      <c r="H459" s="232">
        <v>85.849999999999966</v>
      </c>
      <c r="I459" s="232">
        <v>86.65</v>
      </c>
      <c r="J459" s="232">
        <v>87.149999999999977</v>
      </c>
      <c r="K459" s="231">
        <v>86.15</v>
      </c>
      <c r="L459" s="231">
        <v>84.85</v>
      </c>
      <c r="M459" s="231">
        <v>8.0155399999999997</v>
      </c>
      <c r="N459" s="1"/>
      <c r="O459" s="1"/>
    </row>
    <row r="460" spans="1:15" ht="12.75" customHeight="1">
      <c r="A460" s="30">
        <v>450</v>
      </c>
      <c r="B460" s="217" t="s">
        <v>490</v>
      </c>
      <c r="C460" s="231">
        <v>2510.75</v>
      </c>
      <c r="D460" s="232">
        <v>2501.8833333333332</v>
      </c>
      <c r="E460" s="232">
        <v>2488.7666666666664</v>
      </c>
      <c r="F460" s="232">
        <v>2466.7833333333333</v>
      </c>
      <c r="G460" s="232">
        <v>2453.6666666666665</v>
      </c>
      <c r="H460" s="232">
        <v>2523.8666666666663</v>
      </c>
      <c r="I460" s="232">
        <v>2536.9833333333331</v>
      </c>
      <c r="J460" s="232">
        <v>2558.9666666666662</v>
      </c>
      <c r="K460" s="231">
        <v>2515</v>
      </c>
      <c r="L460" s="231">
        <v>2479.9</v>
      </c>
      <c r="M460" s="231">
        <v>4.709E-2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1001.55</v>
      </c>
      <c r="D461" s="232">
        <v>1004.1166666666667</v>
      </c>
      <c r="E461" s="232">
        <v>994.73333333333335</v>
      </c>
      <c r="F461" s="232">
        <v>987.91666666666663</v>
      </c>
      <c r="G461" s="232">
        <v>978.5333333333333</v>
      </c>
      <c r="H461" s="232">
        <v>1010.9333333333334</v>
      </c>
      <c r="I461" s="232">
        <v>1020.3166666666668</v>
      </c>
      <c r="J461" s="232">
        <v>1027.1333333333334</v>
      </c>
      <c r="K461" s="231">
        <v>1013.5</v>
      </c>
      <c r="L461" s="231">
        <v>997.3</v>
      </c>
      <c r="M461" s="231">
        <v>19.48321</v>
      </c>
      <c r="N461" s="1"/>
      <c r="O461" s="1"/>
    </row>
    <row r="462" spans="1:15" ht="12.75" customHeight="1">
      <c r="A462" s="30">
        <v>452</v>
      </c>
      <c r="B462" s="217" t="s">
        <v>865</v>
      </c>
      <c r="C462" s="231">
        <v>561.25</v>
      </c>
      <c r="D462" s="232">
        <v>566.33333333333337</v>
      </c>
      <c r="E462" s="232">
        <v>550.86666666666679</v>
      </c>
      <c r="F462" s="232">
        <v>540.48333333333346</v>
      </c>
      <c r="G462" s="232">
        <v>525.01666666666688</v>
      </c>
      <c r="H462" s="232">
        <v>576.7166666666667</v>
      </c>
      <c r="I462" s="232">
        <v>592.18333333333317</v>
      </c>
      <c r="J462" s="232">
        <v>602.56666666666661</v>
      </c>
      <c r="K462" s="231">
        <v>581.79999999999995</v>
      </c>
      <c r="L462" s="231">
        <v>555.95000000000005</v>
      </c>
      <c r="M462" s="231">
        <v>4.1764599999999996</v>
      </c>
      <c r="N462" s="1"/>
      <c r="O462" s="1"/>
    </row>
    <row r="463" spans="1:15" ht="12.75" customHeight="1">
      <c r="A463" s="30">
        <v>453</v>
      </c>
      <c r="B463" s="217" t="s">
        <v>491</v>
      </c>
      <c r="C463" s="231">
        <v>130.15</v>
      </c>
      <c r="D463" s="232">
        <v>128.86666666666667</v>
      </c>
      <c r="E463" s="232">
        <v>126.58333333333334</v>
      </c>
      <c r="F463" s="232">
        <v>123.01666666666667</v>
      </c>
      <c r="G463" s="232">
        <v>120.73333333333333</v>
      </c>
      <c r="H463" s="232">
        <v>132.43333333333334</v>
      </c>
      <c r="I463" s="232">
        <v>134.71666666666664</v>
      </c>
      <c r="J463" s="232">
        <v>138.28333333333336</v>
      </c>
      <c r="K463" s="231">
        <v>131.15</v>
      </c>
      <c r="L463" s="231">
        <v>125.3</v>
      </c>
      <c r="M463" s="231">
        <v>24.85905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704.3</v>
      </c>
      <c r="D464" s="232">
        <v>706.08333333333337</v>
      </c>
      <c r="E464" s="232">
        <v>700.4666666666667</v>
      </c>
      <c r="F464" s="232">
        <v>696.63333333333333</v>
      </c>
      <c r="G464" s="232">
        <v>691.01666666666665</v>
      </c>
      <c r="H464" s="232">
        <v>709.91666666666674</v>
      </c>
      <c r="I464" s="232">
        <v>715.5333333333333</v>
      </c>
      <c r="J464" s="232">
        <v>719.36666666666679</v>
      </c>
      <c r="K464" s="231">
        <v>711.7</v>
      </c>
      <c r="L464" s="231">
        <v>702.25</v>
      </c>
      <c r="M464" s="231">
        <v>1.08626</v>
      </c>
      <c r="N464" s="1"/>
      <c r="O464" s="1"/>
    </row>
    <row r="465" spans="1:15" ht="12.75" customHeight="1">
      <c r="A465" s="30">
        <v>455</v>
      </c>
      <c r="B465" s="217" t="s">
        <v>492</v>
      </c>
      <c r="C465" s="231">
        <v>1987.4</v>
      </c>
      <c r="D465" s="232">
        <v>1976.2166666666665</v>
      </c>
      <c r="E465" s="232">
        <v>1957.4333333333329</v>
      </c>
      <c r="F465" s="232">
        <v>1927.4666666666665</v>
      </c>
      <c r="G465" s="232">
        <v>1908.6833333333329</v>
      </c>
      <c r="H465" s="232">
        <v>2006.1833333333329</v>
      </c>
      <c r="I465" s="232">
        <v>2024.9666666666662</v>
      </c>
      <c r="J465" s="232">
        <v>2054.9333333333329</v>
      </c>
      <c r="K465" s="231">
        <v>1995</v>
      </c>
      <c r="L465" s="231">
        <v>1946.25</v>
      </c>
      <c r="M465" s="231">
        <v>1.11896</v>
      </c>
      <c r="N465" s="1"/>
      <c r="O465" s="1"/>
    </row>
    <row r="466" spans="1:15" ht="12.75" customHeight="1">
      <c r="A466" s="30">
        <v>456</v>
      </c>
      <c r="B466" s="217" t="s">
        <v>493</v>
      </c>
      <c r="C466" s="231">
        <v>574.70000000000005</v>
      </c>
      <c r="D466" s="232">
        <v>575.11666666666667</v>
      </c>
      <c r="E466" s="232">
        <v>571.23333333333335</v>
      </c>
      <c r="F466" s="232">
        <v>567.76666666666665</v>
      </c>
      <c r="G466" s="232">
        <v>563.88333333333333</v>
      </c>
      <c r="H466" s="232">
        <v>578.58333333333337</v>
      </c>
      <c r="I466" s="232">
        <v>582.46666666666681</v>
      </c>
      <c r="J466" s="232">
        <v>585.93333333333339</v>
      </c>
      <c r="K466" s="231">
        <v>579</v>
      </c>
      <c r="L466" s="231">
        <v>571.65</v>
      </c>
      <c r="M466" s="231">
        <v>0.62373999999999996</v>
      </c>
      <c r="N466" s="1"/>
      <c r="O466" s="1"/>
    </row>
    <row r="467" spans="1:15" ht="12.75" customHeight="1">
      <c r="A467" s="30">
        <v>457</v>
      </c>
      <c r="B467" s="217" t="s">
        <v>494</v>
      </c>
      <c r="C467" s="231">
        <v>3130.3</v>
      </c>
      <c r="D467" s="232">
        <v>3149.3833333333337</v>
      </c>
      <c r="E467" s="232">
        <v>3091.8666666666672</v>
      </c>
      <c r="F467" s="232">
        <v>3053.4333333333334</v>
      </c>
      <c r="G467" s="232">
        <v>2995.916666666667</v>
      </c>
      <c r="H467" s="232">
        <v>3187.8166666666675</v>
      </c>
      <c r="I467" s="232">
        <v>3245.3333333333339</v>
      </c>
      <c r="J467" s="232">
        <v>3283.7666666666678</v>
      </c>
      <c r="K467" s="231">
        <v>3206.9</v>
      </c>
      <c r="L467" s="231">
        <v>3110.95</v>
      </c>
      <c r="M467" s="231">
        <v>1.0604199999999999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2446.6</v>
      </c>
      <c r="D468" s="232">
        <v>2451.2000000000003</v>
      </c>
      <c r="E468" s="232">
        <v>2427.4000000000005</v>
      </c>
      <c r="F468" s="232">
        <v>2408.2000000000003</v>
      </c>
      <c r="G468" s="232">
        <v>2384.4000000000005</v>
      </c>
      <c r="H468" s="232">
        <v>2470.4000000000005</v>
      </c>
      <c r="I468" s="232">
        <v>2494.2000000000007</v>
      </c>
      <c r="J468" s="232">
        <v>2513.4000000000005</v>
      </c>
      <c r="K468" s="231">
        <v>2475</v>
      </c>
      <c r="L468" s="231">
        <v>2432</v>
      </c>
      <c r="M468" s="231">
        <v>8.7452000000000005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1546.5</v>
      </c>
      <c r="D469" s="232">
        <v>1547.0666666666666</v>
      </c>
      <c r="E469" s="232">
        <v>1535.1833333333332</v>
      </c>
      <c r="F469" s="232">
        <v>1523.8666666666666</v>
      </c>
      <c r="G469" s="232">
        <v>1511.9833333333331</v>
      </c>
      <c r="H469" s="232">
        <v>1558.3833333333332</v>
      </c>
      <c r="I469" s="232">
        <v>1570.2666666666664</v>
      </c>
      <c r="J469" s="232">
        <v>1581.5833333333333</v>
      </c>
      <c r="K469" s="231">
        <v>1558.95</v>
      </c>
      <c r="L469" s="231">
        <v>1535.75</v>
      </c>
      <c r="M469" s="231">
        <v>0.90973999999999999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484.45</v>
      </c>
      <c r="D470" s="232">
        <v>486.14999999999992</v>
      </c>
      <c r="E470" s="232">
        <v>481.39999999999986</v>
      </c>
      <c r="F470" s="232">
        <v>478.34999999999997</v>
      </c>
      <c r="G470" s="232">
        <v>473.59999999999991</v>
      </c>
      <c r="H470" s="232">
        <v>489.19999999999982</v>
      </c>
      <c r="I470" s="232">
        <v>493.94999999999993</v>
      </c>
      <c r="J470" s="232">
        <v>496.99999999999977</v>
      </c>
      <c r="K470" s="231">
        <v>490.9</v>
      </c>
      <c r="L470" s="231">
        <v>483.1</v>
      </c>
      <c r="M470" s="231">
        <v>1.6914100000000001</v>
      </c>
      <c r="N470" s="1"/>
      <c r="O470" s="1"/>
    </row>
    <row r="471" spans="1:15" ht="12.75" customHeight="1">
      <c r="A471" s="30">
        <v>461</v>
      </c>
      <c r="B471" s="217" t="s">
        <v>618</v>
      </c>
      <c r="C471" s="231">
        <v>601.45000000000005</v>
      </c>
      <c r="D471" s="232">
        <v>605.15</v>
      </c>
      <c r="E471" s="232">
        <v>595.15</v>
      </c>
      <c r="F471" s="232">
        <v>588.85</v>
      </c>
      <c r="G471" s="232">
        <v>578.85</v>
      </c>
      <c r="H471" s="232">
        <v>611.44999999999993</v>
      </c>
      <c r="I471" s="232">
        <v>621.44999999999993</v>
      </c>
      <c r="J471" s="232">
        <v>627.74999999999989</v>
      </c>
      <c r="K471" s="231">
        <v>615.15</v>
      </c>
      <c r="L471" s="231">
        <v>598.85</v>
      </c>
      <c r="M471" s="231">
        <v>0.19969999999999999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1209.5</v>
      </c>
      <c r="D472" s="232">
        <v>1218.8333333333333</v>
      </c>
      <c r="E472" s="232">
        <v>1195.1666666666665</v>
      </c>
      <c r="F472" s="232">
        <v>1180.8333333333333</v>
      </c>
      <c r="G472" s="232">
        <v>1157.1666666666665</v>
      </c>
      <c r="H472" s="232">
        <v>1233.1666666666665</v>
      </c>
      <c r="I472" s="232">
        <v>1256.833333333333</v>
      </c>
      <c r="J472" s="232">
        <v>1271.1666666666665</v>
      </c>
      <c r="K472" s="231">
        <v>1242.5</v>
      </c>
      <c r="L472" s="231">
        <v>1204.5</v>
      </c>
      <c r="M472" s="231">
        <v>5.6643400000000002</v>
      </c>
      <c r="N472" s="1"/>
      <c r="O472" s="1"/>
    </row>
    <row r="473" spans="1:15" ht="12.75" customHeight="1">
      <c r="A473" s="30">
        <v>463</v>
      </c>
      <c r="B473" s="217" t="s">
        <v>495</v>
      </c>
      <c r="C473" s="231">
        <v>33.65</v>
      </c>
      <c r="D473" s="232">
        <v>33.733333333333327</v>
      </c>
      <c r="E473" s="232">
        <v>33.516666666666652</v>
      </c>
      <c r="F473" s="232">
        <v>33.383333333333326</v>
      </c>
      <c r="G473" s="232">
        <v>33.16666666666665</v>
      </c>
      <c r="H473" s="232">
        <v>33.866666666666653</v>
      </c>
      <c r="I473" s="232">
        <v>34.083333333333336</v>
      </c>
      <c r="J473" s="232">
        <v>34.216666666666654</v>
      </c>
      <c r="K473" s="231">
        <v>33.950000000000003</v>
      </c>
      <c r="L473" s="231">
        <v>33.6</v>
      </c>
      <c r="M473" s="231">
        <v>21.655480000000001</v>
      </c>
      <c r="N473" s="1"/>
      <c r="O473" s="1"/>
    </row>
    <row r="474" spans="1:15" ht="12.75" customHeight="1">
      <c r="A474" s="30">
        <v>464</v>
      </c>
      <c r="B474" s="217" t="s">
        <v>834</v>
      </c>
      <c r="C474" s="231">
        <v>281.95</v>
      </c>
      <c r="D474" s="232">
        <v>282.65000000000003</v>
      </c>
      <c r="E474" s="232">
        <v>279.80000000000007</v>
      </c>
      <c r="F474" s="232">
        <v>277.65000000000003</v>
      </c>
      <c r="G474" s="232">
        <v>274.80000000000007</v>
      </c>
      <c r="H474" s="232">
        <v>284.80000000000007</v>
      </c>
      <c r="I474" s="232">
        <v>287.65000000000009</v>
      </c>
      <c r="J474" s="232">
        <v>289.80000000000007</v>
      </c>
      <c r="K474" s="231">
        <v>285.5</v>
      </c>
      <c r="L474" s="231">
        <v>280.5</v>
      </c>
      <c r="M474" s="231">
        <v>3.7551800000000002</v>
      </c>
      <c r="N474" s="1"/>
      <c r="O474" s="1"/>
    </row>
    <row r="475" spans="1:15" ht="12.75" customHeight="1">
      <c r="A475" s="30">
        <v>465</v>
      </c>
      <c r="B475" s="217" t="s">
        <v>496</v>
      </c>
      <c r="C475" s="231">
        <v>274.25</v>
      </c>
      <c r="D475" s="232">
        <v>272.81666666666666</v>
      </c>
      <c r="E475" s="232">
        <v>269.73333333333335</v>
      </c>
      <c r="F475" s="232">
        <v>265.2166666666667</v>
      </c>
      <c r="G475" s="232">
        <v>262.13333333333338</v>
      </c>
      <c r="H475" s="232">
        <v>277.33333333333331</v>
      </c>
      <c r="I475" s="232">
        <v>280.41666666666669</v>
      </c>
      <c r="J475" s="232">
        <v>284.93333333333328</v>
      </c>
      <c r="K475" s="231">
        <v>275.89999999999998</v>
      </c>
      <c r="L475" s="231">
        <v>268.3</v>
      </c>
      <c r="M475" s="231">
        <v>17.796559999999999</v>
      </c>
      <c r="N475" s="1"/>
      <c r="O475" s="1"/>
    </row>
    <row r="476" spans="1:15" ht="12.75" customHeight="1">
      <c r="A476" s="30">
        <v>466</v>
      </c>
      <c r="B476" s="217" t="s">
        <v>497</v>
      </c>
      <c r="C476" s="231">
        <v>2684.5</v>
      </c>
      <c r="D476" s="232">
        <v>2672.4</v>
      </c>
      <c r="E476" s="232">
        <v>2634.15</v>
      </c>
      <c r="F476" s="232">
        <v>2583.8000000000002</v>
      </c>
      <c r="G476" s="232">
        <v>2545.5500000000002</v>
      </c>
      <c r="H476" s="232">
        <v>2722.75</v>
      </c>
      <c r="I476" s="232">
        <v>2761</v>
      </c>
      <c r="J476" s="232">
        <v>2811.35</v>
      </c>
      <c r="K476" s="231">
        <v>2710.65</v>
      </c>
      <c r="L476" s="231">
        <v>2622.05</v>
      </c>
      <c r="M476" s="231">
        <v>1.9862</v>
      </c>
      <c r="N476" s="1"/>
      <c r="O476" s="1"/>
    </row>
    <row r="477" spans="1:15" ht="12.75" customHeight="1">
      <c r="A477" s="30">
        <v>467</v>
      </c>
      <c r="B477" s="217" t="s">
        <v>498</v>
      </c>
      <c r="C477" s="231">
        <v>560</v>
      </c>
      <c r="D477" s="232">
        <v>560.75</v>
      </c>
      <c r="E477" s="232">
        <v>556.85</v>
      </c>
      <c r="F477" s="232">
        <v>553.70000000000005</v>
      </c>
      <c r="G477" s="232">
        <v>549.80000000000007</v>
      </c>
      <c r="H477" s="232">
        <v>563.9</v>
      </c>
      <c r="I477" s="232">
        <v>567.80000000000007</v>
      </c>
      <c r="J477" s="232">
        <v>570.94999999999993</v>
      </c>
      <c r="K477" s="231">
        <v>564.65</v>
      </c>
      <c r="L477" s="231">
        <v>557.6</v>
      </c>
      <c r="M477" s="231">
        <v>0.37008999999999997</v>
      </c>
      <c r="N477" s="1"/>
      <c r="O477" s="1"/>
    </row>
    <row r="478" spans="1:15" ht="12.75" customHeight="1">
      <c r="A478" s="30">
        <v>468</v>
      </c>
      <c r="B478" s="217" t="s">
        <v>866</v>
      </c>
      <c r="C478" s="231">
        <v>530</v>
      </c>
      <c r="D478" s="232">
        <v>532.19999999999993</v>
      </c>
      <c r="E478" s="232">
        <v>526.39999999999986</v>
      </c>
      <c r="F478" s="232">
        <v>522.79999999999995</v>
      </c>
      <c r="G478" s="232">
        <v>516.99999999999989</v>
      </c>
      <c r="H478" s="232">
        <v>535.79999999999984</v>
      </c>
      <c r="I478" s="232">
        <v>541.5999999999998</v>
      </c>
      <c r="J478" s="232">
        <v>545.19999999999982</v>
      </c>
      <c r="K478" s="231">
        <v>538</v>
      </c>
      <c r="L478" s="231">
        <v>528.6</v>
      </c>
      <c r="M478" s="231">
        <v>2.9732599999999998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717.8</v>
      </c>
      <c r="D479" s="232">
        <v>718.34999999999991</v>
      </c>
      <c r="E479" s="232">
        <v>713.79999999999984</v>
      </c>
      <c r="F479" s="232">
        <v>709.8</v>
      </c>
      <c r="G479" s="232">
        <v>705.24999999999989</v>
      </c>
      <c r="H479" s="232">
        <v>722.3499999999998</v>
      </c>
      <c r="I479" s="232">
        <v>726.9</v>
      </c>
      <c r="J479" s="232">
        <v>730.89999999999975</v>
      </c>
      <c r="K479" s="231">
        <v>722.9</v>
      </c>
      <c r="L479" s="231">
        <v>714.35</v>
      </c>
      <c r="M479" s="231">
        <v>12.7285</v>
      </c>
      <c r="N479" s="1"/>
      <c r="O479" s="1"/>
    </row>
    <row r="480" spans="1:15" ht="12.75" customHeight="1">
      <c r="A480" s="30">
        <v>470</v>
      </c>
      <c r="B480" s="217" t="s">
        <v>499</v>
      </c>
      <c r="C480" s="231">
        <v>813.4</v>
      </c>
      <c r="D480" s="232">
        <v>817.31666666666661</v>
      </c>
      <c r="E480" s="232">
        <v>806.08333333333326</v>
      </c>
      <c r="F480" s="232">
        <v>798.76666666666665</v>
      </c>
      <c r="G480" s="232">
        <v>787.5333333333333</v>
      </c>
      <c r="H480" s="232">
        <v>824.63333333333321</v>
      </c>
      <c r="I480" s="232">
        <v>835.86666666666656</v>
      </c>
      <c r="J480" s="232">
        <v>843.18333333333317</v>
      </c>
      <c r="K480" s="231">
        <v>828.55</v>
      </c>
      <c r="L480" s="231">
        <v>810</v>
      </c>
      <c r="M480" s="231">
        <v>1.1730700000000001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7153.35</v>
      </c>
      <c r="D481" s="232">
        <v>7115.083333333333</v>
      </c>
      <c r="E481" s="232">
        <v>7063.2166666666662</v>
      </c>
      <c r="F481" s="232">
        <v>6973.083333333333</v>
      </c>
      <c r="G481" s="232">
        <v>6921.2166666666662</v>
      </c>
      <c r="H481" s="232">
        <v>7205.2166666666662</v>
      </c>
      <c r="I481" s="232">
        <v>7257.083333333333</v>
      </c>
      <c r="J481" s="232">
        <v>7347.2166666666662</v>
      </c>
      <c r="K481" s="231">
        <v>7166.95</v>
      </c>
      <c r="L481" s="231">
        <v>7024.95</v>
      </c>
      <c r="M481" s="231">
        <v>5.6649200000000004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78.05</v>
      </c>
      <c r="D482" s="232">
        <v>78.216666666666669</v>
      </c>
      <c r="E482" s="232">
        <v>77.433333333333337</v>
      </c>
      <c r="F482" s="232">
        <v>76.816666666666663</v>
      </c>
      <c r="G482" s="232">
        <v>76.033333333333331</v>
      </c>
      <c r="H482" s="232">
        <v>78.833333333333343</v>
      </c>
      <c r="I482" s="232">
        <v>79.616666666666674</v>
      </c>
      <c r="J482" s="232">
        <v>80.233333333333348</v>
      </c>
      <c r="K482" s="231">
        <v>79</v>
      </c>
      <c r="L482" s="231">
        <v>77.599999999999994</v>
      </c>
      <c r="M482" s="231">
        <v>91.060119999999998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1644.15</v>
      </c>
      <c r="D483" s="232">
        <v>1653.6666666666667</v>
      </c>
      <c r="E483" s="232">
        <v>1626.9333333333334</v>
      </c>
      <c r="F483" s="232">
        <v>1609.7166666666667</v>
      </c>
      <c r="G483" s="232">
        <v>1582.9833333333333</v>
      </c>
      <c r="H483" s="232">
        <v>1670.8833333333334</v>
      </c>
      <c r="I483" s="232">
        <v>1697.6166666666666</v>
      </c>
      <c r="J483" s="232">
        <v>1714.8333333333335</v>
      </c>
      <c r="K483" s="231">
        <v>1680.4</v>
      </c>
      <c r="L483" s="231">
        <v>1636.45</v>
      </c>
      <c r="M483" s="231">
        <v>1.3847400000000001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857.75</v>
      </c>
      <c r="D484" s="242">
        <v>862.11666666666667</v>
      </c>
      <c r="E484" s="242">
        <v>850.63333333333333</v>
      </c>
      <c r="F484" s="242">
        <v>843.51666666666665</v>
      </c>
      <c r="G484" s="242">
        <v>832.0333333333333</v>
      </c>
      <c r="H484" s="242">
        <v>869.23333333333335</v>
      </c>
      <c r="I484" s="242">
        <v>880.7166666666667</v>
      </c>
      <c r="J484" s="241">
        <v>887.83333333333337</v>
      </c>
      <c r="K484" s="241">
        <v>873.6</v>
      </c>
      <c r="L484" s="241">
        <v>855</v>
      </c>
      <c r="M484" s="217">
        <v>6.0738200000000004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256.75</v>
      </c>
      <c r="D485" s="242">
        <v>255.01666666666665</v>
      </c>
      <c r="E485" s="242">
        <v>252.0333333333333</v>
      </c>
      <c r="F485" s="242">
        <v>247.31666666666666</v>
      </c>
      <c r="G485" s="242">
        <v>244.33333333333331</v>
      </c>
      <c r="H485" s="242">
        <v>259.73333333333329</v>
      </c>
      <c r="I485" s="242">
        <v>262.71666666666664</v>
      </c>
      <c r="J485" s="241">
        <v>267.43333333333328</v>
      </c>
      <c r="K485" s="241">
        <v>258</v>
      </c>
      <c r="L485" s="241">
        <v>250.3</v>
      </c>
      <c r="M485" s="217">
        <v>1.6006499999999999</v>
      </c>
      <c r="N485" s="1"/>
      <c r="O485" s="1"/>
    </row>
    <row r="486" spans="1:15" ht="12.75" customHeight="1">
      <c r="A486" s="30">
        <v>476</v>
      </c>
      <c r="B486" s="241" t="s">
        <v>500</v>
      </c>
      <c r="C486" s="231">
        <v>2843.1</v>
      </c>
      <c r="D486" s="232">
        <v>2844.9166666666665</v>
      </c>
      <c r="E486" s="232">
        <v>2804.833333333333</v>
      </c>
      <c r="F486" s="232">
        <v>2766.5666666666666</v>
      </c>
      <c r="G486" s="232">
        <v>2726.4833333333331</v>
      </c>
      <c r="H486" s="232">
        <v>2883.1833333333329</v>
      </c>
      <c r="I486" s="232">
        <v>2923.266666666666</v>
      </c>
      <c r="J486" s="232">
        <v>2961.5333333333328</v>
      </c>
      <c r="K486" s="231">
        <v>2885</v>
      </c>
      <c r="L486" s="231">
        <v>2806.65</v>
      </c>
      <c r="M486" s="231">
        <v>0.23363</v>
      </c>
      <c r="N486" s="1"/>
      <c r="O486" s="1"/>
    </row>
    <row r="487" spans="1:15" ht="12.75" customHeight="1">
      <c r="A487" s="30">
        <v>477</v>
      </c>
      <c r="B487" s="241" t="s">
        <v>501</v>
      </c>
      <c r="C487" s="242">
        <v>690.65</v>
      </c>
      <c r="D487" s="242">
        <v>688.66666666666663</v>
      </c>
      <c r="E487" s="242">
        <v>684.43333333333328</v>
      </c>
      <c r="F487" s="242">
        <v>678.2166666666667</v>
      </c>
      <c r="G487" s="242">
        <v>673.98333333333335</v>
      </c>
      <c r="H487" s="242">
        <v>694.88333333333321</v>
      </c>
      <c r="I487" s="242">
        <v>699.11666666666656</v>
      </c>
      <c r="J487" s="241">
        <v>705.33333333333314</v>
      </c>
      <c r="K487" s="241">
        <v>692.9</v>
      </c>
      <c r="L487" s="241">
        <v>682.45</v>
      </c>
      <c r="M487" s="217">
        <v>0.60579000000000005</v>
      </c>
      <c r="N487" s="1"/>
      <c r="O487" s="1"/>
    </row>
    <row r="488" spans="1:15" ht="12.75" customHeight="1">
      <c r="A488" s="30">
        <v>478</v>
      </c>
      <c r="B488" s="241" t="s">
        <v>502</v>
      </c>
      <c r="C488" s="231">
        <v>297.14999999999998</v>
      </c>
      <c r="D488" s="232">
        <v>298.2833333333333</v>
      </c>
      <c r="E488" s="232">
        <v>295.11666666666662</v>
      </c>
      <c r="F488" s="232">
        <v>293.08333333333331</v>
      </c>
      <c r="G488" s="232">
        <v>289.91666666666663</v>
      </c>
      <c r="H488" s="232">
        <v>300.31666666666661</v>
      </c>
      <c r="I488" s="232">
        <v>303.48333333333335</v>
      </c>
      <c r="J488" s="232">
        <v>305.51666666666659</v>
      </c>
      <c r="K488" s="231">
        <v>301.45</v>
      </c>
      <c r="L488" s="231">
        <v>296.25</v>
      </c>
      <c r="M488" s="231">
        <v>1.40866</v>
      </c>
      <c r="N488" s="1"/>
      <c r="O488" s="1"/>
    </row>
    <row r="489" spans="1:15" ht="12.75" customHeight="1">
      <c r="A489" s="30">
        <v>479</v>
      </c>
      <c r="B489" s="241" t="s">
        <v>503</v>
      </c>
      <c r="C489" s="242">
        <v>319.10000000000002</v>
      </c>
      <c r="D489" s="242">
        <v>320.68333333333334</v>
      </c>
      <c r="E489" s="232">
        <v>315.41666666666669</v>
      </c>
      <c r="F489" s="232">
        <v>311.73333333333335</v>
      </c>
      <c r="G489" s="232">
        <v>306.4666666666667</v>
      </c>
      <c r="H489" s="232">
        <v>324.36666666666667</v>
      </c>
      <c r="I489" s="232">
        <v>329.63333333333333</v>
      </c>
      <c r="J489" s="232">
        <v>333.31666666666666</v>
      </c>
      <c r="K489" s="231">
        <v>325.95</v>
      </c>
      <c r="L489" s="231">
        <v>317</v>
      </c>
      <c r="M489" s="231">
        <v>1.02589</v>
      </c>
      <c r="N489" s="1"/>
      <c r="O489" s="1"/>
    </row>
    <row r="490" spans="1:15" ht="12.75" customHeight="1">
      <c r="A490" s="30">
        <v>480</v>
      </c>
      <c r="B490" s="241" t="s">
        <v>504</v>
      </c>
      <c r="C490" s="231">
        <v>287.45</v>
      </c>
      <c r="D490" s="232">
        <v>288.10000000000002</v>
      </c>
      <c r="E490" s="232">
        <v>285.45000000000005</v>
      </c>
      <c r="F490" s="232">
        <v>283.45000000000005</v>
      </c>
      <c r="G490" s="232">
        <v>280.80000000000007</v>
      </c>
      <c r="H490" s="232">
        <v>290.10000000000002</v>
      </c>
      <c r="I490" s="232">
        <v>292.75</v>
      </c>
      <c r="J490" s="232">
        <v>294.75</v>
      </c>
      <c r="K490" s="231">
        <v>290.75</v>
      </c>
      <c r="L490" s="231">
        <v>286.10000000000002</v>
      </c>
      <c r="M490" s="231">
        <v>0.42448000000000002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1187.0999999999999</v>
      </c>
      <c r="D491" s="242">
        <v>1196.0166666666667</v>
      </c>
      <c r="E491" s="232">
        <v>1162.0833333333333</v>
      </c>
      <c r="F491" s="232">
        <v>1137.0666666666666</v>
      </c>
      <c r="G491" s="232">
        <v>1103.1333333333332</v>
      </c>
      <c r="H491" s="232">
        <v>1221.0333333333333</v>
      </c>
      <c r="I491" s="232">
        <v>1254.9666666666667</v>
      </c>
      <c r="J491" s="232">
        <v>1279.9833333333333</v>
      </c>
      <c r="K491" s="231">
        <v>1229.95</v>
      </c>
      <c r="L491" s="231">
        <v>1171</v>
      </c>
      <c r="M491" s="231">
        <v>24.06767</v>
      </c>
      <c r="N491" s="1"/>
      <c r="O491" s="1"/>
    </row>
    <row r="492" spans="1:15" ht="12.75" customHeight="1">
      <c r="A492" s="30">
        <v>482</v>
      </c>
      <c r="B492" s="217" t="s">
        <v>867</v>
      </c>
      <c r="C492" s="231">
        <v>1316.45</v>
      </c>
      <c r="D492" s="232">
        <v>1321.15</v>
      </c>
      <c r="E492" s="232">
        <v>1308.9500000000003</v>
      </c>
      <c r="F492" s="232">
        <v>1301.4500000000003</v>
      </c>
      <c r="G492" s="232">
        <v>1289.2500000000005</v>
      </c>
      <c r="H492" s="232">
        <v>1328.65</v>
      </c>
      <c r="I492" s="232">
        <v>1340.85</v>
      </c>
      <c r="J492" s="232">
        <v>1348.35</v>
      </c>
      <c r="K492" s="231">
        <v>1333.35</v>
      </c>
      <c r="L492" s="231">
        <v>1313.65</v>
      </c>
      <c r="M492" s="231">
        <v>0.19403999999999999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316.60000000000002</v>
      </c>
      <c r="D493" s="242">
        <v>317.06666666666666</v>
      </c>
      <c r="E493" s="232">
        <v>314.13333333333333</v>
      </c>
      <c r="F493" s="232">
        <v>311.66666666666669</v>
      </c>
      <c r="G493" s="232">
        <v>308.73333333333335</v>
      </c>
      <c r="H493" s="232">
        <v>319.5333333333333</v>
      </c>
      <c r="I493" s="232">
        <v>322.46666666666658</v>
      </c>
      <c r="J493" s="232">
        <v>324.93333333333328</v>
      </c>
      <c r="K493" s="231">
        <v>320</v>
      </c>
      <c r="L493" s="231">
        <v>314.60000000000002</v>
      </c>
      <c r="M493" s="231">
        <v>40.512419999999999</v>
      </c>
      <c r="N493" s="1"/>
      <c r="O493" s="1"/>
    </row>
    <row r="494" spans="1:15" ht="12.75" customHeight="1">
      <c r="A494" s="30">
        <v>484</v>
      </c>
      <c r="B494" s="217" t="s">
        <v>835</v>
      </c>
      <c r="C494" s="231">
        <v>414.35</v>
      </c>
      <c r="D494" s="232">
        <v>409.48333333333335</v>
      </c>
      <c r="E494" s="232">
        <v>398.9666666666667</v>
      </c>
      <c r="F494" s="232">
        <v>383.58333333333337</v>
      </c>
      <c r="G494" s="232">
        <v>373.06666666666672</v>
      </c>
      <c r="H494" s="232">
        <v>424.86666666666667</v>
      </c>
      <c r="I494" s="232">
        <v>435.38333333333333</v>
      </c>
      <c r="J494" s="232">
        <v>450.76666666666665</v>
      </c>
      <c r="K494" s="231">
        <v>420</v>
      </c>
      <c r="L494" s="231">
        <v>394.1</v>
      </c>
      <c r="M494" s="231">
        <v>1.6497200000000001</v>
      </c>
      <c r="N494" s="1"/>
      <c r="O494" s="1"/>
    </row>
    <row r="495" spans="1:15" ht="12.75" customHeight="1">
      <c r="A495" s="30">
        <v>485</v>
      </c>
      <c r="B495" s="217" t="s">
        <v>505</v>
      </c>
      <c r="C495" s="242">
        <v>2014.85</v>
      </c>
      <c r="D495" s="242">
        <v>2011.0166666666667</v>
      </c>
      <c r="E495" s="232">
        <v>2003.8333333333333</v>
      </c>
      <c r="F495" s="232">
        <v>1992.8166666666666</v>
      </c>
      <c r="G495" s="232">
        <v>1985.6333333333332</v>
      </c>
      <c r="H495" s="232">
        <v>2022.0333333333333</v>
      </c>
      <c r="I495" s="232">
        <v>2029.2166666666667</v>
      </c>
      <c r="J495" s="232">
        <v>2040.2333333333333</v>
      </c>
      <c r="K495" s="231">
        <v>2018.2</v>
      </c>
      <c r="L495" s="231">
        <v>2000</v>
      </c>
      <c r="M495" s="231">
        <v>0.33579999999999999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7.35</v>
      </c>
      <c r="D496" s="242">
        <v>7.3166666666666673</v>
      </c>
      <c r="E496" s="232">
        <v>7.1833333333333345</v>
      </c>
      <c r="F496" s="232">
        <v>7.0166666666666675</v>
      </c>
      <c r="G496" s="232">
        <v>6.8833333333333346</v>
      </c>
      <c r="H496" s="232">
        <v>7.4833333333333343</v>
      </c>
      <c r="I496" s="232">
        <v>7.6166666666666671</v>
      </c>
      <c r="J496" s="232">
        <v>7.7833333333333341</v>
      </c>
      <c r="K496" s="231">
        <v>7.45</v>
      </c>
      <c r="L496" s="231">
        <v>7.15</v>
      </c>
      <c r="M496" s="231">
        <v>827.60482999999999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809.25</v>
      </c>
      <c r="D497" s="242">
        <v>815.9</v>
      </c>
      <c r="E497" s="232">
        <v>799</v>
      </c>
      <c r="F497" s="232">
        <v>788.75</v>
      </c>
      <c r="G497" s="232">
        <v>771.85</v>
      </c>
      <c r="H497" s="232">
        <v>826.15</v>
      </c>
      <c r="I497" s="232">
        <v>843.04999999999984</v>
      </c>
      <c r="J497" s="232">
        <v>853.3</v>
      </c>
      <c r="K497" s="231">
        <v>832.8</v>
      </c>
      <c r="L497" s="231">
        <v>805.65</v>
      </c>
      <c r="M497" s="231">
        <v>9.5497399999999999</v>
      </c>
      <c r="N497" s="1"/>
      <c r="O497" s="1"/>
    </row>
    <row r="498" spans="1:15" ht="12.75" customHeight="1">
      <c r="A498" s="30">
        <v>488</v>
      </c>
      <c r="B498" s="217" t="s">
        <v>506</v>
      </c>
      <c r="C498" s="242">
        <v>214.75</v>
      </c>
      <c r="D498" s="242">
        <v>217.56666666666669</v>
      </c>
      <c r="E498" s="232">
        <v>211.23333333333338</v>
      </c>
      <c r="F498" s="232">
        <v>207.7166666666667</v>
      </c>
      <c r="G498" s="232">
        <v>201.38333333333338</v>
      </c>
      <c r="H498" s="232">
        <v>221.08333333333337</v>
      </c>
      <c r="I498" s="232">
        <v>227.41666666666669</v>
      </c>
      <c r="J498" s="232">
        <v>230.93333333333337</v>
      </c>
      <c r="K498" s="231">
        <v>223.9</v>
      </c>
      <c r="L498" s="231">
        <v>214.05</v>
      </c>
      <c r="M498" s="231">
        <v>8.0547000000000004</v>
      </c>
      <c r="N498" s="1"/>
      <c r="O498" s="1"/>
    </row>
    <row r="499" spans="1:15" ht="12.75" customHeight="1">
      <c r="A499" s="30">
        <v>489</v>
      </c>
      <c r="B499" s="217" t="s">
        <v>507</v>
      </c>
      <c r="C499" s="242">
        <v>73.45</v>
      </c>
      <c r="D499" s="242">
        <v>73.8</v>
      </c>
      <c r="E499" s="232">
        <v>72.649999999999991</v>
      </c>
      <c r="F499" s="232">
        <v>71.849999999999994</v>
      </c>
      <c r="G499" s="232">
        <v>70.699999999999989</v>
      </c>
      <c r="H499" s="232">
        <v>74.599999999999994</v>
      </c>
      <c r="I499" s="232">
        <v>75.75</v>
      </c>
      <c r="J499" s="232">
        <v>76.55</v>
      </c>
      <c r="K499" s="231">
        <v>74.95</v>
      </c>
      <c r="L499" s="231">
        <v>73</v>
      </c>
      <c r="M499" s="231">
        <v>5.7560099999999998</v>
      </c>
      <c r="N499" s="1"/>
      <c r="O499" s="1"/>
    </row>
    <row r="500" spans="1:15" ht="12.75" customHeight="1">
      <c r="A500" s="30">
        <v>490</v>
      </c>
      <c r="B500" s="217" t="s">
        <v>508</v>
      </c>
      <c r="C500" s="242">
        <v>743.8</v>
      </c>
      <c r="D500" s="242">
        <v>747.01666666666677</v>
      </c>
      <c r="E500" s="232">
        <v>738.33333333333348</v>
      </c>
      <c r="F500" s="232">
        <v>732.86666666666667</v>
      </c>
      <c r="G500" s="232">
        <v>724.18333333333339</v>
      </c>
      <c r="H500" s="232">
        <v>752.48333333333358</v>
      </c>
      <c r="I500" s="232">
        <v>761.16666666666674</v>
      </c>
      <c r="J500" s="232">
        <v>766.63333333333367</v>
      </c>
      <c r="K500" s="231">
        <v>755.7</v>
      </c>
      <c r="L500" s="231">
        <v>741.55</v>
      </c>
      <c r="M500" s="231">
        <v>0.93205000000000005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1480.7</v>
      </c>
      <c r="D501" s="242">
        <v>1479.6166666666668</v>
      </c>
      <c r="E501" s="232">
        <v>1464.0833333333335</v>
      </c>
      <c r="F501" s="232">
        <v>1447.4666666666667</v>
      </c>
      <c r="G501" s="232">
        <v>1431.9333333333334</v>
      </c>
      <c r="H501" s="232">
        <v>1496.2333333333336</v>
      </c>
      <c r="I501" s="232">
        <v>1511.7666666666669</v>
      </c>
      <c r="J501" s="232">
        <v>1528.3833333333337</v>
      </c>
      <c r="K501" s="231">
        <v>1495.15</v>
      </c>
      <c r="L501" s="231">
        <v>1463</v>
      </c>
      <c r="M501" s="231">
        <v>0.48762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394.5</v>
      </c>
      <c r="D502" s="242">
        <v>394.3</v>
      </c>
      <c r="E502" s="232">
        <v>390.70000000000005</v>
      </c>
      <c r="F502" s="232">
        <v>386.90000000000003</v>
      </c>
      <c r="G502" s="232">
        <v>383.30000000000007</v>
      </c>
      <c r="H502" s="232">
        <v>398.1</v>
      </c>
      <c r="I502" s="232">
        <v>401.70000000000005</v>
      </c>
      <c r="J502" s="232">
        <v>405.5</v>
      </c>
      <c r="K502" s="231">
        <v>397.9</v>
      </c>
      <c r="L502" s="231">
        <v>390.5</v>
      </c>
      <c r="M502" s="231">
        <v>47.552500000000002</v>
      </c>
      <c r="N502" s="1"/>
      <c r="O502" s="1"/>
    </row>
    <row r="503" spans="1:15" ht="12.75" customHeight="1">
      <c r="A503" s="30">
        <v>493</v>
      </c>
      <c r="B503" s="217" t="s">
        <v>509</v>
      </c>
      <c r="C503" s="217">
        <v>224.1</v>
      </c>
      <c r="D503" s="242">
        <v>225</v>
      </c>
      <c r="E503" s="232">
        <v>222.6</v>
      </c>
      <c r="F503" s="232">
        <v>221.1</v>
      </c>
      <c r="G503" s="232">
        <v>218.7</v>
      </c>
      <c r="H503" s="232">
        <v>226.5</v>
      </c>
      <c r="I503" s="232">
        <v>228.89999999999998</v>
      </c>
      <c r="J503" s="232">
        <v>230.4</v>
      </c>
      <c r="K503" s="231">
        <v>227.4</v>
      </c>
      <c r="L503" s="231">
        <v>223.5</v>
      </c>
      <c r="M503" s="231">
        <v>4.4560599999999999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19.899999999999999</v>
      </c>
      <c r="D504" s="242">
        <v>19.899999999999999</v>
      </c>
      <c r="E504" s="232">
        <v>19.649999999999999</v>
      </c>
      <c r="F504" s="232">
        <v>19.399999999999999</v>
      </c>
      <c r="G504" s="232">
        <v>19.149999999999999</v>
      </c>
      <c r="H504" s="232">
        <v>20.149999999999999</v>
      </c>
      <c r="I504" s="232">
        <v>20.399999999999999</v>
      </c>
      <c r="J504" s="232">
        <v>20.65</v>
      </c>
      <c r="K504" s="231">
        <v>20.149999999999999</v>
      </c>
      <c r="L504" s="231">
        <v>19.649999999999999</v>
      </c>
      <c r="M504" s="231">
        <v>2065.04664</v>
      </c>
      <c r="N504" s="1"/>
      <c r="O504" s="1"/>
    </row>
    <row r="505" spans="1:15" ht="12.75" customHeight="1">
      <c r="A505" s="30">
        <v>495</v>
      </c>
      <c r="B505" s="217" t="s">
        <v>836</v>
      </c>
      <c r="C505" s="217">
        <v>9146.9</v>
      </c>
      <c r="D505" s="242">
        <v>9151.0833333333339</v>
      </c>
      <c r="E505" s="232">
        <v>9102.2166666666672</v>
      </c>
      <c r="F505" s="232">
        <v>9057.5333333333328</v>
      </c>
      <c r="G505" s="232">
        <v>9008.6666666666661</v>
      </c>
      <c r="H505" s="232">
        <v>9195.7666666666682</v>
      </c>
      <c r="I505" s="232">
        <v>9244.6333333333332</v>
      </c>
      <c r="J505" s="232">
        <v>9289.3166666666693</v>
      </c>
      <c r="K505" s="231">
        <v>9199.9500000000007</v>
      </c>
      <c r="L505" s="231">
        <v>9106.4</v>
      </c>
      <c r="M505" s="231">
        <v>9.1000000000000004E-3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227.35</v>
      </c>
      <c r="D506" s="232">
        <v>227.38333333333333</v>
      </c>
      <c r="E506" s="232">
        <v>224.56666666666666</v>
      </c>
      <c r="F506" s="232">
        <v>221.78333333333333</v>
      </c>
      <c r="G506" s="232">
        <v>218.96666666666667</v>
      </c>
      <c r="H506" s="232">
        <v>230.16666666666666</v>
      </c>
      <c r="I506" s="232">
        <v>232.98333333333332</v>
      </c>
      <c r="J506" s="231">
        <v>235.76666666666665</v>
      </c>
      <c r="K506" s="231">
        <v>230.2</v>
      </c>
      <c r="L506" s="231">
        <v>224.6</v>
      </c>
      <c r="M506" s="217">
        <v>64.223969999999994</v>
      </c>
      <c r="N506" s="1"/>
      <c r="O506" s="1"/>
    </row>
    <row r="507" spans="1:15" ht="12.75" customHeight="1">
      <c r="A507" s="30">
        <v>497</v>
      </c>
      <c r="B507" s="217" t="s">
        <v>510</v>
      </c>
      <c r="C507" s="242">
        <v>212.4</v>
      </c>
      <c r="D507" s="232">
        <v>212.16666666666666</v>
      </c>
      <c r="E507" s="232">
        <v>209.33333333333331</v>
      </c>
      <c r="F507" s="232">
        <v>206.26666666666665</v>
      </c>
      <c r="G507" s="232">
        <v>203.43333333333331</v>
      </c>
      <c r="H507" s="232">
        <v>215.23333333333332</v>
      </c>
      <c r="I507" s="232">
        <v>218.06666666666663</v>
      </c>
      <c r="J507" s="231">
        <v>221.13333333333333</v>
      </c>
      <c r="K507" s="231">
        <v>215</v>
      </c>
      <c r="L507" s="231">
        <v>209.1</v>
      </c>
      <c r="M507" s="217">
        <v>7.9599200000000003</v>
      </c>
      <c r="N507" s="1"/>
      <c r="O507" s="1"/>
    </row>
    <row r="508" spans="1:15" ht="12.75" customHeight="1">
      <c r="A508" s="30">
        <v>498</v>
      </c>
      <c r="B508" s="217" t="s">
        <v>809</v>
      </c>
      <c r="C508" s="217">
        <v>53.75</v>
      </c>
      <c r="D508" s="242">
        <v>53.9</v>
      </c>
      <c r="E508" s="232">
        <v>52.8</v>
      </c>
      <c r="F508" s="232">
        <v>51.85</v>
      </c>
      <c r="G508" s="232">
        <v>50.75</v>
      </c>
      <c r="H508" s="232">
        <v>54.849999999999994</v>
      </c>
      <c r="I508" s="232">
        <v>55.95</v>
      </c>
      <c r="J508" s="232">
        <v>56.899999999999991</v>
      </c>
      <c r="K508" s="231">
        <v>55</v>
      </c>
      <c r="L508" s="231">
        <v>52.95</v>
      </c>
      <c r="M508" s="231">
        <v>388.56261000000001</v>
      </c>
      <c r="N508" s="1"/>
      <c r="O508" s="1"/>
    </row>
    <row r="509" spans="1:15" ht="12.75" customHeight="1">
      <c r="A509" s="30">
        <v>499</v>
      </c>
      <c r="B509" s="217" t="s">
        <v>800</v>
      </c>
      <c r="C509" s="217">
        <v>448.15</v>
      </c>
      <c r="D509" s="242">
        <v>449.86666666666662</v>
      </c>
      <c r="E509" s="232">
        <v>442.43333333333322</v>
      </c>
      <c r="F509" s="232">
        <v>436.71666666666658</v>
      </c>
      <c r="G509" s="232">
        <v>429.28333333333319</v>
      </c>
      <c r="H509" s="232">
        <v>455.58333333333326</v>
      </c>
      <c r="I509" s="232">
        <v>463.01666666666665</v>
      </c>
      <c r="J509" s="232">
        <v>468.73333333333329</v>
      </c>
      <c r="K509" s="231">
        <v>457.3</v>
      </c>
      <c r="L509" s="231">
        <v>444.15</v>
      </c>
      <c r="M509" s="231">
        <v>15.54796</v>
      </c>
      <c r="N509" s="1"/>
      <c r="O509" s="1"/>
    </row>
    <row r="510" spans="1:15" ht="12.75" customHeight="1">
      <c r="A510" s="265">
        <v>500</v>
      </c>
      <c r="B510" s="217" t="s">
        <v>511</v>
      </c>
      <c r="C510" s="242">
        <v>1494.75</v>
      </c>
      <c r="D510" s="232">
        <v>1498.3666666666668</v>
      </c>
      <c r="E510" s="232">
        <v>1482.1333333333337</v>
      </c>
      <c r="F510" s="232">
        <v>1469.5166666666669</v>
      </c>
      <c r="G510" s="232">
        <v>1453.2833333333338</v>
      </c>
      <c r="H510" s="232">
        <v>1510.9833333333336</v>
      </c>
      <c r="I510" s="232">
        <v>1527.2166666666667</v>
      </c>
      <c r="J510" s="231">
        <v>1539.8333333333335</v>
      </c>
      <c r="K510" s="231">
        <v>1514.6</v>
      </c>
      <c r="L510" s="231">
        <v>1485.75</v>
      </c>
      <c r="M510" s="217">
        <v>7.4889999999999998E-2</v>
      </c>
      <c r="N510" s="1"/>
      <c r="O510" s="1"/>
    </row>
    <row r="511" spans="1:15" ht="12.75" customHeight="1">
      <c r="A511" s="217">
        <v>501</v>
      </c>
      <c r="B511" s="217" t="s">
        <v>512</v>
      </c>
      <c r="C511" s="217">
        <v>1408.9</v>
      </c>
      <c r="D511" s="242">
        <v>1396.3666666666668</v>
      </c>
      <c r="E511" s="232">
        <v>1377.7833333333335</v>
      </c>
      <c r="F511" s="232">
        <v>1346.6666666666667</v>
      </c>
      <c r="G511" s="232">
        <v>1328.0833333333335</v>
      </c>
      <c r="H511" s="232">
        <v>1427.4833333333336</v>
      </c>
      <c r="I511" s="232">
        <v>1446.0666666666666</v>
      </c>
      <c r="J511" s="232">
        <v>1477.1833333333336</v>
      </c>
      <c r="K511" s="231">
        <v>1414.95</v>
      </c>
      <c r="L511" s="231">
        <v>1365.25</v>
      </c>
      <c r="M511" s="231">
        <v>0.44857000000000002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F10" sqref="F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3"/>
      <c r="B5" s="374"/>
      <c r="C5" s="373"/>
      <c r="D5" s="37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513</v>
      </c>
      <c r="B7" s="375" t="s">
        <v>514</v>
      </c>
      <c r="C7" s="374"/>
      <c r="D7" s="7">
        <f>Main!B10</f>
        <v>44939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515</v>
      </c>
      <c r="B9" s="83" t="s">
        <v>516</v>
      </c>
      <c r="C9" s="83" t="s">
        <v>517</v>
      </c>
      <c r="D9" s="83" t="s">
        <v>518</v>
      </c>
      <c r="E9" s="83" t="s">
        <v>519</v>
      </c>
      <c r="F9" s="83" t="s">
        <v>520</v>
      </c>
      <c r="G9" s="83" t="s">
        <v>521</v>
      </c>
      <c r="H9" s="83" t="s">
        <v>522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44938</v>
      </c>
      <c r="B10" s="29">
        <v>543443</v>
      </c>
      <c r="C10" s="28" t="s">
        <v>1038</v>
      </c>
      <c r="D10" s="28" t="s">
        <v>1031</v>
      </c>
      <c r="E10" s="28" t="s">
        <v>523</v>
      </c>
      <c r="F10" s="85">
        <v>20000</v>
      </c>
      <c r="G10" s="29">
        <v>31.28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44938</v>
      </c>
      <c r="B11" s="29">
        <v>539946</v>
      </c>
      <c r="C11" s="28" t="s">
        <v>1039</v>
      </c>
      <c r="D11" s="28" t="s">
        <v>1040</v>
      </c>
      <c r="E11" s="28" t="s">
        <v>524</v>
      </c>
      <c r="F11" s="85">
        <v>7512</v>
      </c>
      <c r="G11" s="29">
        <v>34.97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44938</v>
      </c>
      <c r="B12" s="29">
        <v>539946</v>
      </c>
      <c r="C12" s="28" t="s">
        <v>1039</v>
      </c>
      <c r="D12" s="28" t="s">
        <v>1041</v>
      </c>
      <c r="E12" s="28" t="s">
        <v>523</v>
      </c>
      <c r="F12" s="85">
        <v>7317</v>
      </c>
      <c r="G12" s="29">
        <v>35.56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44938</v>
      </c>
      <c r="B13" s="29">
        <v>543435</v>
      </c>
      <c r="C13" s="28" t="s">
        <v>970</v>
      </c>
      <c r="D13" s="28" t="s">
        <v>1042</v>
      </c>
      <c r="E13" s="28" t="s">
        <v>524</v>
      </c>
      <c r="F13" s="85">
        <v>24000</v>
      </c>
      <c r="G13" s="29">
        <v>261.06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44938</v>
      </c>
      <c r="B14" s="29">
        <v>539190</v>
      </c>
      <c r="C14" s="28" t="s">
        <v>952</v>
      </c>
      <c r="D14" s="28" t="s">
        <v>972</v>
      </c>
      <c r="E14" s="28" t="s">
        <v>523</v>
      </c>
      <c r="F14" s="85">
        <v>23924</v>
      </c>
      <c r="G14" s="29">
        <v>82.11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44938</v>
      </c>
      <c r="B15" s="29">
        <v>539190</v>
      </c>
      <c r="C15" s="28" t="s">
        <v>952</v>
      </c>
      <c r="D15" s="28" t="s">
        <v>1007</v>
      </c>
      <c r="E15" s="28" t="s">
        <v>524</v>
      </c>
      <c r="F15" s="85">
        <v>19606</v>
      </c>
      <c r="G15" s="29">
        <v>82.2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44938</v>
      </c>
      <c r="B16" s="29">
        <v>543713</v>
      </c>
      <c r="C16" s="28" t="s">
        <v>1043</v>
      </c>
      <c r="D16" s="28" t="s">
        <v>973</v>
      </c>
      <c r="E16" s="28" t="s">
        <v>524</v>
      </c>
      <c r="F16" s="85">
        <v>126000</v>
      </c>
      <c r="G16" s="29">
        <v>226.05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44938</v>
      </c>
      <c r="B17" s="29">
        <v>543713</v>
      </c>
      <c r="C17" s="28" t="s">
        <v>1043</v>
      </c>
      <c r="D17" s="28" t="s">
        <v>973</v>
      </c>
      <c r="E17" s="28" t="s">
        <v>523</v>
      </c>
      <c r="F17" s="85">
        <v>120000</v>
      </c>
      <c r="G17" s="29">
        <v>223.61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44938</v>
      </c>
      <c r="B18" s="29">
        <v>543713</v>
      </c>
      <c r="C18" s="28" t="s">
        <v>1043</v>
      </c>
      <c r="D18" s="28" t="s">
        <v>1044</v>
      </c>
      <c r="E18" s="28" t="s">
        <v>523</v>
      </c>
      <c r="F18" s="85">
        <v>142000</v>
      </c>
      <c r="G18" s="29">
        <v>223.29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44938</v>
      </c>
      <c r="B19" s="29">
        <v>543713</v>
      </c>
      <c r="C19" s="28" t="s">
        <v>1043</v>
      </c>
      <c r="D19" s="28" t="s">
        <v>870</v>
      </c>
      <c r="E19" s="28" t="s">
        <v>523</v>
      </c>
      <c r="F19" s="85">
        <v>386000</v>
      </c>
      <c r="G19" s="29">
        <v>220.52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44938</v>
      </c>
      <c r="B20" s="29">
        <v>543713</v>
      </c>
      <c r="C20" s="28" t="s">
        <v>1043</v>
      </c>
      <c r="D20" s="28" t="s">
        <v>1044</v>
      </c>
      <c r="E20" s="28" t="s">
        <v>524</v>
      </c>
      <c r="F20" s="85">
        <v>92000</v>
      </c>
      <c r="G20" s="29">
        <v>221.43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44938</v>
      </c>
      <c r="B21" s="29">
        <v>543713</v>
      </c>
      <c r="C21" s="28" t="s">
        <v>1043</v>
      </c>
      <c r="D21" s="28" t="s">
        <v>870</v>
      </c>
      <c r="E21" s="28" t="s">
        <v>524</v>
      </c>
      <c r="F21" s="85">
        <v>264000</v>
      </c>
      <c r="G21" s="29">
        <v>228.74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44938</v>
      </c>
      <c r="B22" s="29">
        <v>543475</v>
      </c>
      <c r="C22" s="28" t="s">
        <v>1045</v>
      </c>
      <c r="D22" s="28" t="s">
        <v>1046</v>
      </c>
      <c r="E22" s="28" t="s">
        <v>524</v>
      </c>
      <c r="F22" s="85">
        <v>11200</v>
      </c>
      <c r="G22" s="29">
        <v>151.88999999999999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44938</v>
      </c>
      <c r="B23" s="29">
        <v>543521</v>
      </c>
      <c r="C23" s="28" t="s">
        <v>1047</v>
      </c>
      <c r="D23" s="28" t="s">
        <v>1048</v>
      </c>
      <c r="E23" s="28" t="s">
        <v>523</v>
      </c>
      <c r="F23" s="85">
        <v>110000</v>
      </c>
      <c r="G23" s="29">
        <v>5.44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44938</v>
      </c>
      <c r="B24" s="29">
        <v>543324</v>
      </c>
      <c r="C24" s="28" t="s">
        <v>1049</v>
      </c>
      <c r="D24" s="28" t="s">
        <v>1050</v>
      </c>
      <c r="E24" s="28" t="s">
        <v>523</v>
      </c>
      <c r="F24" s="85">
        <v>57600</v>
      </c>
      <c r="G24" s="29">
        <v>93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44938</v>
      </c>
      <c r="B25" s="29">
        <v>540266</v>
      </c>
      <c r="C25" s="28" t="s">
        <v>1051</v>
      </c>
      <c r="D25" s="28" t="s">
        <v>1052</v>
      </c>
      <c r="E25" s="28" t="s">
        <v>524</v>
      </c>
      <c r="F25" s="85">
        <v>20000</v>
      </c>
      <c r="G25" s="29">
        <v>37.9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44938</v>
      </c>
      <c r="B26" s="29">
        <v>542592</v>
      </c>
      <c r="C26" s="28" t="s">
        <v>1053</v>
      </c>
      <c r="D26" s="28" t="s">
        <v>1054</v>
      </c>
      <c r="E26" s="28" t="s">
        <v>524</v>
      </c>
      <c r="F26" s="85">
        <v>1000</v>
      </c>
      <c r="G26" s="29">
        <v>220.1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44938</v>
      </c>
      <c r="B27" s="29">
        <v>542592</v>
      </c>
      <c r="C27" s="28" t="s">
        <v>1053</v>
      </c>
      <c r="D27" s="28" t="s">
        <v>1055</v>
      </c>
      <c r="E27" s="28" t="s">
        <v>524</v>
      </c>
      <c r="F27" s="85">
        <v>4000</v>
      </c>
      <c r="G27" s="29">
        <v>231.55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44938</v>
      </c>
      <c r="B28" s="29">
        <v>542592</v>
      </c>
      <c r="C28" s="28" t="s">
        <v>1053</v>
      </c>
      <c r="D28" s="28" t="s">
        <v>1054</v>
      </c>
      <c r="E28" s="28" t="s">
        <v>523</v>
      </c>
      <c r="F28" s="85">
        <v>4000</v>
      </c>
      <c r="G28" s="29">
        <v>231.55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44938</v>
      </c>
      <c r="B29" s="29">
        <v>539097</v>
      </c>
      <c r="C29" s="28" t="s">
        <v>1056</v>
      </c>
      <c r="D29" s="28" t="s">
        <v>1057</v>
      </c>
      <c r="E29" s="28" t="s">
        <v>523</v>
      </c>
      <c r="F29" s="85">
        <v>304838</v>
      </c>
      <c r="G29" s="29">
        <v>14.55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44938</v>
      </c>
      <c r="B30" s="29">
        <v>523467</v>
      </c>
      <c r="C30" s="28" t="s">
        <v>1058</v>
      </c>
      <c r="D30" s="28" t="s">
        <v>1059</v>
      </c>
      <c r="E30" s="28" t="s">
        <v>523</v>
      </c>
      <c r="F30" s="85">
        <v>599994</v>
      </c>
      <c r="G30" s="29">
        <v>1.65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44938</v>
      </c>
      <c r="B31" s="29">
        <v>523467</v>
      </c>
      <c r="C31" s="28" t="s">
        <v>1058</v>
      </c>
      <c r="D31" s="28" t="s">
        <v>1060</v>
      </c>
      <c r="E31" s="28" t="s">
        <v>524</v>
      </c>
      <c r="F31" s="85">
        <v>1290000</v>
      </c>
      <c r="G31" s="29">
        <v>1.65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44938</v>
      </c>
      <c r="B32" s="29">
        <v>523467</v>
      </c>
      <c r="C32" s="28" t="s">
        <v>1058</v>
      </c>
      <c r="D32" s="28" t="s">
        <v>870</v>
      </c>
      <c r="E32" s="28" t="s">
        <v>524</v>
      </c>
      <c r="F32" s="85">
        <v>880000</v>
      </c>
      <c r="G32" s="29">
        <v>1.65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44938</v>
      </c>
      <c r="B33" s="29">
        <v>512048</v>
      </c>
      <c r="C33" s="28" t="s">
        <v>1008</v>
      </c>
      <c r="D33" s="28" t="s">
        <v>1009</v>
      </c>
      <c r="E33" s="28" t="s">
        <v>524</v>
      </c>
      <c r="F33" s="85">
        <v>479825</v>
      </c>
      <c r="G33" s="29">
        <v>3.58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44938</v>
      </c>
      <c r="B34" s="29">
        <v>539767</v>
      </c>
      <c r="C34" s="28" t="s">
        <v>995</v>
      </c>
      <c r="D34" s="28" t="s">
        <v>971</v>
      </c>
      <c r="E34" s="28" t="s">
        <v>523</v>
      </c>
      <c r="F34" s="85">
        <v>13400</v>
      </c>
      <c r="G34" s="29">
        <v>40.340000000000003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44938</v>
      </c>
      <c r="B35" s="29">
        <v>539767</v>
      </c>
      <c r="C35" s="28" t="s">
        <v>995</v>
      </c>
      <c r="D35" s="28" t="s">
        <v>971</v>
      </c>
      <c r="E35" s="28" t="s">
        <v>524</v>
      </c>
      <c r="F35" s="85">
        <v>19705</v>
      </c>
      <c r="G35" s="29">
        <v>40.25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44938</v>
      </c>
      <c r="B36" s="29">
        <v>539767</v>
      </c>
      <c r="C36" s="28" t="s">
        <v>995</v>
      </c>
      <c r="D36" s="28" t="s">
        <v>1061</v>
      </c>
      <c r="E36" s="28" t="s">
        <v>524</v>
      </c>
      <c r="F36" s="85">
        <v>17900</v>
      </c>
      <c r="G36" s="29">
        <v>40.270000000000003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44938</v>
      </c>
      <c r="B37" s="29">
        <v>539767</v>
      </c>
      <c r="C37" s="28" t="s">
        <v>995</v>
      </c>
      <c r="D37" s="28" t="s">
        <v>1062</v>
      </c>
      <c r="E37" s="28" t="s">
        <v>524</v>
      </c>
      <c r="F37" s="85">
        <v>33411</v>
      </c>
      <c r="G37" s="29">
        <v>40.35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44938</v>
      </c>
      <c r="B38" s="29">
        <v>539767</v>
      </c>
      <c r="C38" s="28" t="s">
        <v>995</v>
      </c>
      <c r="D38" s="28" t="s">
        <v>1063</v>
      </c>
      <c r="E38" s="28" t="s">
        <v>524</v>
      </c>
      <c r="F38" s="85">
        <v>17027</v>
      </c>
      <c r="G38" s="29">
        <v>40.35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44938</v>
      </c>
      <c r="B39" s="29">
        <v>539767</v>
      </c>
      <c r="C39" s="28" t="s">
        <v>995</v>
      </c>
      <c r="D39" s="28" t="s">
        <v>1010</v>
      </c>
      <c r="E39" s="28" t="s">
        <v>523</v>
      </c>
      <c r="F39" s="85">
        <v>21839</v>
      </c>
      <c r="G39" s="29">
        <v>40.270000000000003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44938</v>
      </c>
      <c r="B40" s="29">
        <v>539767</v>
      </c>
      <c r="C40" s="28" t="s">
        <v>995</v>
      </c>
      <c r="D40" s="28" t="s">
        <v>1010</v>
      </c>
      <c r="E40" s="28" t="s">
        <v>524</v>
      </c>
      <c r="F40" s="85">
        <v>18500</v>
      </c>
      <c r="G40" s="29">
        <v>40.35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44938</v>
      </c>
      <c r="B41" s="29">
        <v>539767</v>
      </c>
      <c r="C41" s="28" t="s">
        <v>995</v>
      </c>
      <c r="D41" s="28" t="s">
        <v>1064</v>
      </c>
      <c r="E41" s="28" t="s">
        <v>524</v>
      </c>
      <c r="F41" s="85">
        <v>2553</v>
      </c>
      <c r="G41" s="29">
        <v>40.299999999999997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44938</v>
      </c>
      <c r="B42" s="29">
        <v>539767</v>
      </c>
      <c r="C42" s="28" t="s">
        <v>995</v>
      </c>
      <c r="D42" s="28" t="s">
        <v>1064</v>
      </c>
      <c r="E42" s="28" t="s">
        <v>523</v>
      </c>
      <c r="F42" s="85">
        <v>19991</v>
      </c>
      <c r="G42" s="29">
        <v>40.25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44938</v>
      </c>
      <c r="B43" s="29">
        <v>539767</v>
      </c>
      <c r="C43" s="28" t="s">
        <v>995</v>
      </c>
      <c r="D43" s="28" t="s">
        <v>947</v>
      </c>
      <c r="E43" s="28" t="s">
        <v>523</v>
      </c>
      <c r="F43" s="85">
        <v>45582</v>
      </c>
      <c r="G43" s="29">
        <v>40.26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44938</v>
      </c>
      <c r="B44" s="29">
        <v>539767</v>
      </c>
      <c r="C44" s="28" t="s">
        <v>995</v>
      </c>
      <c r="D44" s="28" t="s">
        <v>947</v>
      </c>
      <c r="E44" s="28" t="s">
        <v>524</v>
      </c>
      <c r="F44" s="85">
        <v>21788</v>
      </c>
      <c r="G44" s="29">
        <v>40.35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44938</v>
      </c>
      <c r="B45" s="29">
        <v>543305</v>
      </c>
      <c r="C45" s="28" t="s">
        <v>1065</v>
      </c>
      <c r="D45" s="28" t="s">
        <v>1066</v>
      </c>
      <c r="E45" s="28" t="s">
        <v>524</v>
      </c>
      <c r="F45" s="85">
        <v>72000</v>
      </c>
      <c r="G45" s="29">
        <v>5.66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44938</v>
      </c>
      <c r="B46" s="29">
        <v>543305</v>
      </c>
      <c r="C46" s="28" t="s">
        <v>1065</v>
      </c>
      <c r="D46" s="28" t="s">
        <v>1066</v>
      </c>
      <c r="E46" s="28" t="s">
        <v>523</v>
      </c>
      <c r="F46" s="85">
        <v>60000</v>
      </c>
      <c r="G46" s="29">
        <v>5.61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44938</v>
      </c>
      <c r="B47" s="29">
        <v>543305</v>
      </c>
      <c r="C47" s="28" t="s">
        <v>1065</v>
      </c>
      <c r="D47" s="28" t="s">
        <v>1067</v>
      </c>
      <c r="E47" s="28" t="s">
        <v>524</v>
      </c>
      <c r="F47" s="85">
        <v>72000</v>
      </c>
      <c r="G47" s="29">
        <v>5.78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44938</v>
      </c>
      <c r="B48" s="29">
        <v>543305</v>
      </c>
      <c r="C48" s="28" t="s">
        <v>1065</v>
      </c>
      <c r="D48" s="28" t="s">
        <v>870</v>
      </c>
      <c r="E48" s="28" t="s">
        <v>523</v>
      </c>
      <c r="F48" s="85">
        <v>36000</v>
      </c>
      <c r="G48" s="29">
        <v>5.78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44938</v>
      </c>
      <c r="B49" s="29">
        <v>543305</v>
      </c>
      <c r="C49" s="28" t="s">
        <v>1065</v>
      </c>
      <c r="D49" s="28" t="s">
        <v>870</v>
      </c>
      <c r="E49" s="28" t="s">
        <v>524</v>
      </c>
      <c r="F49" s="85">
        <v>84000</v>
      </c>
      <c r="G49" s="29">
        <v>5.63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44938</v>
      </c>
      <c r="B50" s="29">
        <v>543305</v>
      </c>
      <c r="C50" s="28" t="s">
        <v>1065</v>
      </c>
      <c r="D50" s="28" t="s">
        <v>1068</v>
      </c>
      <c r="E50" s="28" t="s">
        <v>523</v>
      </c>
      <c r="F50" s="85">
        <v>60000</v>
      </c>
      <c r="G50" s="29">
        <v>5.78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44938</v>
      </c>
      <c r="B51" s="29">
        <v>543305</v>
      </c>
      <c r="C51" s="28" t="s">
        <v>1065</v>
      </c>
      <c r="D51" s="28" t="s">
        <v>1069</v>
      </c>
      <c r="E51" s="28" t="s">
        <v>523</v>
      </c>
      <c r="F51" s="85">
        <v>108000</v>
      </c>
      <c r="G51" s="29">
        <v>5.55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44938</v>
      </c>
      <c r="B52" s="29">
        <v>543305</v>
      </c>
      <c r="C52" s="28" t="s">
        <v>1065</v>
      </c>
      <c r="D52" s="28" t="s">
        <v>1070</v>
      </c>
      <c r="E52" s="28" t="s">
        <v>523</v>
      </c>
      <c r="F52" s="85">
        <v>108000</v>
      </c>
      <c r="G52" s="29">
        <v>5.5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44938</v>
      </c>
      <c r="B53" s="29">
        <v>543351</v>
      </c>
      <c r="C53" s="28" t="s">
        <v>1071</v>
      </c>
      <c r="D53" s="28" t="s">
        <v>1072</v>
      </c>
      <c r="E53" s="28" t="s">
        <v>524</v>
      </c>
      <c r="F53" s="85">
        <v>9600</v>
      </c>
      <c r="G53" s="29">
        <v>64.67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44938</v>
      </c>
      <c r="B54" s="29">
        <v>514332</v>
      </c>
      <c r="C54" s="28" t="s">
        <v>1073</v>
      </c>
      <c r="D54" s="28" t="s">
        <v>1074</v>
      </c>
      <c r="E54" s="28" t="s">
        <v>523</v>
      </c>
      <c r="F54" s="85">
        <v>50000</v>
      </c>
      <c r="G54" s="29">
        <v>13.3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44938</v>
      </c>
      <c r="B55" s="29">
        <v>514332</v>
      </c>
      <c r="C55" s="28" t="s">
        <v>1073</v>
      </c>
      <c r="D55" s="28" t="s">
        <v>1075</v>
      </c>
      <c r="E55" s="28" t="s">
        <v>524</v>
      </c>
      <c r="F55" s="85">
        <v>58004</v>
      </c>
      <c r="G55" s="29">
        <v>13.3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44938</v>
      </c>
      <c r="B56" s="29">
        <v>543744</v>
      </c>
      <c r="C56" s="28" t="s">
        <v>1076</v>
      </c>
      <c r="D56" s="28" t="s">
        <v>1077</v>
      </c>
      <c r="E56" s="28" t="s">
        <v>523</v>
      </c>
      <c r="F56" s="85">
        <v>18000</v>
      </c>
      <c r="G56" s="29">
        <v>143.85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44938</v>
      </c>
      <c r="B57" s="29">
        <v>543744</v>
      </c>
      <c r="C57" s="28" t="s">
        <v>1076</v>
      </c>
      <c r="D57" s="28" t="s">
        <v>1078</v>
      </c>
      <c r="E57" s="28" t="s">
        <v>523</v>
      </c>
      <c r="F57" s="85">
        <v>15000</v>
      </c>
      <c r="G57" s="29">
        <v>137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44938</v>
      </c>
      <c r="B58" s="29">
        <v>519191</v>
      </c>
      <c r="C58" s="28" t="s">
        <v>996</v>
      </c>
      <c r="D58" s="28" t="s">
        <v>870</v>
      </c>
      <c r="E58" s="28" t="s">
        <v>523</v>
      </c>
      <c r="F58" s="85">
        <v>40000</v>
      </c>
      <c r="G58" s="29">
        <v>16.28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44938</v>
      </c>
      <c r="B59" s="29">
        <v>543171</v>
      </c>
      <c r="C59" s="28" t="s">
        <v>1011</v>
      </c>
      <c r="D59" s="28" t="s">
        <v>994</v>
      </c>
      <c r="E59" s="28" t="s">
        <v>523</v>
      </c>
      <c r="F59" s="85">
        <v>71226</v>
      </c>
      <c r="G59" s="29">
        <v>49.71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44938</v>
      </c>
      <c r="B60" s="29">
        <v>543171</v>
      </c>
      <c r="C60" s="28" t="s">
        <v>1011</v>
      </c>
      <c r="D60" s="28" t="s">
        <v>994</v>
      </c>
      <c r="E60" s="28" t="s">
        <v>524</v>
      </c>
      <c r="F60" s="85">
        <v>70013</v>
      </c>
      <c r="G60" s="29">
        <v>49.95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44938</v>
      </c>
      <c r="B61" s="29">
        <v>539124</v>
      </c>
      <c r="C61" s="28" t="s">
        <v>935</v>
      </c>
      <c r="D61" s="28" t="s">
        <v>947</v>
      </c>
      <c r="E61" s="28" t="s">
        <v>523</v>
      </c>
      <c r="F61" s="85">
        <v>68473</v>
      </c>
      <c r="G61" s="29">
        <v>64.900000000000006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44938</v>
      </c>
      <c r="B62" s="29">
        <v>539124</v>
      </c>
      <c r="C62" s="28" t="s">
        <v>935</v>
      </c>
      <c r="D62" s="28" t="s">
        <v>947</v>
      </c>
      <c r="E62" s="28" t="s">
        <v>524</v>
      </c>
      <c r="F62" s="85">
        <v>54010</v>
      </c>
      <c r="G62" s="29">
        <v>65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44938</v>
      </c>
      <c r="B63" s="29">
        <v>538875</v>
      </c>
      <c r="C63" s="28" t="s">
        <v>1079</v>
      </c>
      <c r="D63" s="28" t="s">
        <v>1080</v>
      </c>
      <c r="E63" s="28" t="s">
        <v>523</v>
      </c>
      <c r="F63" s="85">
        <v>41385</v>
      </c>
      <c r="G63" s="29">
        <v>16.78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44938</v>
      </c>
      <c r="B64" s="29">
        <v>512197</v>
      </c>
      <c r="C64" s="28" t="s">
        <v>1081</v>
      </c>
      <c r="D64" s="28" t="s">
        <v>1082</v>
      </c>
      <c r="E64" s="28" t="s">
        <v>524</v>
      </c>
      <c r="F64" s="85">
        <v>3446</v>
      </c>
      <c r="G64" s="29">
        <v>3.06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44938</v>
      </c>
      <c r="B65" s="29">
        <v>512197</v>
      </c>
      <c r="C65" s="28" t="s">
        <v>1081</v>
      </c>
      <c r="D65" s="28" t="s">
        <v>1082</v>
      </c>
      <c r="E65" s="28" t="s">
        <v>523</v>
      </c>
      <c r="F65" s="85">
        <v>14720</v>
      </c>
      <c r="G65" s="29">
        <v>3.18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44938</v>
      </c>
      <c r="B66" s="29">
        <v>538923</v>
      </c>
      <c r="C66" s="28" t="s">
        <v>1083</v>
      </c>
      <c r="D66" s="28" t="s">
        <v>1084</v>
      </c>
      <c r="E66" s="28" t="s">
        <v>524</v>
      </c>
      <c r="F66" s="85">
        <v>23192</v>
      </c>
      <c r="G66" s="29">
        <v>90.86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44938</v>
      </c>
      <c r="B67" s="29">
        <v>531359</v>
      </c>
      <c r="C67" s="28" t="s">
        <v>1085</v>
      </c>
      <c r="D67" s="28" t="s">
        <v>1086</v>
      </c>
      <c r="E67" s="28" t="s">
        <v>524</v>
      </c>
      <c r="F67" s="85">
        <v>100000</v>
      </c>
      <c r="G67" s="29">
        <v>191.7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44938</v>
      </c>
      <c r="B68" s="29">
        <v>531359</v>
      </c>
      <c r="C68" s="28" t="s">
        <v>1085</v>
      </c>
      <c r="D68" s="28" t="s">
        <v>1087</v>
      </c>
      <c r="E68" s="28" t="s">
        <v>523</v>
      </c>
      <c r="F68" s="85">
        <v>50051</v>
      </c>
      <c r="G68" s="29">
        <v>180.68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44938</v>
      </c>
      <c r="B69" s="29">
        <v>532879</v>
      </c>
      <c r="C69" s="28" t="s">
        <v>1012</v>
      </c>
      <c r="D69" s="28" t="s">
        <v>1013</v>
      </c>
      <c r="E69" s="28" t="s">
        <v>524</v>
      </c>
      <c r="F69" s="85">
        <v>50000</v>
      </c>
      <c r="G69" s="29">
        <v>182.01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44938</v>
      </c>
      <c r="B70" s="29">
        <v>530611</v>
      </c>
      <c r="C70" s="28" t="s">
        <v>1088</v>
      </c>
      <c r="D70" s="28" t="s">
        <v>1089</v>
      </c>
      <c r="E70" s="28" t="s">
        <v>524</v>
      </c>
      <c r="F70" s="85">
        <v>1400000</v>
      </c>
      <c r="G70" s="29">
        <v>0.55000000000000004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44938</v>
      </c>
      <c r="B71" s="29">
        <v>543745</v>
      </c>
      <c r="C71" s="28" t="s">
        <v>1090</v>
      </c>
      <c r="D71" s="28" t="s">
        <v>971</v>
      </c>
      <c r="E71" s="28" t="s">
        <v>523</v>
      </c>
      <c r="F71" s="85">
        <v>114000</v>
      </c>
      <c r="G71" s="29">
        <v>21.08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44938</v>
      </c>
      <c r="B72" s="29">
        <v>543745</v>
      </c>
      <c r="C72" s="28" t="s">
        <v>1090</v>
      </c>
      <c r="D72" s="28" t="s">
        <v>953</v>
      </c>
      <c r="E72" s="28" t="s">
        <v>523</v>
      </c>
      <c r="F72" s="85">
        <v>456000</v>
      </c>
      <c r="G72" s="29">
        <v>20.5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44938</v>
      </c>
      <c r="B73" s="29">
        <v>543745</v>
      </c>
      <c r="C73" s="28" t="s">
        <v>1090</v>
      </c>
      <c r="D73" s="28" t="s">
        <v>1077</v>
      </c>
      <c r="E73" s="28" t="s">
        <v>523</v>
      </c>
      <c r="F73" s="85">
        <v>120000</v>
      </c>
      <c r="G73" s="29">
        <v>21.5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44938</v>
      </c>
      <c r="B74" s="29">
        <v>543745</v>
      </c>
      <c r="C74" s="28" t="s">
        <v>1090</v>
      </c>
      <c r="D74" s="28" t="s">
        <v>1091</v>
      </c>
      <c r="E74" s="28" t="s">
        <v>524</v>
      </c>
      <c r="F74" s="85">
        <v>258000</v>
      </c>
      <c r="G74" s="29">
        <v>20.5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44938</v>
      </c>
      <c r="B75" s="29">
        <v>543745</v>
      </c>
      <c r="C75" s="28" t="s">
        <v>1090</v>
      </c>
      <c r="D75" s="28" t="s">
        <v>1092</v>
      </c>
      <c r="E75" s="28" t="s">
        <v>524</v>
      </c>
      <c r="F75" s="85">
        <v>258000</v>
      </c>
      <c r="G75" s="29">
        <v>20.5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44938</v>
      </c>
      <c r="B76" s="29">
        <v>543745</v>
      </c>
      <c r="C76" s="28" t="s">
        <v>1090</v>
      </c>
      <c r="D76" s="28" t="s">
        <v>1093</v>
      </c>
      <c r="E76" s="28" t="s">
        <v>523</v>
      </c>
      <c r="F76" s="85">
        <v>552000</v>
      </c>
      <c r="G76" s="29">
        <v>20.5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44938</v>
      </c>
      <c r="B77" s="29">
        <v>511447</v>
      </c>
      <c r="C77" s="28" t="s">
        <v>1014</v>
      </c>
      <c r="D77" s="28" t="s">
        <v>1015</v>
      </c>
      <c r="E77" s="28" t="s">
        <v>524</v>
      </c>
      <c r="F77" s="85">
        <v>39313</v>
      </c>
      <c r="G77" s="29">
        <v>39.67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44938</v>
      </c>
      <c r="B78" s="29">
        <v>511447</v>
      </c>
      <c r="C78" s="28" t="s">
        <v>1014</v>
      </c>
      <c r="D78" s="28" t="s">
        <v>1015</v>
      </c>
      <c r="E78" s="28" t="s">
        <v>523</v>
      </c>
      <c r="F78" s="85">
        <v>100989</v>
      </c>
      <c r="G78" s="29">
        <v>39.44</v>
      </c>
      <c r="H78" s="29" t="s">
        <v>302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44938</v>
      </c>
      <c r="B79" s="29">
        <v>542803</v>
      </c>
      <c r="C79" s="28" t="s">
        <v>1016</v>
      </c>
      <c r="D79" s="28" t="s">
        <v>1017</v>
      </c>
      <c r="E79" s="28" t="s">
        <v>523</v>
      </c>
      <c r="F79" s="85">
        <v>8914</v>
      </c>
      <c r="G79" s="29">
        <v>29.21</v>
      </c>
      <c r="H79" s="29" t="s">
        <v>302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44938</v>
      </c>
      <c r="B80" s="29">
        <v>531025</v>
      </c>
      <c r="C80" s="28" t="s">
        <v>1094</v>
      </c>
      <c r="D80" s="28" t="s">
        <v>1095</v>
      </c>
      <c r="E80" s="28" t="s">
        <v>523</v>
      </c>
      <c r="F80" s="85">
        <v>500000</v>
      </c>
      <c r="G80" s="29">
        <v>1.25</v>
      </c>
      <c r="H80" s="29" t="s">
        <v>302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44938</v>
      </c>
      <c r="B81" s="29">
        <v>531025</v>
      </c>
      <c r="C81" s="28" t="s">
        <v>1094</v>
      </c>
      <c r="D81" s="28" t="s">
        <v>1096</v>
      </c>
      <c r="E81" s="28" t="s">
        <v>524</v>
      </c>
      <c r="F81" s="85">
        <v>800000</v>
      </c>
      <c r="G81" s="29">
        <v>1.25</v>
      </c>
      <c r="H81" s="29" t="s">
        <v>302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44938</v>
      </c>
      <c r="B82" s="29">
        <v>531211</v>
      </c>
      <c r="C82" s="28" t="s">
        <v>1018</v>
      </c>
      <c r="D82" s="28" t="s">
        <v>1097</v>
      </c>
      <c r="E82" s="28" t="s">
        <v>523</v>
      </c>
      <c r="F82" s="85">
        <v>49000</v>
      </c>
      <c r="G82" s="29">
        <v>4.95</v>
      </c>
      <c r="H82" s="29" t="s">
        <v>302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44938</v>
      </c>
      <c r="B83" s="29">
        <v>531211</v>
      </c>
      <c r="C83" s="28" t="s">
        <v>1018</v>
      </c>
      <c r="D83" s="28" t="s">
        <v>1098</v>
      </c>
      <c r="E83" s="28" t="s">
        <v>524</v>
      </c>
      <c r="F83" s="85">
        <v>18500</v>
      </c>
      <c r="G83" s="29">
        <v>4.95</v>
      </c>
      <c r="H83" s="29" t="s">
        <v>302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44938</v>
      </c>
      <c r="B84" s="29">
        <v>531211</v>
      </c>
      <c r="C84" s="28" t="s">
        <v>1018</v>
      </c>
      <c r="D84" s="28" t="s">
        <v>1019</v>
      </c>
      <c r="E84" s="28" t="s">
        <v>524</v>
      </c>
      <c r="F84" s="85">
        <v>32500</v>
      </c>
      <c r="G84" s="29">
        <v>4.95</v>
      </c>
      <c r="H84" s="29" t="s">
        <v>302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44938</v>
      </c>
      <c r="B85" s="29" t="s">
        <v>1099</v>
      </c>
      <c r="C85" s="28" t="s">
        <v>1100</v>
      </c>
      <c r="D85" s="28" t="s">
        <v>1101</v>
      </c>
      <c r="E85" s="28" t="s">
        <v>523</v>
      </c>
      <c r="F85" s="85">
        <v>55000</v>
      </c>
      <c r="G85" s="29">
        <v>36.19</v>
      </c>
      <c r="H85" s="29" t="s">
        <v>917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44938</v>
      </c>
      <c r="B86" s="29" t="s">
        <v>997</v>
      </c>
      <c r="C86" s="28" t="s">
        <v>998</v>
      </c>
      <c r="D86" s="28" t="s">
        <v>973</v>
      </c>
      <c r="E86" s="28" t="s">
        <v>523</v>
      </c>
      <c r="F86" s="85">
        <v>6000</v>
      </c>
      <c r="G86" s="29">
        <v>263.55</v>
      </c>
      <c r="H86" s="29" t="s">
        <v>917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44938</v>
      </c>
      <c r="B87" s="29" t="s">
        <v>1102</v>
      </c>
      <c r="C87" s="28" t="s">
        <v>1103</v>
      </c>
      <c r="D87" s="28" t="s">
        <v>1104</v>
      </c>
      <c r="E87" s="28" t="s">
        <v>523</v>
      </c>
      <c r="F87" s="85">
        <v>249600</v>
      </c>
      <c r="G87" s="29">
        <v>87.09</v>
      </c>
      <c r="H87" s="29" t="s">
        <v>917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44938</v>
      </c>
      <c r="B88" s="29" t="s">
        <v>1102</v>
      </c>
      <c r="C88" s="28" t="s">
        <v>1103</v>
      </c>
      <c r="D88" s="28" t="s">
        <v>1105</v>
      </c>
      <c r="E88" s="28" t="s">
        <v>523</v>
      </c>
      <c r="F88" s="85">
        <v>100800</v>
      </c>
      <c r="G88" s="29">
        <v>88.14</v>
      </c>
      <c r="H88" s="29" t="s">
        <v>917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44938</v>
      </c>
      <c r="B89" s="29" t="s">
        <v>1102</v>
      </c>
      <c r="C89" s="28" t="s">
        <v>1103</v>
      </c>
      <c r="D89" s="28" t="s">
        <v>1106</v>
      </c>
      <c r="E89" s="28" t="s">
        <v>523</v>
      </c>
      <c r="F89" s="85">
        <v>148800</v>
      </c>
      <c r="G89" s="29">
        <v>88.13</v>
      </c>
      <c r="H89" s="29" t="s">
        <v>917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44938</v>
      </c>
      <c r="B90" s="29" t="s">
        <v>1102</v>
      </c>
      <c r="C90" s="28" t="s">
        <v>1103</v>
      </c>
      <c r="D90" s="28" t="s">
        <v>1107</v>
      </c>
      <c r="E90" s="28" t="s">
        <v>523</v>
      </c>
      <c r="F90" s="85">
        <v>96000</v>
      </c>
      <c r="G90" s="29">
        <v>88.05</v>
      </c>
      <c r="H90" s="29" t="s">
        <v>917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44938</v>
      </c>
      <c r="B91" s="29" t="s">
        <v>1108</v>
      </c>
      <c r="C91" s="28" t="s">
        <v>1109</v>
      </c>
      <c r="D91" s="28" t="s">
        <v>915</v>
      </c>
      <c r="E91" s="28" t="s">
        <v>523</v>
      </c>
      <c r="F91" s="85">
        <v>429259</v>
      </c>
      <c r="G91" s="29">
        <v>115.72</v>
      </c>
      <c r="H91" s="29" t="s">
        <v>917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44938</v>
      </c>
      <c r="B92" s="29" t="s">
        <v>1110</v>
      </c>
      <c r="C92" s="28" t="s">
        <v>1111</v>
      </c>
      <c r="D92" s="28" t="s">
        <v>1112</v>
      </c>
      <c r="E92" s="28" t="s">
        <v>523</v>
      </c>
      <c r="F92" s="85">
        <v>184345</v>
      </c>
      <c r="G92" s="29">
        <v>50.86</v>
      </c>
      <c r="H92" s="29" t="s">
        <v>917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44938</v>
      </c>
      <c r="B93" s="29" t="s">
        <v>1020</v>
      </c>
      <c r="C93" s="28" t="s">
        <v>1021</v>
      </c>
      <c r="D93" s="28" t="s">
        <v>1113</v>
      </c>
      <c r="E93" s="28" t="s">
        <v>523</v>
      </c>
      <c r="F93" s="85">
        <v>1969293</v>
      </c>
      <c r="G93" s="29">
        <v>2.2400000000000002</v>
      </c>
      <c r="H93" s="29" t="s">
        <v>917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44938</v>
      </c>
      <c r="B94" s="29" t="s">
        <v>1020</v>
      </c>
      <c r="C94" s="28" t="s">
        <v>1021</v>
      </c>
      <c r="D94" s="28" t="s">
        <v>973</v>
      </c>
      <c r="E94" s="28" t="s">
        <v>523</v>
      </c>
      <c r="F94" s="85">
        <v>1014235</v>
      </c>
      <c r="G94" s="29">
        <v>2.19</v>
      </c>
      <c r="H94" s="29" t="s">
        <v>917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44938</v>
      </c>
      <c r="B95" s="29" t="s">
        <v>1114</v>
      </c>
      <c r="C95" s="28" t="s">
        <v>1115</v>
      </c>
      <c r="D95" s="28" t="s">
        <v>1116</v>
      </c>
      <c r="E95" s="28" t="s">
        <v>523</v>
      </c>
      <c r="F95" s="85">
        <v>18000</v>
      </c>
      <c r="G95" s="29">
        <v>359.41</v>
      </c>
      <c r="H95" s="29" t="s">
        <v>917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44938</v>
      </c>
      <c r="B96" s="29" t="s">
        <v>1114</v>
      </c>
      <c r="C96" s="28" t="s">
        <v>1115</v>
      </c>
      <c r="D96" s="28" t="s">
        <v>1117</v>
      </c>
      <c r="E96" s="28" t="s">
        <v>523</v>
      </c>
      <c r="F96" s="85">
        <v>9000</v>
      </c>
      <c r="G96" s="29">
        <v>365.2</v>
      </c>
      <c r="H96" s="29" t="s">
        <v>917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44938</v>
      </c>
      <c r="B97" s="29" t="s">
        <v>1118</v>
      </c>
      <c r="C97" s="28" t="s">
        <v>1119</v>
      </c>
      <c r="D97" s="28" t="s">
        <v>1120</v>
      </c>
      <c r="E97" s="28" t="s">
        <v>523</v>
      </c>
      <c r="F97" s="85">
        <v>28000</v>
      </c>
      <c r="G97" s="29">
        <v>21.06</v>
      </c>
      <c r="H97" s="29" t="s">
        <v>917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44938</v>
      </c>
      <c r="B98" s="29" t="s">
        <v>1118</v>
      </c>
      <c r="C98" s="28" t="s">
        <v>1119</v>
      </c>
      <c r="D98" s="28" t="s">
        <v>1121</v>
      </c>
      <c r="E98" s="28" t="s">
        <v>523</v>
      </c>
      <c r="F98" s="85">
        <v>80000</v>
      </c>
      <c r="G98" s="29">
        <v>21.26</v>
      </c>
      <c r="H98" s="29" t="s">
        <v>917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44938</v>
      </c>
      <c r="B99" s="29" t="s">
        <v>1122</v>
      </c>
      <c r="C99" s="28" t="s">
        <v>1123</v>
      </c>
      <c r="D99" s="28" t="s">
        <v>1124</v>
      </c>
      <c r="E99" s="28" t="s">
        <v>523</v>
      </c>
      <c r="F99" s="85">
        <v>244000</v>
      </c>
      <c r="G99" s="29">
        <v>66.75</v>
      </c>
      <c r="H99" s="29" t="s">
        <v>917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44938</v>
      </c>
      <c r="B100" s="29" t="s">
        <v>974</v>
      </c>
      <c r="C100" s="28" t="s">
        <v>975</v>
      </c>
      <c r="D100" s="28" t="s">
        <v>1022</v>
      </c>
      <c r="E100" s="28" t="s">
        <v>523</v>
      </c>
      <c r="F100" s="85">
        <v>1973774</v>
      </c>
      <c r="G100" s="29">
        <v>24.74</v>
      </c>
      <c r="H100" s="29" t="s">
        <v>917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44938</v>
      </c>
      <c r="B101" s="29" t="s">
        <v>974</v>
      </c>
      <c r="C101" s="28" t="s">
        <v>975</v>
      </c>
      <c r="D101" s="28" t="s">
        <v>916</v>
      </c>
      <c r="E101" s="28" t="s">
        <v>523</v>
      </c>
      <c r="F101" s="85">
        <v>1784949</v>
      </c>
      <c r="G101" s="29">
        <v>24.73</v>
      </c>
      <c r="H101" s="29" t="s">
        <v>917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44938</v>
      </c>
      <c r="B102" s="29" t="s">
        <v>974</v>
      </c>
      <c r="C102" s="28" t="s">
        <v>975</v>
      </c>
      <c r="D102" s="28" t="s">
        <v>976</v>
      </c>
      <c r="E102" s="28" t="s">
        <v>523</v>
      </c>
      <c r="F102" s="85">
        <v>3074742</v>
      </c>
      <c r="G102" s="29">
        <v>24.71</v>
      </c>
      <c r="H102" s="29" t="s">
        <v>917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44938</v>
      </c>
      <c r="B103" s="29" t="s">
        <v>1023</v>
      </c>
      <c r="C103" s="28" t="s">
        <v>1024</v>
      </c>
      <c r="D103" s="28" t="s">
        <v>1125</v>
      </c>
      <c r="E103" s="28" t="s">
        <v>523</v>
      </c>
      <c r="F103" s="85">
        <v>73535</v>
      </c>
      <c r="G103" s="29">
        <v>16.41</v>
      </c>
      <c r="H103" s="29" t="s">
        <v>917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44938</v>
      </c>
      <c r="B104" s="29" t="s">
        <v>807</v>
      </c>
      <c r="C104" s="28" t="s">
        <v>1126</v>
      </c>
      <c r="D104" s="28" t="s">
        <v>1127</v>
      </c>
      <c r="E104" s="28" t="s">
        <v>523</v>
      </c>
      <c r="F104" s="85">
        <v>5495000</v>
      </c>
      <c r="G104" s="29">
        <v>534.79999999999995</v>
      </c>
      <c r="H104" s="29" t="s">
        <v>917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44938</v>
      </c>
      <c r="B105" s="29" t="s">
        <v>807</v>
      </c>
      <c r="C105" s="28" t="s">
        <v>1126</v>
      </c>
      <c r="D105" s="28" t="s">
        <v>1128</v>
      </c>
      <c r="E105" s="28" t="s">
        <v>523</v>
      </c>
      <c r="F105" s="85">
        <v>4980000</v>
      </c>
      <c r="G105" s="29">
        <v>534.79999999999995</v>
      </c>
      <c r="H105" s="29" t="s">
        <v>917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44938</v>
      </c>
      <c r="B106" s="29" t="s">
        <v>1129</v>
      </c>
      <c r="C106" s="28" t="s">
        <v>1130</v>
      </c>
      <c r="D106" s="28" t="s">
        <v>915</v>
      </c>
      <c r="E106" s="28" t="s">
        <v>523</v>
      </c>
      <c r="F106" s="85">
        <v>765154</v>
      </c>
      <c r="G106" s="29">
        <v>90.23</v>
      </c>
      <c r="H106" s="29" t="s">
        <v>917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44938</v>
      </c>
      <c r="B107" s="29" t="s">
        <v>1129</v>
      </c>
      <c r="C107" s="28" t="s">
        <v>1130</v>
      </c>
      <c r="D107" s="28" t="s">
        <v>916</v>
      </c>
      <c r="E107" s="28" t="s">
        <v>523</v>
      </c>
      <c r="F107" s="85">
        <v>615362</v>
      </c>
      <c r="G107" s="29">
        <v>90.2</v>
      </c>
      <c r="H107" s="29" t="s">
        <v>917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44938</v>
      </c>
      <c r="B108" s="29" t="s">
        <v>1131</v>
      </c>
      <c r="C108" s="28" t="s">
        <v>1132</v>
      </c>
      <c r="D108" s="28" t="s">
        <v>1133</v>
      </c>
      <c r="E108" s="28" t="s">
        <v>523</v>
      </c>
      <c r="F108" s="85">
        <v>150000</v>
      </c>
      <c r="G108" s="29">
        <v>88.54</v>
      </c>
      <c r="H108" s="29" t="s">
        <v>917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44938</v>
      </c>
      <c r="B109" s="29" t="s">
        <v>1131</v>
      </c>
      <c r="C109" s="28" t="s">
        <v>1132</v>
      </c>
      <c r="D109" s="28" t="s">
        <v>1134</v>
      </c>
      <c r="E109" s="28" t="s">
        <v>523</v>
      </c>
      <c r="F109" s="85">
        <v>477945</v>
      </c>
      <c r="G109" s="29">
        <v>85</v>
      </c>
      <c r="H109" s="29" t="s">
        <v>917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44938</v>
      </c>
      <c r="B110" s="29" t="s">
        <v>1131</v>
      </c>
      <c r="C110" s="28" t="s">
        <v>1132</v>
      </c>
      <c r="D110" s="28" t="s">
        <v>1135</v>
      </c>
      <c r="E110" s="28" t="s">
        <v>523</v>
      </c>
      <c r="F110" s="85">
        <v>200000</v>
      </c>
      <c r="G110" s="29">
        <v>85</v>
      </c>
      <c r="H110" s="29" t="s">
        <v>917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44938</v>
      </c>
      <c r="B111" s="29" t="s">
        <v>1131</v>
      </c>
      <c r="C111" s="28" t="s">
        <v>1132</v>
      </c>
      <c r="D111" s="28" t="s">
        <v>999</v>
      </c>
      <c r="E111" s="28" t="s">
        <v>523</v>
      </c>
      <c r="F111" s="85">
        <v>181111</v>
      </c>
      <c r="G111" s="29">
        <v>88.9</v>
      </c>
      <c r="H111" s="29" t="s">
        <v>917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44938</v>
      </c>
      <c r="B112" s="29" t="s">
        <v>1131</v>
      </c>
      <c r="C112" s="28" t="s">
        <v>1132</v>
      </c>
      <c r="D112" s="28" t="s">
        <v>1136</v>
      </c>
      <c r="E112" s="28" t="s">
        <v>523</v>
      </c>
      <c r="F112" s="85">
        <v>175000</v>
      </c>
      <c r="G112" s="29">
        <v>85</v>
      </c>
      <c r="H112" s="29" t="s">
        <v>917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44938</v>
      </c>
      <c r="B113" s="29" t="s">
        <v>1137</v>
      </c>
      <c r="C113" s="28" t="s">
        <v>1138</v>
      </c>
      <c r="D113" s="28" t="s">
        <v>1000</v>
      </c>
      <c r="E113" s="28" t="s">
        <v>523</v>
      </c>
      <c r="F113" s="85">
        <v>710786</v>
      </c>
      <c r="G113" s="29">
        <v>73.62</v>
      </c>
      <c r="H113" s="29" t="s">
        <v>917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44938</v>
      </c>
      <c r="B114" s="29" t="s">
        <v>1025</v>
      </c>
      <c r="C114" s="28" t="s">
        <v>1026</v>
      </c>
      <c r="D114" s="28" t="s">
        <v>1139</v>
      </c>
      <c r="E114" s="28" t="s">
        <v>523</v>
      </c>
      <c r="F114" s="85">
        <v>500000</v>
      </c>
      <c r="G114" s="29">
        <v>11.72</v>
      </c>
      <c r="H114" s="29" t="s">
        <v>917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44938</v>
      </c>
      <c r="B115" s="29" t="s">
        <v>1025</v>
      </c>
      <c r="C115" s="28" t="s">
        <v>1026</v>
      </c>
      <c r="D115" s="28" t="s">
        <v>954</v>
      </c>
      <c r="E115" s="28" t="s">
        <v>523</v>
      </c>
      <c r="F115" s="85">
        <v>98131</v>
      </c>
      <c r="G115" s="29">
        <v>11.15</v>
      </c>
      <c r="H115" s="29" t="s">
        <v>917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44938</v>
      </c>
      <c r="B116" s="29" t="s">
        <v>1027</v>
      </c>
      <c r="C116" s="28" t="s">
        <v>1028</v>
      </c>
      <c r="D116" s="28" t="s">
        <v>1140</v>
      </c>
      <c r="E116" s="28" t="s">
        <v>523</v>
      </c>
      <c r="F116" s="85">
        <v>56331</v>
      </c>
      <c r="G116" s="29">
        <v>308.99</v>
      </c>
      <c r="H116" s="29" t="s">
        <v>917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44938</v>
      </c>
      <c r="B117" s="29" t="s">
        <v>1029</v>
      </c>
      <c r="C117" s="28" t="s">
        <v>1030</v>
      </c>
      <c r="D117" s="28" t="s">
        <v>1141</v>
      </c>
      <c r="E117" s="28" t="s">
        <v>523</v>
      </c>
      <c r="F117" s="85">
        <v>28000</v>
      </c>
      <c r="G117" s="29">
        <v>41.03</v>
      </c>
      <c r="H117" s="29" t="s">
        <v>917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44938</v>
      </c>
      <c r="B118" s="29" t="s">
        <v>997</v>
      </c>
      <c r="C118" s="28" t="s">
        <v>998</v>
      </c>
      <c r="D118" s="28" t="s">
        <v>973</v>
      </c>
      <c r="E118" s="28" t="s">
        <v>524</v>
      </c>
      <c r="F118" s="85">
        <v>42000</v>
      </c>
      <c r="G118" s="29">
        <v>287</v>
      </c>
      <c r="H118" s="29" t="s">
        <v>917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44938</v>
      </c>
      <c r="B119" s="29" t="s">
        <v>1102</v>
      </c>
      <c r="C119" s="28" t="s">
        <v>1103</v>
      </c>
      <c r="D119" s="28" t="s">
        <v>1142</v>
      </c>
      <c r="E119" s="28" t="s">
        <v>524</v>
      </c>
      <c r="F119" s="85">
        <v>96000</v>
      </c>
      <c r="G119" s="29">
        <v>88</v>
      </c>
      <c r="H119" s="29" t="s">
        <v>917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44938</v>
      </c>
      <c r="B120" s="29" t="s">
        <v>1102</v>
      </c>
      <c r="C120" s="28" t="s">
        <v>1103</v>
      </c>
      <c r="D120" s="28" t="s">
        <v>1105</v>
      </c>
      <c r="E120" s="28" t="s">
        <v>524</v>
      </c>
      <c r="F120" s="85">
        <v>28800</v>
      </c>
      <c r="G120" s="29">
        <v>87</v>
      </c>
      <c r="H120" s="29" t="s">
        <v>917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44938</v>
      </c>
      <c r="B121" s="29" t="s">
        <v>1102</v>
      </c>
      <c r="C121" s="28" t="s">
        <v>1103</v>
      </c>
      <c r="D121" s="28" t="s">
        <v>1143</v>
      </c>
      <c r="E121" s="28" t="s">
        <v>524</v>
      </c>
      <c r="F121" s="85">
        <v>158400</v>
      </c>
      <c r="G121" s="29">
        <v>87.4</v>
      </c>
      <c r="H121" s="29" t="s">
        <v>917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44938</v>
      </c>
      <c r="B122" s="29" t="s">
        <v>1108</v>
      </c>
      <c r="C122" s="28" t="s">
        <v>1109</v>
      </c>
      <c r="D122" s="28" t="s">
        <v>915</v>
      </c>
      <c r="E122" s="28" t="s">
        <v>524</v>
      </c>
      <c r="F122" s="85">
        <v>429259</v>
      </c>
      <c r="G122" s="29">
        <v>115.72</v>
      </c>
      <c r="H122" s="29" t="s">
        <v>917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44938</v>
      </c>
      <c r="B123" s="29" t="s">
        <v>1110</v>
      </c>
      <c r="C123" s="28" t="s">
        <v>1111</v>
      </c>
      <c r="D123" s="28" t="s">
        <v>1112</v>
      </c>
      <c r="E123" s="28" t="s">
        <v>524</v>
      </c>
      <c r="F123" s="85">
        <v>294515</v>
      </c>
      <c r="G123" s="29">
        <v>51.56</v>
      </c>
      <c r="H123" s="29" t="s">
        <v>917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44938</v>
      </c>
      <c r="B124" s="29" t="s">
        <v>1020</v>
      </c>
      <c r="C124" s="28" t="s">
        <v>1021</v>
      </c>
      <c r="D124" s="28" t="s">
        <v>1113</v>
      </c>
      <c r="E124" s="28" t="s">
        <v>524</v>
      </c>
      <c r="F124" s="85">
        <v>1969293</v>
      </c>
      <c r="G124" s="29">
        <v>2.29</v>
      </c>
      <c r="H124" s="29" t="s">
        <v>917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44938</v>
      </c>
      <c r="B125" s="29" t="s">
        <v>1020</v>
      </c>
      <c r="C125" s="28" t="s">
        <v>1021</v>
      </c>
      <c r="D125" s="28" t="s">
        <v>973</v>
      </c>
      <c r="E125" s="28" t="s">
        <v>524</v>
      </c>
      <c r="F125" s="85">
        <v>1318266</v>
      </c>
      <c r="G125" s="29">
        <v>2.23</v>
      </c>
      <c r="H125" s="29" t="s">
        <v>917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44938</v>
      </c>
      <c r="B126" s="29" t="s">
        <v>1114</v>
      </c>
      <c r="C126" s="28" t="s">
        <v>1115</v>
      </c>
      <c r="D126" s="28" t="s">
        <v>1117</v>
      </c>
      <c r="E126" s="28" t="s">
        <v>524</v>
      </c>
      <c r="F126" s="85">
        <v>15600</v>
      </c>
      <c r="G126" s="29">
        <v>365.2</v>
      </c>
      <c r="H126" s="29" t="s">
        <v>917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44938</v>
      </c>
      <c r="B127" s="29" t="s">
        <v>1118</v>
      </c>
      <c r="C127" s="28" t="s">
        <v>1119</v>
      </c>
      <c r="D127" s="28" t="s">
        <v>1121</v>
      </c>
      <c r="E127" s="28" t="s">
        <v>524</v>
      </c>
      <c r="F127" s="85">
        <v>80000</v>
      </c>
      <c r="G127" s="29">
        <v>21.63</v>
      </c>
      <c r="H127" s="29" t="s">
        <v>917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44938</v>
      </c>
      <c r="B128" s="29" t="s">
        <v>1118</v>
      </c>
      <c r="C128" s="28" t="s">
        <v>1119</v>
      </c>
      <c r="D128" s="28" t="s">
        <v>1120</v>
      </c>
      <c r="E128" s="28" t="s">
        <v>524</v>
      </c>
      <c r="F128" s="85">
        <v>52000</v>
      </c>
      <c r="G128" s="29">
        <v>21.08</v>
      </c>
      <c r="H128" s="29" t="s">
        <v>917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44938</v>
      </c>
      <c r="B129" s="29" t="s">
        <v>1122</v>
      </c>
      <c r="C129" s="28" t="s">
        <v>1123</v>
      </c>
      <c r="D129" s="28" t="s">
        <v>1144</v>
      </c>
      <c r="E129" s="28" t="s">
        <v>524</v>
      </c>
      <c r="F129" s="85">
        <v>244000</v>
      </c>
      <c r="G129" s="29">
        <v>66.75</v>
      </c>
      <c r="H129" s="29" t="s">
        <v>917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44938</v>
      </c>
      <c r="B130" s="29" t="s">
        <v>974</v>
      </c>
      <c r="C130" s="28" t="s">
        <v>975</v>
      </c>
      <c r="D130" s="28" t="s">
        <v>1022</v>
      </c>
      <c r="E130" s="28" t="s">
        <v>524</v>
      </c>
      <c r="F130" s="85">
        <v>1941309</v>
      </c>
      <c r="G130" s="29">
        <v>24.71</v>
      </c>
      <c r="H130" s="29" t="s">
        <v>917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44938</v>
      </c>
      <c r="B131" s="29" t="s">
        <v>974</v>
      </c>
      <c r="C131" s="28" t="s">
        <v>975</v>
      </c>
      <c r="D131" s="28" t="s">
        <v>976</v>
      </c>
      <c r="E131" s="28" t="s">
        <v>524</v>
      </c>
      <c r="F131" s="85">
        <v>3074742</v>
      </c>
      <c r="G131" s="29">
        <v>24.75</v>
      </c>
      <c r="H131" s="29" t="s">
        <v>917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44938</v>
      </c>
      <c r="B132" s="29" t="s">
        <v>974</v>
      </c>
      <c r="C132" s="28" t="s">
        <v>975</v>
      </c>
      <c r="D132" s="28" t="s">
        <v>916</v>
      </c>
      <c r="E132" s="28" t="s">
        <v>524</v>
      </c>
      <c r="F132" s="85">
        <v>1811807</v>
      </c>
      <c r="G132" s="29">
        <v>24.7</v>
      </c>
      <c r="H132" s="29" t="s">
        <v>917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44938</v>
      </c>
      <c r="B133" s="29" t="s">
        <v>1023</v>
      </c>
      <c r="C133" s="28" t="s">
        <v>1024</v>
      </c>
      <c r="D133" s="28" t="s">
        <v>1125</v>
      </c>
      <c r="E133" s="28" t="s">
        <v>524</v>
      </c>
      <c r="F133" s="85">
        <v>56952</v>
      </c>
      <c r="G133" s="29">
        <v>16.559999999999999</v>
      </c>
      <c r="H133" s="29" t="s">
        <v>917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44938</v>
      </c>
      <c r="B134" s="29" t="s">
        <v>807</v>
      </c>
      <c r="C134" s="28" t="s">
        <v>1126</v>
      </c>
      <c r="D134" s="28" t="s">
        <v>1145</v>
      </c>
      <c r="E134" s="28" t="s">
        <v>524</v>
      </c>
      <c r="F134" s="85">
        <v>19200000</v>
      </c>
      <c r="G134" s="29">
        <v>536.95000000000005</v>
      </c>
      <c r="H134" s="29" t="s">
        <v>917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44938</v>
      </c>
      <c r="B135" s="29" t="s">
        <v>1129</v>
      </c>
      <c r="C135" s="28" t="s">
        <v>1130</v>
      </c>
      <c r="D135" s="28" t="s">
        <v>916</v>
      </c>
      <c r="E135" s="28" t="s">
        <v>524</v>
      </c>
      <c r="F135" s="85">
        <v>704025</v>
      </c>
      <c r="G135" s="29">
        <v>90</v>
      </c>
      <c r="H135" s="29" t="s">
        <v>917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44938</v>
      </c>
      <c r="B136" s="29" t="s">
        <v>1129</v>
      </c>
      <c r="C136" s="28" t="s">
        <v>1130</v>
      </c>
      <c r="D136" s="28" t="s">
        <v>915</v>
      </c>
      <c r="E136" s="28" t="s">
        <v>524</v>
      </c>
      <c r="F136" s="85">
        <v>765154</v>
      </c>
      <c r="G136" s="29">
        <v>90.28</v>
      </c>
      <c r="H136" s="29" t="s">
        <v>917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44938</v>
      </c>
      <c r="B137" s="29" t="s">
        <v>1131</v>
      </c>
      <c r="C137" s="28" t="s">
        <v>1132</v>
      </c>
      <c r="D137" s="28" t="s">
        <v>1146</v>
      </c>
      <c r="E137" s="28" t="s">
        <v>524</v>
      </c>
      <c r="F137" s="85">
        <v>178863</v>
      </c>
      <c r="G137" s="29">
        <v>89.25</v>
      </c>
      <c r="H137" s="29" t="s">
        <v>917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44938</v>
      </c>
      <c r="B138" s="29" t="s">
        <v>1131</v>
      </c>
      <c r="C138" s="28" t="s">
        <v>1132</v>
      </c>
      <c r="D138" s="28" t="s">
        <v>1147</v>
      </c>
      <c r="E138" s="28" t="s">
        <v>524</v>
      </c>
      <c r="F138" s="85">
        <v>178863</v>
      </c>
      <c r="G138" s="29">
        <v>89.12</v>
      </c>
      <c r="H138" s="29" t="s">
        <v>917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44938</v>
      </c>
      <c r="B139" s="29" t="s">
        <v>1131</v>
      </c>
      <c r="C139" s="28" t="s">
        <v>1132</v>
      </c>
      <c r="D139" s="28" t="s">
        <v>1148</v>
      </c>
      <c r="E139" s="28" t="s">
        <v>524</v>
      </c>
      <c r="F139" s="85">
        <v>343943</v>
      </c>
      <c r="G139" s="29">
        <v>89.25</v>
      </c>
      <c r="H139" s="29" t="s">
        <v>917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44938</v>
      </c>
      <c r="B140" s="29" t="s">
        <v>1131</v>
      </c>
      <c r="C140" s="28" t="s">
        <v>1132</v>
      </c>
      <c r="D140" s="28" t="s">
        <v>1149</v>
      </c>
      <c r="E140" s="28" t="s">
        <v>524</v>
      </c>
      <c r="F140" s="85">
        <v>910093</v>
      </c>
      <c r="G140" s="29">
        <v>86.14</v>
      </c>
      <c r="H140" s="29" t="s">
        <v>917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44938</v>
      </c>
      <c r="B141" s="29" t="s">
        <v>1131</v>
      </c>
      <c r="C141" s="28" t="s">
        <v>1132</v>
      </c>
      <c r="D141" s="28" t="s">
        <v>1150</v>
      </c>
      <c r="E141" s="28" t="s">
        <v>524</v>
      </c>
      <c r="F141" s="85">
        <v>368113</v>
      </c>
      <c r="G141" s="29">
        <v>85</v>
      </c>
      <c r="H141" s="29" t="s">
        <v>917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44938</v>
      </c>
      <c r="B142" s="29" t="s">
        <v>1137</v>
      </c>
      <c r="C142" s="28" t="s">
        <v>1138</v>
      </c>
      <c r="D142" s="28" t="s">
        <v>1000</v>
      </c>
      <c r="E142" s="28" t="s">
        <v>524</v>
      </c>
      <c r="F142" s="85">
        <v>710786</v>
      </c>
      <c r="G142" s="29">
        <v>73.83</v>
      </c>
      <c r="H142" s="29" t="s">
        <v>917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44938</v>
      </c>
      <c r="B143" s="29" t="s">
        <v>1025</v>
      </c>
      <c r="C143" s="28" t="s">
        <v>1026</v>
      </c>
      <c r="D143" s="28" t="s">
        <v>954</v>
      </c>
      <c r="E143" s="28" t="s">
        <v>524</v>
      </c>
      <c r="F143" s="85">
        <v>319071</v>
      </c>
      <c r="G143" s="29">
        <v>11.81</v>
      </c>
      <c r="H143" s="29" t="s">
        <v>917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44938</v>
      </c>
      <c r="B144" s="29" t="s">
        <v>1025</v>
      </c>
      <c r="C144" s="28" t="s">
        <v>1026</v>
      </c>
      <c r="D144" s="28" t="s">
        <v>1139</v>
      </c>
      <c r="E144" s="28" t="s">
        <v>524</v>
      </c>
      <c r="F144" s="85">
        <v>231440</v>
      </c>
      <c r="G144" s="29">
        <v>11.8</v>
      </c>
      <c r="H144" s="29" t="s">
        <v>917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44938</v>
      </c>
      <c r="B145" s="29" t="s">
        <v>1027</v>
      </c>
      <c r="C145" s="28" t="s">
        <v>1028</v>
      </c>
      <c r="D145" s="28" t="s">
        <v>1140</v>
      </c>
      <c r="E145" s="28" t="s">
        <v>524</v>
      </c>
      <c r="F145" s="85">
        <v>56331</v>
      </c>
      <c r="G145" s="29">
        <v>309.32</v>
      </c>
      <c r="H145" s="29" t="s">
        <v>917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44938</v>
      </c>
      <c r="B146" s="29" t="s">
        <v>1029</v>
      </c>
      <c r="C146" s="28" t="s">
        <v>1030</v>
      </c>
      <c r="D146" s="28" t="s">
        <v>1141</v>
      </c>
      <c r="E146" s="28" t="s">
        <v>524</v>
      </c>
      <c r="F146" s="85">
        <v>132000</v>
      </c>
      <c r="G146" s="29">
        <v>39.869999999999997</v>
      </c>
      <c r="H146" s="29" t="s">
        <v>917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58"/>
  <sheetViews>
    <sheetView topLeftCell="A58" zoomScale="85" zoomScaleNormal="85" workbookViewId="0">
      <selection activeCell="D25" sqref="D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44939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525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515</v>
      </c>
      <c r="C9" s="94"/>
      <c r="D9" s="95" t="s">
        <v>526</v>
      </c>
      <c r="E9" s="94" t="s">
        <v>527</v>
      </c>
      <c r="F9" s="94" t="s">
        <v>528</v>
      </c>
      <c r="G9" s="94" t="s">
        <v>529</v>
      </c>
      <c r="H9" s="94" t="s">
        <v>530</v>
      </c>
      <c r="I9" s="94" t="s">
        <v>531</v>
      </c>
      <c r="J9" s="93" t="s">
        <v>532</v>
      </c>
      <c r="K9" s="94" t="s">
        <v>533</v>
      </c>
      <c r="L9" s="96" t="s">
        <v>534</v>
      </c>
      <c r="M9" s="96" t="s">
        <v>535</v>
      </c>
      <c r="N9" s="94" t="s">
        <v>536</v>
      </c>
      <c r="O9" s="95" t="s">
        <v>537</v>
      </c>
      <c r="P9" s="94" t="s">
        <v>766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2">
        <v>1</v>
      </c>
      <c r="B10" s="281">
        <v>44861</v>
      </c>
      <c r="C10" s="303"/>
      <c r="D10" s="304" t="s">
        <v>55</v>
      </c>
      <c r="E10" s="305" t="s">
        <v>540</v>
      </c>
      <c r="F10" s="306">
        <v>147</v>
      </c>
      <c r="G10" s="306">
        <v>137</v>
      </c>
      <c r="H10" s="306">
        <v>154</v>
      </c>
      <c r="I10" s="307" t="s">
        <v>868</v>
      </c>
      <c r="J10" s="275" t="s">
        <v>869</v>
      </c>
      <c r="K10" s="275">
        <f t="shared" ref="K10" si="0">H10-F10</f>
        <v>7</v>
      </c>
      <c r="L10" s="276">
        <f t="shared" ref="L10" si="1">(F10*-0.7)/100</f>
        <v>-1.0289999999999999</v>
      </c>
      <c r="M10" s="277">
        <f t="shared" ref="M10" si="2">(K10+L10)/F10</f>
        <v>4.0619047619047617E-2</v>
      </c>
      <c r="N10" s="275" t="s">
        <v>538</v>
      </c>
      <c r="O10" s="278">
        <v>44866</v>
      </c>
      <c r="P10" s="275"/>
      <c r="Q10" s="197"/>
      <c r="R10" s="197" t="s">
        <v>802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306">
        <v>2</v>
      </c>
      <c r="B11" s="308">
        <v>44876</v>
      </c>
      <c r="C11" s="303"/>
      <c r="D11" s="304" t="s">
        <v>205</v>
      </c>
      <c r="E11" s="305" t="s">
        <v>540</v>
      </c>
      <c r="F11" s="306">
        <v>6800</v>
      </c>
      <c r="G11" s="306">
        <v>6340</v>
      </c>
      <c r="H11" s="306">
        <v>7160</v>
      </c>
      <c r="I11" s="307" t="s">
        <v>871</v>
      </c>
      <c r="J11" s="275" t="s">
        <v>877</v>
      </c>
      <c r="K11" s="275">
        <f t="shared" ref="K11" si="3">H11-F11</f>
        <v>360</v>
      </c>
      <c r="L11" s="276">
        <f t="shared" ref="L11" si="4">(F11*-0.7)/100</f>
        <v>-47.6</v>
      </c>
      <c r="M11" s="277">
        <f t="shared" ref="M11" si="5">(K11+L11)/F11</f>
        <v>4.5941176470588235E-2</v>
      </c>
      <c r="N11" s="275" t="s">
        <v>538</v>
      </c>
      <c r="O11" s="278">
        <v>44896</v>
      </c>
      <c r="P11" s="275"/>
      <c r="Q11" s="197"/>
      <c r="R11" s="197" t="s">
        <v>539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06">
        <v>3</v>
      </c>
      <c r="B12" s="308">
        <v>44890</v>
      </c>
      <c r="C12" s="303"/>
      <c r="D12" s="304" t="s">
        <v>271</v>
      </c>
      <c r="E12" s="305" t="s">
        <v>540</v>
      </c>
      <c r="F12" s="306">
        <v>5670</v>
      </c>
      <c r="G12" s="306">
        <v>5250</v>
      </c>
      <c r="H12" s="306">
        <v>5905</v>
      </c>
      <c r="I12" s="307" t="s">
        <v>876</v>
      </c>
      <c r="J12" s="275" t="s">
        <v>888</v>
      </c>
      <c r="K12" s="275">
        <f t="shared" ref="K12" si="6">H12-F12</f>
        <v>235</v>
      </c>
      <c r="L12" s="276">
        <f t="shared" ref="L12" si="7">(F12*-0.7)/100</f>
        <v>-39.69</v>
      </c>
      <c r="M12" s="277">
        <f t="shared" ref="M12" si="8">(K12+L12)/F12</f>
        <v>3.4446208112874778E-2</v>
      </c>
      <c r="N12" s="275" t="s">
        <v>538</v>
      </c>
      <c r="O12" s="278">
        <v>44923</v>
      </c>
      <c r="P12" s="275"/>
      <c r="Q12" s="197"/>
      <c r="R12" s="197" t="s">
        <v>539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s="198" customFormat="1" ht="13.9" customHeight="1">
      <c r="A13" s="309">
        <v>4</v>
      </c>
      <c r="B13" s="310">
        <v>44896</v>
      </c>
      <c r="C13" s="311"/>
      <c r="D13" s="312" t="s">
        <v>197</v>
      </c>
      <c r="E13" s="313" t="s">
        <v>540</v>
      </c>
      <c r="F13" s="201" t="s">
        <v>879</v>
      </c>
      <c r="G13" s="201">
        <v>3140</v>
      </c>
      <c r="H13" s="201"/>
      <c r="I13" s="314" t="s">
        <v>873</v>
      </c>
      <c r="J13" s="246" t="s">
        <v>541</v>
      </c>
      <c r="K13" s="246"/>
      <c r="L13" s="247"/>
      <c r="M13" s="248"/>
      <c r="N13" s="246"/>
      <c r="O13" s="249"/>
      <c r="P13" s="246"/>
      <c r="Q13" s="197"/>
      <c r="R13" s="197" t="s">
        <v>539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49">
        <v>5</v>
      </c>
      <c r="B14" s="350">
        <v>44922</v>
      </c>
      <c r="C14" s="351"/>
      <c r="D14" s="352" t="s">
        <v>256</v>
      </c>
      <c r="E14" s="353" t="s">
        <v>540</v>
      </c>
      <c r="F14" s="349">
        <v>262.5</v>
      </c>
      <c r="G14" s="349">
        <v>246</v>
      </c>
      <c r="H14" s="349">
        <v>281.5</v>
      </c>
      <c r="I14" s="354" t="s">
        <v>878</v>
      </c>
      <c r="J14" s="315" t="s">
        <v>957</v>
      </c>
      <c r="K14" s="315">
        <f t="shared" ref="K14" si="9">H14-F14</f>
        <v>19</v>
      </c>
      <c r="L14" s="322">
        <f t="shared" ref="L14" si="10">(F14*-0.7)/100</f>
        <v>-1.8374999999999999</v>
      </c>
      <c r="M14" s="323">
        <f t="shared" ref="M14" si="11">(K14+L14)/F14</f>
        <v>6.5380952380952387E-2</v>
      </c>
      <c r="N14" s="315" t="s">
        <v>538</v>
      </c>
      <c r="O14" s="324">
        <v>44935</v>
      </c>
      <c r="P14" s="315"/>
      <c r="Q14" s="197"/>
      <c r="R14" s="197" t="s">
        <v>802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44930</v>
      </c>
      <c r="C15" s="250"/>
      <c r="D15" s="251" t="s">
        <v>928</v>
      </c>
      <c r="E15" s="252" t="s">
        <v>540</v>
      </c>
      <c r="F15" s="245" t="s">
        <v>929</v>
      </c>
      <c r="G15" s="245">
        <v>89</v>
      </c>
      <c r="H15" s="245"/>
      <c r="I15" s="253" t="s">
        <v>930</v>
      </c>
      <c r="J15" s="246" t="s">
        <v>541</v>
      </c>
      <c r="K15" s="246"/>
      <c r="L15" s="247"/>
      <c r="M15" s="248"/>
      <c r="N15" s="246"/>
      <c r="O15" s="249"/>
      <c r="P15" s="247"/>
      <c r="Q15" s="197"/>
      <c r="R15" s="197" t="s">
        <v>539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44930</v>
      </c>
      <c r="C16" s="250"/>
      <c r="D16" s="251" t="s">
        <v>53</v>
      </c>
      <c r="E16" s="252" t="s">
        <v>540</v>
      </c>
      <c r="F16" s="245" t="s">
        <v>933</v>
      </c>
      <c r="G16" s="245">
        <v>4180</v>
      </c>
      <c r="H16" s="245"/>
      <c r="I16" s="253" t="s">
        <v>934</v>
      </c>
      <c r="J16" s="246" t="s">
        <v>541</v>
      </c>
      <c r="K16" s="246"/>
      <c r="L16" s="247"/>
      <c r="M16" s="248"/>
      <c r="N16" s="246"/>
      <c r="O16" s="249"/>
      <c r="P16" s="247"/>
      <c r="Q16" s="197"/>
      <c r="R16" s="197" t="s">
        <v>539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5">
        <v>8</v>
      </c>
      <c r="B17" s="244">
        <v>44931</v>
      </c>
      <c r="C17" s="250"/>
      <c r="D17" s="251" t="s">
        <v>152</v>
      </c>
      <c r="E17" s="252" t="s">
        <v>540</v>
      </c>
      <c r="F17" s="245" t="s">
        <v>944</v>
      </c>
      <c r="G17" s="245">
        <v>7900</v>
      </c>
      <c r="H17" s="245"/>
      <c r="I17" s="253" t="s">
        <v>945</v>
      </c>
      <c r="J17" s="246" t="s">
        <v>541</v>
      </c>
      <c r="K17" s="246"/>
      <c r="L17" s="247"/>
      <c r="M17" s="248"/>
      <c r="N17" s="246"/>
      <c r="O17" s="249"/>
      <c r="P17" s="247"/>
      <c r="Q17" s="197"/>
      <c r="R17" s="197" t="s">
        <v>802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5">
        <v>9</v>
      </c>
      <c r="B18" s="244">
        <v>44935</v>
      </c>
      <c r="C18" s="250"/>
      <c r="D18" s="251" t="s">
        <v>124</v>
      </c>
      <c r="E18" s="252" t="s">
        <v>540</v>
      </c>
      <c r="F18" s="245" t="s">
        <v>960</v>
      </c>
      <c r="G18" s="245">
        <v>818</v>
      </c>
      <c r="H18" s="245"/>
      <c r="I18" s="253" t="s">
        <v>961</v>
      </c>
      <c r="J18" s="246" t="s">
        <v>541</v>
      </c>
      <c r="K18" s="246"/>
      <c r="L18" s="247"/>
      <c r="M18" s="248"/>
      <c r="N18" s="246"/>
      <c r="O18" s="249"/>
      <c r="P18" s="24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44935</v>
      </c>
      <c r="C19" s="250"/>
      <c r="D19" s="251" t="s">
        <v>177</v>
      </c>
      <c r="E19" s="252" t="s">
        <v>540</v>
      </c>
      <c r="F19" s="245" t="s">
        <v>958</v>
      </c>
      <c r="G19" s="245">
        <v>198</v>
      </c>
      <c r="H19" s="245"/>
      <c r="I19" s="253" t="s">
        <v>959</v>
      </c>
      <c r="J19" s="246" t="s">
        <v>541</v>
      </c>
      <c r="K19" s="246"/>
      <c r="L19" s="247"/>
      <c r="M19" s="248"/>
      <c r="N19" s="246"/>
      <c r="O19" s="249"/>
      <c r="P19" s="24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5">
        <v>11</v>
      </c>
      <c r="B20" s="244">
        <v>44935</v>
      </c>
      <c r="C20" s="250"/>
      <c r="D20" s="251" t="s">
        <v>273</v>
      </c>
      <c r="E20" s="252" t="s">
        <v>540</v>
      </c>
      <c r="F20" s="245" t="s">
        <v>962</v>
      </c>
      <c r="G20" s="245">
        <v>5690</v>
      </c>
      <c r="H20" s="245"/>
      <c r="I20" s="253" t="s">
        <v>963</v>
      </c>
      <c r="J20" s="246" t="s">
        <v>541</v>
      </c>
      <c r="K20" s="246"/>
      <c r="L20" s="247"/>
      <c r="M20" s="248"/>
      <c r="N20" s="246"/>
      <c r="O20" s="249"/>
      <c r="P20" s="24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44936</v>
      </c>
      <c r="C21" s="250"/>
      <c r="D21" s="251" t="s">
        <v>75</v>
      </c>
      <c r="E21" s="252" t="s">
        <v>540</v>
      </c>
      <c r="F21" s="245" t="s">
        <v>984</v>
      </c>
      <c r="G21" s="245">
        <v>735</v>
      </c>
      <c r="H21" s="245"/>
      <c r="I21" s="253" t="s">
        <v>985</v>
      </c>
      <c r="J21" s="246" t="s">
        <v>541</v>
      </c>
      <c r="K21" s="246"/>
      <c r="L21" s="247"/>
      <c r="M21" s="248"/>
      <c r="N21" s="246"/>
      <c r="O21" s="249"/>
      <c r="P21" s="24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>
        <v>13</v>
      </c>
      <c r="B22" s="244">
        <v>44936</v>
      </c>
      <c r="C22" s="250"/>
      <c r="D22" s="346" t="s">
        <v>455</v>
      </c>
      <c r="E22" s="252" t="s">
        <v>540</v>
      </c>
      <c r="F22" s="245" t="s">
        <v>991</v>
      </c>
      <c r="G22" s="245">
        <v>167</v>
      </c>
      <c r="H22" s="245"/>
      <c r="I22" s="253" t="s">
        <v>992</v>
      </c>
      <c r="J22" s="246" t="s">
        <v>541</v>
      </c>
      <c r="K22" s="246"/>
      <c r="L22" s="247"/>
      <c r="M22" s="248"/>
      <c r="N22" s="246"/>
      <c r="O22" s="249"/>
      <c r="P22" s="24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/>
      <c r="B23" s="244"/>
      <c r="C23" s="250"/>
      <c r="D23" s="251"/>
      <c r="E23" s="252"/>
      <c r="F23" s="245"/>
      <c r="G23" s="245"/>
      <c r="H23" s="245"/>
      <c r="I23" s="253"/>
      <c r="J23" s="246"/>
      <c r="K23" s="246"/>
      <c r="L23" s="247"/>
      <c r="M23" s="248"/>
      <c r="N23" s="246"/>
      <c r="O23" s="249"/>
      <c r="P23" s="24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30"/>
      <c r="B24" s="229"/>
      <c r="C24" s="292"/>
      <c r="D24" s="293"/>
      <c r="E24" s="294"/>
      <c r="F24" s="230"/>
      <c r="G24" s="230"/>
      <c r="H24" s="230"/>
      <c r="I24" s="295"/>
      <c r="J24" s="296"/>
      <c r="K24" s="296"/>
      <c r="L24" s="297"/>
      <c r="M24" s="298"/>
      <c r="N24" s="296"/>
      <c r="O24" s="299"/>
      <c r="P24" s="2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4.25" customHeight="1">
      <c r="A25" s="97"/>
      <c r="B25" s="98"/>
      <c r="C25" s="99"/>
      <c r="D25" s="100"/>
      <c r="E25" s="101"/>
      <c r="F25" s="101"/>
      <c r="H25" s="101"/>
      <c r="I25" s="102"/>
      <c r="J25" s="103"/>
      <c r="K25" s="103"/>
      <c r="L25" s="104"/>
      <c r="M25" s="105"/>
      <c r="N25" s="106"/>
      <c r="O25" s="107"/>
      <c r="P25" s="108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4.25" customHeight="1">
      <c r="A26" s="97"/>
      <c r="B26" s="98"/>
      <c r="C26" s="99"/>
      <c r="D26" s="100"/>
      <c r="E26" s="101"/>
      <c r="F26" s="101"/>
      <c r="G26" s="97"/>
      <c r="H26" s="101"/>
      <c r="I26" s="102"/>
      <c r="J26" s="103"/>
      <c r="K26" s="103"/>
      <c r="L26" s="104"/>
      <c r="M26" s="105"/>
      <c r="N26" s="106"/>
      <c r="O26" s="107"/>
      <c r="P26" s="10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542</v>
      </c>
      <c r="B27" s="110"/>
      <c r="C27" s="111"/>
      <c r="E27" s="112"/>
      <c r="F27" s="112"/>
      <c r="G27" s="112"/>
      <c r="H27" s="112"/>
      <c r="I27" s="112"/>
      <c r="J27" s="113"/>
      <c r="K27" s="112"/>
      <c r="L27" s="114"/>
      <c r="M27" s="54"/>
      <c r="N27" s="113"/>
      <c r="O27" s="11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15" t="s">
        <v>543</v>
      </c>
      <c r="B28" s="109"/>
      <c r="C28" s="109"/>
      <c r="D28" s="109"/>
      <c r="E28" s="41"/>
      <c r="F28" s="116" t="s">
        <v>544</v>
      </c>
      <c r="G28" s="6"/>
      <c r="H28" s="6"/>
      <c r="I28" s="6"/>
      <c r="J28" s="117"/>
      <c r="K28" s="118"/>
      <c r="L28" s="118"/>
      <c r="M28" s="119"/>
      <c r="N28" s="1"/>
      <c r="O28" s="120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545</v>
      </c>
      <c r="B29" s="109"/>
      <c r="C29" s="109"/>
      <c r="D29" s="109" t="s">
        <v>792</v>
      </c>
      <c r="E29" s="6"/>
      <c r="F29" s="116" t="s">
        <v>546</v>
      </c>
      <c r="G29" s="6"/>
      <c r="H29" s="6"/>
      <c r="I29" s="6"/>
      <c r="J29" s="117"/>
      <c r="K29" s="118"/>
      <c r="L29" s="118"/>
      <c r="M29" s="119"/>
      <c r="N29" s="1"/>
      <c r="O29" s="120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/>
      <c r="B30" s="109"/>
      <c r="C30" s="109"/>
      <c r="D30" s="109"/>
      <c r="E30" s="6"/>
      <c r="F30" s="6"/>
      <c r="G30" s="6"/>
      <c r="H30" s="6"/>
      <c r="I30" s="6"/>
      <c r="J30" s="121"/>
      <c r="K30" s="118"/>
      <c r="L30" s="118"/>
      <c r="M30" s="6"/>
      <c r="N30" s="122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.75" customHeight="1">
      <c r="A31" s="1"/>
      <c r="B31" s="123" t="s">
        <v>547</v>
      </c>
      <c r="C31" s="123"/>
      <c r="D31" s="123"/>
      <c r="E31" s="123"/>
      <c r="F31" s="124"/>
      <c r="G31" s="6"/>
      <c r="H31" s="6"/>
      <c r="I31" s="125"/>
      <c r="J31" s="126"/>
      <c r="K31" s="127"/>
      <c r="L31" s="126"/>
      <c r="M31" s="6"/>
      <c r="N31" s="1"/>
      <c r="O31" s="1"/>
      <c r="P31" s="1"/>
      <c r="R31" s="54"/>
      <c r="S31" s="1"/>
      <c r="T31" s="1"/>
      <c r="U31" s="1"/>
      <c r="V31" s="1"/>
      <c r="W31" s="1"/>
      <c r="X31" s="1"/>
      <c r="Y31" s="1"/>
      <c r="Z31" s="1"/>
    </row>
    <row r="32" spans="1:56" ht="38.25" customHeight="1">
      <c r="A32" s="266" t="s">
        <v>16</v>
      </c>
      <c r="B32" s="266" t="s">
        <v>515</v>
      </c>
      <c r="C32" s="266"/>
      <c r="D32" s="228" t="s">
        <v>526</v>
      </c>
      <c r="E32" s="266" t="s">
        <v>527</v>
      </c>
      <c r="F32" s="266" t="s">
        <v>528</v>
      </c>
      <c r="G32" s="266" t="s">
        <v>548</v>
      </c>
      <c r="H32" s="266" t="s">
        <v>530</v>
      </c>
      <c r="I32" s="266" t="s">
        <v>531</v>
      </c>
      <c r="J32" s="96" t="s">
        <v>532</v>
      </c>
      <c r="K32" s="94" t="s">
        <v>549</v>
      </c>
      <c r="L32" s="129" t="s">
        <v>534</v>
      </c>
      <c r="M32" s="96" t="s">
        <v>535</v>
      </c>
      <c r="N32" s="93" t="s">
        <v>536</v>
      </c>
      <c r="O32" s="228" t="s">
        <v>537</v>
      </c>
      <c r="P32" s="41"/>
      <c r="Q32" s="1"/>
      <c r="R32" s="54"/>
      <c r="S32" s="54"/>
      <c r="T32" s="54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89" customFormat="1" ht="13.5" customHeight="1">
      <c r="A33" s="325">
        <v>1</v>
      </c>
      <c r="B33" s="326">
        <v>44921</v>
      </c>
      <c r="C33" s="327"/>
      <c r="D33" s="328" t="s">
        <v>148</v>
      </c>
      <c r="E33" s="329" t="s">
        <v>540</v>
      </c>
      <c r="F33" s="325">
        <v>1239.5</v>
      </c>
      <c r="G33" s="325">
        <v>1200</v>
      </c>
      <c r="H33" s="325">
        <v>1273.5</v>
      </c>
      <c r="I33" s="330" t="s">
        <v>884</v>
      </c>
      <c r="J33" s="315" t="s">
        <v>700</v>
      </c>
      <c r="K33" s="315">
        <f t="shared" ref="K33" si="12">H33-F33</f>
        <v>34</v>
      </c>
      <c r="L33" s="322">
        <f t="shared" ref="L33" si="13">(F33*-0.7)/100</f>
        <v>-8.676499999999999</v>
      </c>
      <c r="M33" s="323">
        <f t="shared" ref="M33" si="14">(K33+L33)/F33</f>
        <v>2.0430415490116986E-2</v>
      </c>
      <c r="N33" s="315" t="s">
        <v>538</v>
      </c>
      <c r="O33" s="324">
        <v>44932</v>
      </c>
      <c r="P33" s="279"/>
      <c r="Q33" s="198"/>
      <c r="R33" s="227" t="s">
        <v>802</v>
      </c>
      <c r="S33" s="197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7"/>
      <c r="AJ33" s="288"/>
      <c r="AK33" s="288"/>
      <c r="AL33" s="288"/>
    </row>
    <row r="34" spans="1:38" s="289" customFormat="1" ht="13.5" customHeight="1">
      <c r="A34" s="333">
        <v>2</v>
      </c>
      <c r="B34" s="285">
        <v>44923</v>
      </c>
      <c r="C34" s="334"/>
      <c r="D34" s="335" t="s">
        <v>739</v>
      </c>
      <c r="E34" s="336" t="s">
        <v>540</v>
      </c>
      <c r="F34" s="333">
        <v>304.5</v>
      </c>
      <c r="G34" s="333">
        <v>295</v>
      </c>
      <c r="H34" s="333">
        <v>295</v>
      </c>
      <c r="I34" s="337" t="s">
        <v>887</v>
      </c>
      <c r="J34" s="268" t="s">
        <v>936</v>
      </c>
      <c r="K34" s="268">
        <f t="shared" ref="K34" si="15">H34-F34</f>
        <v>-9.5</v>
      </c>
      <c r="L34" s="338">
        <f t="shared" ref="L34" si="16">(F34*-0.7)/100</f>
        <v>-2.1315</v>
      </c>
      <c r="M34" s="339">
        <f t="shared" ref="M34" si="17">(K34+L34)/F34</f>
        <v>-3.819868637110016E-2</v>
      </c>
      <c r="N34" s="268" t="s">
        <v>550</v>
      </c>
      <c r="O34" s="340">
        <v>44931</v>
      </c>
      <c r="P34" s="279"/>
      <c r="Q34" s="198"/>
      <c r="R34" s="227" t="s">
        <v>802</v>
      </c>
      <c r="S34" s="197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7"/>
      <c r="AJ34" s="288"/>
      <c r="AK34" s="288"/>
      <c r="AL34" s="288"/>
    </row>
    <row r="35" spans="1:38" s="289" customFormat="1" ht="13.5" customHeight="1">
      <c r="A35" s="245">
        <v>3</v>
      </c>
      <c r="B35" s="244">
        <v>45262</v>
      </c>
      <c r="C35" s="250"/>
      <c r="D35" s="251" t="s">
        <v>46</v>
      </c>
      <c r="E35" s="252" t="s">
        <v>540</v>
      </c>
      <c r="F35" s="245" t="s">
        <v>898</v>
      </c>
      <c r="G35" s="245">
        <v>795</v>
      </c>
      <c r="H35" s="245"/>
      <c r="I35" s="253" t="s">
        <v>899</v>
      </c>
      <c r="J35" s="246" t="s">
        <v>541</v>
      </c>
      <c r="K35" s="246"/>
      <c r="L35" s="247"/>
      <c r="M35" s="248"/>
      <c r="N35" s="246"/>
      <c r="O35" s="249"/>
      <c r="P35" s="279"/>
      <c r="Q35" s="198"/>
      <c r="R35" s="227" t="s">
        <v>539</v>
      </c>
      <c r="S35" s="197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7"/>
      <c r="AJ35" s="288"/>
      <c r="AK35" s="288"/>
      <c r="AL35" s="288"/>
    </row>
    <row r="36" spans="1:38" s="289" customFormat="1" ht="13.5" customHeight="1">
      <c r="A36" s="325">
        <v>4</v>
      </c>
      <c r="B36" s="326">
        <v>45262</v>
      </c>
      <c r="C36" s="327"/>
      <c r="D36" s="328" t="s">
        <v>87</v>
      </c>
      <c r="E36" s="329" t="s">
        <v>540</v>
      </c>
      <c r="F36" s="325">
        <v>3915</v>
      </c>
      <c r="G36" s="325">
        <v>3780</v>
      </c>
      <c r="H36" s="325">
        <v>4025</v>
      </c>
      <c r="I36" s="330" t="s">
        <v>882</v>
      </c>
      <c r="J36" s="315" t="s">
        <v>910</v>
      </c>
      <c r="K36" s="315">
        <f t="shared" ref="K36" si="18">H36-F36</f>
        <v>110</v>
      </c>
      <c r="L36" s="322">
        <f t="shared" ref="L36" si="19">(F36*-0.7)/100</f>
        <v>-27.405000000000001</v>
      </c>
      <c r="M36" s="323">
        <f t="shared" ref="M36" si="20">(K36+L36)/F36</f>
        <v>2.1097062579821201E-2</v>
      </c>
      <c r="N36" s="315" t="s">
        <v>538</v>
      </c>
      <c r="O36" s="324">
        <v>44929</v>
      </c>
      <c r="P36" s="279"/>
      <c r="Q36" s="198"/>
      <c r="R36" s="227" t="s">
        <v>539</v>
      </c>
      <c r="S36" s="197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7"/>
      <c r="AJ36" s="288"/>
      <c r="AK36" s="288"/>
      <c r="AL36" s="288"/>
    </row>
    <row r="37" spans="1:38" s="289" customFormat="1" ht="13.5" customHeight="1">
      <c r="A37" s="245">
        <v>5</v>
      </c>
      <c r="B37" s="244">
        <v>44930</v>
      </c>
      <c r="C37" s="250"/>
      <c r="D37" s="251" t="s">
        <v>193</v>
      </c>
      <c r="E37" s="252" t="s">
        <v>540</v>
      </c>
      <c r="F37" s="245" t="s">
        <v>918</v>
      </c>
      <c r="G37" s="245">
        <v>744</v>
      </c>
      <c r="H37" s="245"/>
      <c r="I37" s="253" t="s">
        <v>648</v>
      </c>
      <c r="J37" s="246" t="s">
        <v>541</v>
      </c>
      <c r="K37" s="246"/>
      <c r="L37" s="247"/>
      <c r="M37" s="248"/>
      <c r="N37" s="246"/>
      <c r="O37" s="249"/>
      <c r="P37" s="279"/>
      <c r="Q37" s="198"/>
      <c r="R37" s="227" t="s">
        <v>539</v>
      </c>
      <c r="S37" s="197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7"/>
      <c r="AJ37" s="288"/>
      <c r="AK37" s="288"/>
      <c r="AL37" s="288"/>
    </row>
    <row r="38" spans="1:38" s="289" customFormat="1" ht="13.5" customHeight="1">
      <c r="A38" s="245">
        <v>6</v>
      </c>
      <c r="B38" s="244">
        <v>44930</v>
      </c>
      <c r="C38" s="250"/>
      <c r="D38" s="251" t="s">
        <v>195</v>
      </c>
      <c r="E38" s="252" t="s">
        <v>540</v>
      </c>
      <c r="F38" s="245" t="s">
        <v>931</v>
      </c>
      <c r="G38" s="245">
        <v>202</v>
      </c>
      <c r="H38" s="245"/>
      <c r="I38" s="253" t="s">
        <v>932</v>
      </c>
      <c r="J38" s="246" t="s">
        <v>541</v>
      </c>
      <c r="K38" s="246"/>
      <c r="L38" s="247"/>
      <c r="M38" s="248"/>
      <c r="N38" s="246"/>
      <c r="O38" s="249"/>
      <c r="P38" s="279"/>
      <c r="Q38" s="198"/>
      <c r="R38" s="227" t="s">
        <v>802</v>
      </c>
      <c r="S38" s="197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7"/>
      <c r="AJ38" s="288"/>
      <c r="AK38" s="288"/>
      <c r="AL38" s="288"/>
    </row>
    <row r="39" spans="1:38" s="289" customFormat="1" ht="13.5" customHeight="1">
      <c r="A39" s="325">
        <v>7</v>
      </c>
      <c r="B39" s="326">
        <v>44931</v>
      </c>
      <c r="C39" s="327"/>
      <c r="D39" s="328" t="s">
        <v>87</v>
      </c>
      <c r="E39" s="329" t="s">
        <v>540</v>
      </c>
      <c r="F39" s="325">
        <v>3915</v>
      </c>
      <c r="G39" s="325">
        <v>3780</v>
      </c>
      <c r="H39" s="325">
        <v>4022</v>
      </c>
      <c r="I39" s="330" t="s">
        <v>882</v>
      </c>
      <c r="J39" s="315" t="s">
        <v>955</v>
      </c>
      <c r="K39" s="315">
        <f t="shared" ref="K39" si="21">H39-F39</f>
        <v>107</v>
      </c>
      <c r="L39" s="322">
        <f t="shared" ref="L39" si="22">(F39*-0.7)/100</f>
        <v>-27.405000000000001</v>
      </c>
      <c r="M39" s="323">
        <f t="shared" ref="M39" si="23">(K39+L39)/F39</f>
        <v>2.0330779054916984E-2</v>
      </c>
      <c r="N39" s="315" t="s">
        <v>538</v>
      </c>
      <c r="O39" s="324">
        <v>44935</v>
      </c>
      <c r="P39" s="279"/>
      <c r="Q39" s="198"/>
      <c r="R39" s="227" t="s">
        <v>539</v>
      </c>
      <c r="S39" s="197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7"/>
      <c r="AJ39" s="288"/>
      <c r="AK39" s="288"/>
      <c r="AL39" s="288"/>
    </row>
    <row r="40" spans="1:38" s="362" customFormat="1" ht="13.5" customHeight="1">
      <c r="A40" s="343">
        <v>8</v>
      </c>
      <c r="B40" s="344">
        <v>44935</v>
      </c>
      <c r="C40" s="345"/>
      <c r="D40" s="346" t="s">
        <v>113</v>
      </c>
      <c r="E40" s="347" t="s">
        <v>540</v>
      </c>
      <c r="F40" s="343" t="s">
        <v>964</v>
      </c>
      <c r="G40" s="343">
        <v>1035</v>
      </c>
      <c r="H40" s="343"/>
      <c r="I40" s="348" t="s">
        <v>965</v>
      </c>
      <c r="J40" s="355" t="s">
        <v>541</v>
      </c>
      <c r="K40" s="355"/>
      <c r="L40" s="356"/>
      <c r="M40" s="357"/>
      <c r="N40" s="355"/>
      <c r="O40" s="358"/>
      <c r="P40" s="41"/>
      <c r="Q40"/>
      <c r="R40" s="35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360"/>
      <c r="AJ40" s="361"/>
      <c r="AK40" s="361"/>
      <c r="AL40" s="361"/>
    </row>
    <row r="41" spans="1:38" s="362" customFormat="1" ht="13.5" customHeight="1">
      <c r="A41" s="343">
        <v>9</v>
      </c>
      <c r="B41" s="344">
        <v>44938</v>
      </c>
      <c r="C41" s="345"/>
      <c r="D41" s="346" t="s">
        <v>1035</v>
      </c>
      <c r="E41" s="347" t="s">
        <v>540</v>
      </c>
      <c r="F41" s="343" t="s">
        <v>1036</v>
      </c>
      <c r="G41" s="343">
        <v>5780</v>
      </c>
      <c r="H41" s="343"/>
      <c r="I41" s="348" t="s">
        <v>1037</v>
      </c>
      <c r="J41" s="355" t="s">
        <v>541</v>
      </c>
      <c r="K41" s="355"/>
      <c r="L41" s="356"/>
      <c r="M41" s="357"/>
      <c r="N41" s="355"/>
      <c r="O41" s="358"/>
      <c r="P41" s="41"/>
      <c r="Q41"/>
      <c r="R41" s="359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360"/>
      <c r="AJ41" s="361"/>
      <c r="AK41" s="361"/>
      <c r="AL41" s="361"/>
    </row>
    <row r="42" spans="1:38" s="289" customFormat="1" ht="13.5" customHeight="1">
      <c r="A42" s="245"/>
      <c r="B42" s="244"/>
      <c r="C42" s="250"/>
      <c r="D42" s="251"/>
      <c r="E42" s="252"/>
      <c r="F42" s="245"/>
      <c r="G42" s="245"/>
      <c r="H42" s="245"/>
      <c r="I42" s="253"/>
      <c r="J42" s="246"/>
      <c r="K42" s="246"/>
      <c r="L42" s="247"/>
      <c r="M42" s="248"/>
      <c r="N42" s="246"/>
      <c r="O42" s="249"/>
      <c r="P42" s="279"/>
      <c r="Q42" s="198"/>
      <c r="R42" s="227"/>
      <c r="S42" s="197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7"/>
      <c r="AJ42" s="288"/>
      <c r="AK42" s="288"/>
      <c r="AL42" s="288"/>
    </row>
    <row r="43" spans="1:38" s="291" customFormat="1" ht="13.5" customHeight="1">
      <c r="A43" s="230"/>
      <c r="B43" s="229"/>
      <c r="C43" s="292"/>
      <c r="D43" s="293"/>
      <c r="E43" s="294"/>
      <c r="F43" s="230"/>
      <c r="G43" s="230"/>
      <c r="H43" s="230"/>
      <c r="I43" s="295"/>
      <c r="J43" s="296"/>
      <c r="K43" s="296"/>
      <c r="L43" s="297"/>
      <c r="M43" s="298"/>
      <c r="N43" s="296"/>
      <c r="O43" s="299"/>
      <c r="P43" s="279"/>
      <c r="Q43" s="198"/>
      <c r="R43" s="227"/>
      <c r="S43" s="197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</row>
    <row r="44" spans="1:38" ht="44.25" customHeight="1">
      <c r="A44" s="109" t="s">
        <v>542</v>
      </c>
      <c r="B44" s="130"/>
      <c r="C44" s="130"/>
      <c r="D44" s="1"/>
      <c r="E44" s="6"/>
      <c r="F44" s="6"/>
      <c r="G44" s="6"/>
      <c r="H44" s="6" t="s">
        <v>554</v>
      </c>
      <c r="I44" s="6"/>
      <c r="J44" s="6"/>
      <c r="K44" s="105"/>
      <c r="L44" s="131"/>
      <c r="M44" s="105"/>
      <c r="N44" s="106"/>
      <c r="O44" s="105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8" ht="12.75" customHeight="1">
      <c r="A45" s="115" t="s">
        <v>543</v>
      </c>
      <c r="B45" s="109"/>
      <c r="C45" s="109"/>
      <c r="D45" s="109"/>
      <c r="E45" s="41"/>
      <c r="F45" s="116" t="s">
        <v>544</v>
      </c>
      <c r="G45" s="54"/>
      <c r="H45" s="41"/>
      <c r="I45" s="54"/>
      <c r="J45" s="6"/>
      <c r="K45" s="132"/>
      <c r="L45" s="133"/>
      <c r="M45" s="6"/>
      <c r="N45" s="99"/>
      <c r="O45" s="134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15"/>
      <c r="B46" s="109"/>
      <c r="C46" s="109"/>
      <c r="D46" s="109"/>
      <c r="E46" s="6"/>
      <c r="F46" s="116" t="s">
        <v>546</v>
      </c>
      <c r="G46" s="54"/>
      <c r="H46" s="41"/>
      <c r="I46" s="54"/>
      <c r="J46" s="6"/>
      <c r="K46" s="132"/>
      <c r="L46" s="133"/>
      <c r="M46" s="6"/>
      <c r="N46" s="99"/>
      <c r="O46" s="134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09"/>
      <c r="B47" s="109"/>
      <c r="C47" s="109"/>
      <c r="D47" s="109"/>
      <c r="E47" s="6"/>
      <c r="F47" s="6"/>
      <c r="G47" s="6"/>
      <c r="H47" s="6"/>
      <c r="I47" s="6"/>
      <c r="J47" s="121"/>
      <c r="K47" s="118"/>
      <c r="L47" s="119"/>
      <c r="M47" s="6"/>
      <c r="N47" s="122"/>
      <c r="O47" s="1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35" t="s">
        <v>555</v>
      </c>
      <c r="B48" s="135"/>
      <c r="C48" s="135"/>
      <c r="D48" s="135"/>
      <c r="E48" s="6"/>
      <c r="F48" s="6"/>
      <c r="G48" s="6"/>
      <c r="H48" s="6"/>
      <c r="I48" s="6"/>
      <c r="J48" s="6"/>
      <c r="K48" s="6"/>
      <c r="L48" s="6"/>
      <c r="M48" s="6"/>
      <c r="N48" s="6"/>
      <c r="O48" s="2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94" t="s">
        <v>16</v>
      </c>
      <c r="B49" s="94" t="s">
        <v>515</v>
      </c>
      <c r="C49" s="94"/>
      <c r="D49" s="95" t="s">
        <v>526</v>
      </c>
      <c r="E49" s="94" t="s">
        <v>527</v>
      </c>
      <c r="F49" s="94" t="s">
        <v>528</v>
      </c>
      <c r="G49" s="94" t="s">
        <v>548</v>
      </c>
      <c r="H49" s="94" t="s">
        <v>530</v>
      </c>
      <c r="I49" s="94" t="s">
        <v>531</v>
      </c>
      <c r="J49" s="93" t="s">
        <v>532</v>
      </c>
      <c r="K49" s="136" t="s">
        <v>556</v>
      </c>
      <c r="L49" s="96" t="s">
        <v>534</v>
      </c>
      <c r="M49" s="136" t="s">
        <v>557</v>
      </c>
      <c r="N49" s="94" t="s">
        <v>558</v>
      </c>
      <c r="O49" s="93" t="s">
        <v>536</v>
      </c>
      <c r="P49" s="95" t="s">
        <v>537</v>
      </c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s="198" customFormat="1" ht="12.75" customHeight="1">
      <c r="A50" s="274">
        <v>1</v>
      </c>
      <c r="B50" s="272">
        <v>44922</v>
      </c>
      <c r="C50" s="273"/>
      <c r="D50" s="273" t="s">
        <v>885</v>
      </c>
      <c r="E50" s="274" t="s">
        <v>540</v>
      </c>
      <c r="F50" s="274">
        <v>819</v>
      </c>
      <c r="G50" s="274">
        <v>805</v>
      </c>
      <c r="H50" s="269">
        <v>805</v>
      </c>
      <c r="I50" s="269" t="s">
        <v>886</v>
      </c>
      <c r="J50" s="268" t="s">
        <v>951</v>
      </c>
      <c r="K50" s="269">
        <f t="shared" ref="K50" si="24">H50-F50</f>
        <v>-14</v>
      </c>
      <c r="L50" s="270">
        <f t="shared" ref="L50" si="25">(H50*N50)*0.07%</f>
        <v>535.32500000000005</v>
      </c>
      <c r="M50" s="271">
        <f t="shared" ref="M50" si="26">(K50*N50)-L50</f>
        <v>-13835.325000000001</v>
      </c>
      <c r="N50" s="269">
        <v>950</v>
      </c>
      <c r="O50" s="268" t="s">
        <v>550</v>
      </c>
      <c r="P50" s="272">
        <v>44566</v>
      </c>
      <c r="Q50" s="200"/>
      <c r="R50" s="203" t="s">
        <v>802</v>
      </c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230"/>
      <c r="AG50" s="229"/>
      <c r="AH50" s="200"/>
      <c r="AI50" s="200"/>
      <c r="AJ50" s="230"/>
      <c r="AK50" s="230"/>
      <c r="AL50" s="230"/>
    </row>
    <row r="51" spans="1:38" s="198" customFormat="1" ht="12.75" customHeight="1">
      <c r="A51" s="274">
        <v>2</v>
      </c>
      <c r="B51" s="272">
        <v>45290</v>
      </c>
      <c r="C51" s="273"/>
      <c r="D51" s="273" t="s">
        <v>892</v>
      </c>
      <c r="E51" s="274" t="s">
        <v>540</v>
      </c>
      <c r="F51" s="274">
        <v>908</v>
      </c>
      <c r="G51" s="274">
        <v>890</v>
      </c>
      <c r="H51" s="269">
        <v>890</v>
      </c>
      <c r="I51" s="269" t="s">
        <v>893</v>
      </c>
      <c r="J51" s="268" t="s">
        <v>914</v>
      </c>
      <c r="K51" s="269">
        <f t="shared" ref="K51:K52" si="27">H51-F51</f>
        <v>-18</v>
      </c>
      <c r="L51" s="270">
        <f t="shared" ref="L51:L52" si="28">(H51*N51)*0.07%</f>
        <v>436.10000000000008</v>
      </c>
      <c r="M51" s="271">
        <f t="shared" ref="M51:M52" si="29">(K51*N51)-L51</f>
        <v>-13036.1</v>
      </c>
      <c r="N51" s="269">
        <v>700</v>
      </c>
      <c r="O51" s="268" t="s">
        <v>550</v>
      </c>
      <c r="P51" s="272">
        <v>44566</v>
      </c>
      <c r="Q51" s="200"/>
      <c r="R51" s="203" t="s">
        <v>802</v>
      </c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230"/>
      <c r="AG51" s="229"/>
      <c r="AH51" s="200"/>
      <c r="AI51" s="200"/>
      <c r="AJ51" s="230"/>
      <c r="AK51" s="230"/>
      <c r="AL51" s="230"/>
    </row>
    <row r="52" spans="1:38" s="198" customFormat="1" ht="12.75" customHeight="1">
      <c r="A52" s="320">
        <v>3</v>
      </c>
      <c r="B52" s="326">
        <v>44928</v>
      </c>
      <c r="C52" s="321"/>
      <c r="D52" s="321" t="s">
        <v>896</v>
      </c>
      <c r="E52" s="320" t="s">
        <v>540</v>
      </c>
      <c r="F52" s="320">
        <v>2852.5</v>
      </c>
      <c r="G52" s="320">
        <v>2805</v>
      </c>
      <c r="H52" s="316">
        <v>2885</v>
      </c>
      <c r="I52" s="316" t="s">
        <v>897</v>
      </c>
      <c r="J52" s="315" t="s">
        <v>703</v>
      </c>
      <c r="K52" s="316">
        <f t="shared" si="27"/>
        <v>32.5</v>
      </c>
      <c r="L52" s="317">
        <f t="shared" si="28"/>
        <v>555.36250000000007</v>
      </c>
      <c r="M52" s="318">
        <f t="shared" si="29"/>
        <v>8382.1375000000007</v>
      </c>
      <c r="N52" s="316">
        <v>275</v>
      </c>
      <c r="O52" s="315" t="s">
        <v>538</v>
      </c>
      <c r="P52" s="319">
        <v>44566</v>
      </c>
      <c r="Q52" s="200"/>
      <c r="R52" s="203" t="s">
        <v>802</v>
      </c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230"/>
      <c r="AG52" s="229"/>
      <c r="AH52" s="200"/>
      <c r="AI52" s="200"/>
      <c r="AJ52" s="230"/>
      <c r="AK52" s="230"/>
      <c r="AL52" s="230"/>
    </row>
    <row r="53" spans="1:38" s="198" customFormat="1" ht="12.75" customHeight="1">
      <c r="A53" s="320">
        <v>4</v>
      </c>
      <c r="B53" s="319">
        <v>44929</v>
      </c>
      <c r="C53" s="321"/>
      <c r="D53" s="321" t="s">
        <v>901</v>
      </c>
      <c r="E53" s="320" t="s">
        <v>540</v>
      </c>
      <c r="F53" s="320">
        <v>4460</v>
      </c>
      <c r="G53" s="320">
        <v>4360</v>
      </c>
      <c r="H53" s="316">
        <v>4525</v>
      </c>
      <c r="I53" s="316" t="s">
        <v>902</v>
      </c>
      <c r="J53" s="315" t="s">
        <v>903</v>
      </c>
      <c r="K53" s="316">
        <f t="shared" ref="K53:K54" si="30">H53-F53</f>
        <v>65</v>
      </c>
      <c r="L53" s="317">
        <f t="shared" ref="L53:L54" si="31">(H53*N53)*0.07%</f>
        <v>395.93750000000006</v>
      </c>
      <c r="M53" s="318">
        <f t="shared" ref="M53:M54" si="32">(K53*N53)-L53</f>
        <v>7729.0625</v>
      </c>
      <c r="N53" s="316">
        <v>125</v>
      </c>
      <c r="O53" s="315" t="s">
        <v>538</v>
      </c>
      <c r="P53" s="319">
        <v>44564</v>
      </c>
      <c r="Q53" s="200"/>
      <c r="R53" s="203" t="s">
        <v>539</v>
      </c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230"/>
      <c r="AG53" s="229"/>
      <c r="AH53" s="200"/>
      <c r="AI53" s="200"/>
      <c r="AJ53" s="230"/>
      <c r="AK53" s="230"/>
      <c r="AL53" s="230"/>
    </row>
    <row r="54" spans="1:38" s="198" customFormat="1" ht="12.75" customHeight="1">
      <c r="A54" s="274">
        <v>5</v>
      </c>
      <c r="B54" s="272">
        <v>44929</v>
      </c>
      <c r="C54" s="273"/>
      <c r="D54" s="273" t="s">
        <v>904</v>
      </c>
      <c r="E54" s="274" t="s">
        <v>540</v>
      </c>
      <c r="F54" s="274">
        <v>3055</v>
      </c>
      <c r="G54" s="274">
        <v>2990</v>
      </c>
      <c r="H54" s="269">
        <v>2990</v>
      </c>
      <c r="I54" s="269" t="s">
        <v>905</v>
      </c>
      <c r="J54" s="268" t="s">
        <v>950</v>
      </c>
      <c r="K54" s="269">
        <f t="shared" si="30"/>
        <v>-65</v>
      </c>
      <c r="L54" s="270">
        <f t="shared" si="31"/>
        <v>418.60000000000008</v>
      </c>
      <c r="M54" s="271">
        <f t="shared" si="32"/>
        <v>-13418.6</v>
      </c>
      <c r="N54" s="269">
        <v>200</v>
      </c>
      <c r="O54" s="268" t="s">
        <v>550</v>
      </c>
      <c r="P54" s="272">
        <v>44567</v>
      </c>
      <c r="Q54" s="200"/>
      <c r="R54" s="203" t="s">
        <v>539</v>
      </c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30"/>
      <c r="AG54" s="229"/>
      <c r="AH54" s="200"/>
      <c r="AI54" s="200"/>
      <c r="AJ54" s="230"/>
      <c r="AK54" s="230"/>
      <c r="AL54" s="230"/>
    </row>
    <row r="55" spans="1:38" s="198" customFormat="1" ht="12.75" customHeight="1">
      <c r="A55" s="274">
        <v>6</v>
      </c>
      <c r="B55" s="285">
        <v>44930</v>
      </c>
      <c r="C55" s="273"/>
      <c r="D55" s="273" t="s">
        <v>921</v>
      </c>
      <c r="E55" s="274" t="s">
        <v>540</v>
      </c>
      <c r="F55" s="274">
        <v>4475</v>
      </c>
      <c r="G55" s="274">
        <v>4370</v>
      </c>
      <c r="H55" s="269">
        <v>4370</v>
      </c>
      <c r="I55" s="269" t="s">
        <v>902</v>
      </c>
      <c r="J55" s="268" t="s">
        <v>1001</v>
      </c>
      <c r="K55" s="269">
        <f t="shared" ref="K55" si="33">H55-F55</f>
        <v>-105</v>
      </c>
      <c r="L55" s="270">
        <f t="shared" ref="L55" si="34">(H55*N55)*0.07%</f>
        <v>382.37500000000006</v>
      </c>
      <c r="M55" s="271">
        <f t="shared" ref="M55" si="35">(K55*N55)-L55</f>
        <v>-13507.375</v>
      </c>
      <c r="N55" s="269">
        <v>125</v>
      </c>
      <c r="O55" s="268" t="s">
        <v>550</v>
      </c>
      <c r="P55" s="272">
        <v>44572</v>
      </c>
      <c r="Q55" s="200"/>
      <c r="R55" s="203" t="s">
        <v>539</v>
      </c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230"/>
      <c r="AG55" s="229"/>
      <c r="AH55" s="200"/>
      <c r="AI55" s="200"/>
      <c r="AJ55" s="230"/>
      <c r="AK55" s="230"/>
      <c r="AL55" s="230"/>
    </row>
    <row r="56" spans="1:38" s="198" customFormat="1" ht="12.75" customHeight="1">
      <c r="A56" s="320">
        <v>7</v>
      </c>
      <c r="B56" s="326">
        <v>44930</v>
      </c>
      <c r="C56" s="321"/>
      <c r="D56" s="321" t="s">
        <v>922</v>
      </c>
      <c r="E56" s="320" t="s">
        <v>540</v>
      </c>
      <c r="F56" s="320">
        <v>717</v>
      </c>
      <c r="G56" s="320">
        <v>707</v>
      </c>
      <c r="H56" s="316">
        <v>724.5</v>
      </c>
      <c r="I56" s="316" t="s">
        <v>923</v>
      </c>
      <c r="J56" s="315" t="s">
        <v>941</v>
      </c>
      <c r="K56" s="316">
        <f t="shared" ref="K56" si="36">H56-F56</f>
        <v>7.5</v>
      </c>
      <c r="L56" s="317">
        <f t="shared" ref="L56" si="37">(H56*N56)*0.07%</f>
        <v>659.29500000000007</v>
      </c>
      <c r="M56" s="318">
        <f t="shared" ref="M56" si="38">(K56*N56)-L56</f>
        <v>9090.7049999999999</v>
      </c>
      <c r="N56" s="316">
        <v>1300</v>
      </c>
      <c r="O56" s="315" t="s">
        <v>538</v>
      </c>
      <c r="P56" s="319">
        <v>44566</v>
      </c>
      <c r="Q56" s="200"/>
      <c r="R56" s="203" t="s">
        <v>539</v>
      </c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230"/>
      <c r="AG56" s="229"/>
      <c r="AH56" s="200"/>
      <c r="AI56" s="200"/>
      <c r="AJ56" s="230"/>
      <c r="AK56" s="230"/>
      <c r="AL56" s="230"/>
    </row>
    <row r="57" spans="1:38" s="198" customFormat="1" ht="12.75" customHeight="1">
      <c r="A57" s="320">
        <v>8</v>
      </c>
      <c r="B57" s="326">
        <v>44931</v>
      </c>
      <c r="C57" s="321"/>
      <c r="D57" s="321" t="s">
        <v>942</v>
      </c>
      <c r="E57" s="320" t="s">
        <v>540</v>
      </c>
      <c r="F57" s="320">
        <v>1251</v>
      </c>
      <c r="G57" s="320">
        <v>1233</v>
      </c>
      <c r="H57" s="316">
        <v>1263.5</v>
      </c>
      <c r="I57" s="316" t="s">
        <v>943</v>
      </c>
      <c r="J57" s="315" t="s">
        <v>968</v>
      </c>
      <c r="K57" s="316">
        <f t="shared" ref="K57:K58" si="39">H57-F57</f>
        <v>12.5</v>
      </c>
      <c r="L57" s="317">
        <f t="shared" ref="L57:L58" si="40">(H57*N57)*0.07%</f>
        <v>619.11500000000012</v>
      </c>
      <c r="M57" s="318">
        <f t="shared" ref="M57:M58" si="41">(K57*N57)-L57</f>
        <v>8130.8850000000002</v>
      </c>
      <c r="N57" s="316">
        <v>700</v>
      </c>
      <c r="O57" s="315" t="s">
        <v>538</v>
      </c>
      <c r="P57" s="319">
        <v>44567</v>
      </c>
      <c r="Q57" s="200"/>
      <c r="R57" s="203" t="s">
        <v>539</v>
      </c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230"/>
      <c r="AG57" s="229"/>
      <c r="AH57" s="200"/>
      <c r="AI57" s="200"/>
      <c r="AJ57" s="230"/>
      <c r="AK57" s="230"/>
      <c r="AL57" s="230"/>
    </row>
    <row r="58" spans="1:38" s="198" customFormat="1" ht="12.75" customHeight="1">
      <c r="A58" s="274">
        <v>9</v>
      </c>
      <c r="B58" s="285">
        <v>44935</v>
      </c>
      <c r="C58" s="273"/>
      <c r="D58" s="273" t="s">
        <v>922</v>
      </c>
      <c r="E58" s="274" t="s">
        <v>540</v>
      </c>
      <c r="F58" s="274">
        <v>736</v>
      </c>
      <c r="G58" s="274">
        <v>725</v>
      </c>
      <c r="H58" s="269">
        <v>725</v>
      </c>
      <c r="I58" s="269" t="s">
        <v>966</v>
      </c>
      <c r="J58" s="268" t="s">
        <v>983</v>
      </c>
      <c r="K58" s="269">
        <f t="shared" si="39"/>
        <v>-11</v>
      </c>
      <c r="L58" s="270">
        <f t="shared" si="40"/>
        <v>659.75000000000011</v>
      </c>
      <c r="M58" s="271">
        <f t="shared" si="41"/>
        <v>-14959.75</v>
      </c>
      <c r="N58" s="269">
        <v>1300</v>
      </c>
      <c r="O58" s="268" t="s">
        <v>550</v>
      </c>
      <c r="P58" s="272">
        <v>44571</v>
      </c>
      <c r="Q58" s="200"/>
      <c r="R58" s="203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230"/>
      <c r="AG58" s="229"/>
      <c r="AH58" s="200"/>
      <c r="AI58" s="200"/>
      <c r="AJ58" s="230"/>
      <c r="AK58" s="230"/>
      <c r="AL58" s="230"/>
    </row>
    <row r="59" spans="1:38" s="198" customFormat="1" ht="12.75" customHeight="1">
      <c r="A59" s="320">
        <v>10</v>
      </c>
      <c r="B59" s="326">
        <v>44936</v>
      </c>
      <c r="C59" s="321"/>
      <c r="D59" s="321" t="s">
        <v>981</v>
      </c>
      <c r="E59" s="320" t="s">
        <v>540</v>
      </c>
      <c r="F59" s="320">
        <v>3955</v>
      </c>
      <c r="G59" s="320">
        <v>3865</v>
      </c>
      <c r="H59" s="316">
        <v>4015</v>
      </c>
      <c r="I59" s="316" t="s">
        <v>982</v>
      </c>
      <c r="J59" s="315" t="s">
        <v>746</v>
      </c>
      <c r="K59" s="316">
        <f t="shared" ref="K59" si="42">H59-F59</f>
        <v>60</v>
      </c>
      <c r="L59" s="317">
        <f t="shared" ref="L59" si="43">(H59*N59)*0.07%</f>
        <v>421.57500000000005</v>
      </c>
      <c r="M59" s="318">
        <f t="shared" ref="M59" si="44">(K59*N59)-L59</f>
        <v>8578.4249999999993</v>
      </c>
      <c r="N59" s="316">
        <v>150</v>
      </c>
      <c r="O59" s="315" t="s">
        <v>538</v>
      </c>
      <c r="P59" s="319">
        <v>44571</v>
      </c>
      <c r="Q59" s="200"/>
      <c r="R59" s="203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230"/>
      <c r="AG59" s="229"/>
      <c r="AH59" s="200"/>
      <c r="AI59" s="200"/>
      <c r="AJ59" s="230"/>
      <c r="AK59" s="230"/>
      <c r="AL59" s="230"/>
    </row>
    <row r="60" spans="1:38" s="198" customFormat="1" ht="12.75" customHeight="1">
      <c r="A60" s="320">
        <v>11</v>
      </c>
      <c r="B60" s="326">
        <v>44936</v>
      </c>
      <c r="C60" s="321"/>
      <c r="D60" s="321" t="s">
        <v>989</v>
      </c>
      <c r="E60" s="320" t="s">
        <v>540</v>
      </c>
      <c r="F60" s="320">
        <v>17965</v>
      </c>
      <c r="G60" s="320">
        <v>17795</v>
      </c>
      <c r="H60" s="316">
        <v>18045</v>
      </c>
      <c r="I60" s="316" t="s">
        <v>990</v>
      </c>
      <c r="J60" s="315" t="s">
        <v>1006</v>
      </c>
      <c r="K60" s="316">
        <f t="shared" ref="K60" si="45">H60-F60</f>
        <v>80</v>
      </c>
      <c r="L60" s="317">
        <f t="shared" ref="L60" si="46">(H60*N60)*0.07%</f>
        <v>631.57500000000005</v>
      </c>
      <c r="M60" s="318">
        <f t="shared" ref="M60" si="47">(K60*N60)-L60</f>
        <v>3368.4250000000002</v>
      </c>
      <c r="N60" s="316">
        <v>50</v>
      </c>
      <c r="O60" s="315" t="s">
        <v>538</v>
      </c>
      <c r="P60" s="319">
        <v>44572</v>
      </c>
      <c r="Q60" s="200"/>
      <c r="R60" s="203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230"/>
      <c r="AG60" s="229"/>
      <c r="AH60" s="200"/>
      <c r="AI60" s="200"/>
      <c r="AJ60" s="230"/>
      <c r="AK60" s="230"/>
      <c r="AL60" s="230"/>
    </row>
    <row r="61" spans="1:38" s="198" customFormat="1" ht="12.75" customHeight="1">
      <c r="A61" s="201">
        <v>12</v>
      </c>
      <c r="B61" s="244">
        <v>44937</v>
      </c>
      <c r="C61" s="235"/>
      <c r="D61" s="235" t="s">
        <v>922</v>
      </c>
      <c r="E61" s="201" t="s">
        <v>540</v>
      </c>
      <c r="F61" s="201" t="s">
        <v>1004</v>
      </c>
      <c r="G61" s="201">
        <v>708</v>
      </c>
      <c r="H61" s="202"/>
      <c r="I61" s="202" t="s">
        <v>1005</v>
      </c>
      <c r="J61" s="226" t="s">
        <v>541</v>
      </c>
      <c r="K61" s="235"/>
      <c r="L61" s="201"/>
      <c r="M61" s="201"/>
      <c r="N61" s="201"/>
      <c r="O61" s="202"/>
      <c r="P61" s="202"/>
      <c r="Q61" s="200"/>
      <c r="R61" s="203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230"/>
      <c r="AG61" s="229"/>
      <c r="AH61" s="200"/>
      <c r="AI61" s="200"/>
      <c r="AJ61" s="230"/>
      <c r="AK61" s="230"/>
      <c r="AL61" s="230"/>
    </row>
    <row r="62" spans="1:38" s="198" customFormat="1" ht="12.75" customHeight="1">
      <c r="A62" s="274">
        <v>13</v>
      </c>
      <c r="B62" s="285">
        <v>44937</v>
      </c>
      <c r="C62" s="273"/>
      <c r="D62" s="273" t="s">
        <v>981</v>
      </c>
      <c r="E62" s="274" t="s">
        <v>540</v>
      </c>
      <c r="F62" s="274">
        <v>3940</v>
      </c>
      <c r="G62" s="274">
        <v>3850</v>
      </c>
      <c r="H62" s="269">
        <v>3860</v>
      </c>
      <c r="I62" s="269" t="s">
        <v>982</v>
      </c>
      <c r="J62" s="268" t="s">
        <v>1032</v>
      </c>
      <c r="K62" s="269">
        <f t="shared" ref="K62" si="48">H62-F62</f>
        <v>-80</v>
      </c>
      <c r="L62" s="270">
        <f t="shared" ref="L62" si="49">(H62*N62)*0.07%</f>
        <v>405.30000000000007</v>
      </c>
      <c r="M62" s="271">
        <f t="shared" ref="M62" si="50">(K62*N62)-L62</f>
        <v>-12405.3</v>
      </c>
      <c r="N62" s="269">
        <v>150</v>
      </c>
      <c r="O62" s="268" t="s">
        <v>550</v>
      </c>
      <c r="P62" s="272">
        <v>44573</v>
      </c>
      <c r="Q62" s="200"/>
      <c r="R62" s="203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230"/>
      <c r="AG62" s="229"/>
      <c r="AH62" s="200"/>
      <c r="AI62" s="200"/>
      <c r="AJ62" s="230"/>
      <c r="AK62" s="230"/>
      <c r="AL62" s="230"/>
    </row>
    <row r="63" spans="1:38" s="198" customFormat="1" ht="12.75" customHeight="1">
      <c r="A63" s="201"/>
      <c r="B63" s="199"/>
      <c r="C63" s="235"/>
      <c r="D63" s="235"/>
      <c r="E63" s="201"/>
      <c r="F63" s="201"/>
      <c r="G63" s="201"/>
      <c r="H63" s="202"/>
      <c r="I63" s="202"/>
      <c r="J63" s="226"/>
      <c r="K63" s="235"/>
      <c r="L63" s="201"/>
      <c r="M63" s="201"/>
      <c r="N63" s="201"/>
      <c r="O63" s="202"/>
      <c r="P63" s="202"/>
      <c r="Q63" s="200"/>
      <c r="R63" s="203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230"/>
      <c r="AG63" s="229"/>
      <c r="AH63" s="200"/>
      <c r="AI63" s="200"/>
      <c r="AJ63" s="230"/>
      <c r="AK63" s="230"/>
      <c r="AL63" s="230"/>
    </row>
    <row r="64" spans="1:38" s="198" customFormat="1" ht="12.75" customHeight="1">
      <c r="A64" s="201"/>
      <c r="B64" s="199"/>
      <c r="C64" s="235"/>
      <c r="D64" s="235"/>
      <c r="E64" s="201"/>
      <c r="F64" s="201"/>
      <c r="G64" s="201"/>
      <c r="H64" s="202"/>
      <c r="I64" s="202"/>
      <c r="J64" s="226"/>
      <c r="K64" s="235"/>
      <c r="L64" s="201"/>
      <c r="M64" s="201"/>
      <c r="N64" s="201"/>
      <c r="O64" s="202"/>
      <c r="P64" s="202"/>
      <c r="Q64" s="200"/>
      <c r="R64" s="203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230"/>
      <c r="AG64" s="229"/>
      <c r="AH64" s="200"/>
      <c r="AI64" s="200"/>
      <c r="AJ64" s="230"/>
      <c r="AK64" s="230"/>
      <c r="AL64" s="230"/>
    </row>
    <row r="65" spans="1:38" ht="38.25" customHeight="1">
      <c r="A65" s="137" t="s">
        <v>560</v>
      </c>
      <c r="B65" s="137"/>
      <c r="C65" s="137"/>
      <c r="D65" s="137"/>
      <c r="E65" s="138"/>
      <c r="F65" s="102"/>
      <c r="G65" s="102"/>
      <c r="H65" s="102"/>
      <c r="I65" s="102"/>
      <c r="J65" s="1"/>
      <c r="K65" s="6"/>
      <c r="L65" s="6"/>
      <c r="M65" s="6"/>
      <c r="N65" s="1"/>
      <c r="O65" s="1"/>
      <c r="P65" s="41"/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ht="38.25">
      <c r="A66" s="94" t="s">
        <v>16</v>
      </c>
      <c r="B66" s="94" t="s">
        <v>515</v>
      </c>
      <c r="C66" s="94"/>
      <c r="D66" s="95" t="s">
        <v>526</v>
      </c>
      <c r="E66" s="94" t="s">
        <v>527</v>
      </c>
      <c r="F66" s="94" t="s">
        <v>528</v>
      </c>
      <c r="G66" s="94" t="s">
        <v>548</v>
      </c>
      <c r="H66" s="94" t="s">
        <v>530</v>
      </c>
      <c r="I66" s="94" t="s">
        <v>531</v>
      </c>
      <c r="J66" s="93" t="s">
        <v>532</v>
      </c>
      <c r="K66" s="93" t="s">
        <v>561</v>
      </c>
      <c r="L66" s="96" t="s">
        <v>534</v>
      </c>
      <c r="M66" s="136" t="s">
        <v>557</v>
      </c>
      <c r="N66" s="94" t="s">
        <v>558</v>
      </c>
      <c r="O66" s="94" t="s">
        <v>536</v>
      </c>
      <c r="P66" s="95" t="s">
        <v>537</v>
      </c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s="198" customFormat="1" ht="15.6" customHeight="1">
      <c r="A67" s="267">
        <v>1</v>
      </c>
      <c r="B67" s="272">
        <v>44924</v>
      </c>
      <c r="C67" s="273"/>
      <c r="D67" s="273" t="s">
        <v>890</v>
      </c>
      <c r="E67" s="274" t="s">
        <v>540</v>
      </c>
      <c r="F67" s="274">
        <v>54</v>
      </c>
      <c r="G67" s="274">
        <v>36</v>
      </c>
      <c r="H67" s="269">
        <v>36</v>
      </c>
      <c r="I67" s="290" t="s">
        <v>891</v>
      </c>
      <c r="J67" s="268" t="s">
        <v>914</v>
      </c>
      <c r="K67" s="269">
        <f t="shared" ref="K67" si="51">H67-F67</f>
        <v>-18</v>
      </c>
      <c r="L67" s="270">
        <v>100</v>
      </c>
      <c r="M67" s="271">
        <f t="shared" ref="M67" si="52">(K67*N67)-L67</f>
        <v>-5500</v>
      </c>
      <c r="N67" s="269">
        <v>300</v>
      </c>
      <c r="O67" s="268" t="s">
        <v>550</v>
      </c>
      <c r="P67" s="272">
        <v>44929</v>
      </c>
      <c r="Q67" s="197"/>
      <c r="R67" s="203" t="s">
        <v>802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267">
        <v>2</v>
      </c>
      <c r="B68" s="285">
        <v>45290</v>
      </c>
      <c r="C68" s="273"/>
      <c r="D68" s="273" t="s">
        <v>894</v>
      </c>
      <c r="E68" s="274" t="s">
        <v>540</v>
      </c>
      <c r="F68" s="274">
        <v>42</v>
      </c>
      <c r="G68" s="274">
        <v>25</v>
      </c>
      <c r="H68" s="269">
        <v>27</v>
      </c>
      <c r="I68" s="290" t="s">
        <v>889</v>
      </c>
      <c r="J68" s="268" t="s">
        <v>913</v>
      </c>
      <c r="K68" s="269">
        <f t="shared" ref="K68" si="53">H68-F68</f>
        <v>-15</v>
      </c>
      <c r="L68" s="270">
        <v>100</v>
      </c>
      <c r="M68" s="271">
        <f t="shared" ref="M68" si="54">(K68*N68)-L68</f>
        <v>-4600</v>
      </c>
      <c r="N68" s="269">
        <v>300</v>
      </c>
      <c r="O68" s="268" t="s">
        <v>550</v>
      </c>
      <c r="P68" s="272">
        <v>44928</v>
      </c>
      <c r="Q68" s="197"/>
      <c r="R68" s="203" t="s">
        <v>802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267">
        <v>3</v>
      </c>
      <c r="B69" s="285">
        <v>44928</v>
      </c>
      <c r="C69" s="273"/>
      <c r="D69" s="273" t="s">
        <v>895</v>
      </c>
      <c r="E69" s="274" t="s">
        <v>540</v>
      </c>
      <c r="F69" s="274">
        <v>56</v>
      </c>
      <c r="G69" s="274">
        <v>35</v>
      </c>
      <c r="H69" s="269">
        <v>35</v>
      </c>
      <c r="I69" s="290" t="s">
        <v>880</v>
      </c>
      <c r="J69" s="268" t="s">
        <v>924</v>
      </c>
      <c r="K69" s="269">
        <f t="shared" ref="K69" si="55">H69-F69</f>
        <v>-21</v>
      </c>
      <c r="L69" s="270">
        <v>100</v>
      </c>
      <c r="M69" s="271">
        <f t="shared" ref="M69" si="56">(K69*N69)-L69</f>
        <v>-5350</v>
      </c>
      <c r="N69" s="269">
        <v>250</v>
      </c>
      <c r="O69" s="268" t="s">
        <v>550</v>
      </c>
      <c r="P69" s="272">
        <v>44930</v>
      </c>
      <c r="Q69" s="197"/>
      <c r="R69" s="203" t="s">
        <v>539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267">
        <v>4</v>
      </c>
      <c r="B70" s="285">
        <v>44929</v>
      </c>
      <c r="C70" s="273"/>
      <c r="D70" s="273" t="s">
        <v>906</v>
      </c>
      <c r="E70" s="274" t="s">
        <v>540</v>
      </c>
      <c r="F70" s="274">
        <v>32</v>
      </c>
      <c r="G70" s="274">
        <v>19.5</v>
      </c>
      <c r="H70" s="269">
        <v>19.5</v>
      </c>
      <c r="I70" s="290" t="s">
        <v>907</v>
      </c>
      <c r="J70" s="268" t="s">
        <v>937</v>
      </c>
      <c r="K70" s="269">
        <f t="shared" ref="K70" si="57">H70-F70</f>
        <v>-12.5</v>
      </c>
      <c r="L70" s="270">
        <v>100</v>
      </c>
      <c r="M70" s="271">
        <f t="shared" ref="M70" si="58">(K70*N70)-L70</f>
        <v>-5100</v>
      </c>
      <c r="N70" s="269">
        <v>400</v>
      </c>
      <c r="O70" s="268" t="s">
        <v>550</v>
      </c>
      <c r="P70" s="272">
        <v>44931</v>
      </c>
      <c r="Q70" s="197"/>
      <c r="R70" s="203" t="s">
        <v>539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331">
        <v>5</v>
      </c>
      <c r="B71" s="326">
        <v>44929</v>
      </c>
      <c r="C71" s="321"/>
      <c r="D71" s="321" t="s">
        <v>908</v>
      </c>
      <c r="E71" s="320" t="s">
        <v>540</v>
      </c>
      <c r="F71" s="320">
        <v>25.5</v>
      </c>
      <c r="G71" s="320">
        <v>18</v>
      </c>
      <c r="H71" s="316">
        <v>29.5</v>
      </c>
      <c r="I71" s="332" t="s">
        <v>909</v>
      </c>
      <c r="J71" s="315" t="s">
        <v>938</v>
      </c>
      <c r="K71" s="316">
        <f t="shared" ref="K71" si="59">H71-F71</f>
        <v>4</v>
      </c>
      <c r="L71" s="317">
        <v>100</v>
      </c>
      <c r="M71" s="318">
        <f t="shared" ref="M71" si="60">(K71*N71)-L71</f>
        <v>2500</v>
      </c>
      <c r="N71" s="316">
        <v>650</v>
      </c>
      <c r="O71" s="315" t="s">
        <v>538</v>
      </c>
      <c r="P71" s="319">
        <v>44931</v>
      </c>
      <c r="Q71" s="197"/>
      <c r="R71" s="203" t="s">
        <v>539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331">
        <v>6</v>
      </c>
      <c r="B72" s="326">
        <v>44929</v>
      </c>
      <c r="C72" s="321"/>
      <c r="D72" s="321" t="s">
        <v>911</v>
      </c>
      <c r="E72" s="320" t="s">
        <v>540</v>
      </c>
      <c r="F72" s="320">
        <v>9.5</v>
      </c>
      <c r="G72" s="320">
        <v>4.5</v>
      </c>
      <c r="H72" s="316">
        <v>11.5</v>
      </c>
      <c r="I72" s="332" t="s">
        <v>912</v>
      </c>
      <c r="J72" s="315" t="s">
        <v>939</v>
      </c>
      <c r="K72" s="316">
        <f t="shared" ref="K72" si="61">H72-F72</f>
        <v>2</v>
      </c>
      <c r="L72" s="317">
        <v>100</v>
      </c>
      <c r="M72" s="318">
        <f t="shared" ref="M72" si="62">(K72*N72)-L72</f>
        <v>1700</v>
      </c>
      <c r="N72" s="316">
        <v>900</v>
      </c>
      <c r="O72" s="315" t="s">
        <v>538</v>
      </c>
      <c r="P72" s="319">
        <v>44931</v>
      </c>
      <c r="Q72" s="197"/>
      <c r="R72" s="203" t="s">
        <v>539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331">
        <v>7</v>
      </c>
      <c r="B73" s="326">
        <v>44930</v>
      </c>
      <c r="C73" s="321"/>
      <c r="D73" s="321" t="s">
        <v>919</v>
      </c>
      <c r="E73" s="320" t="s">
        <v>540</v>
      </c>
      <c r="F73" s="320">
        <v>48</v>
      </c>
      <c r="G73" s="320">
        <v>19</v>
      </c>
      <c r="H73" s="316">
        <v>58</v>
      </c>
      <c r="I73" s="332" t="s">
        <v>920</v>
      </c>
      <c r="J73" s="315" t="s">
        <v>940</v>
      </c>
      <c r="K73" s="316">
        <f t="shared" ref="K73" si="63">H73-F73</f>
        <v>10</v>
      </c>
      <c r="L73" s="317">
        <v>100</v>
      </c>
      <c r="M73" s="318">
        <f t="shared" ref="M73" si="64">(K73*N73)-L73</f>
        <v>1650</v>
      </c>
      <c r="N73" s="316">
        <v>175</v>
      </c>
      <c r="O73" s="315" t="s">
        <v>538</v>
      </c>
      <c r="P73" s="319">
        <v>44931</v>
      </c>
      <c r="Q73" s="197"/>
      <c r="R73" s="203" t="s">
        <v>539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331">
        <v>8</v>
      </c>
      <c r="B74" s="326">
        <v>44930</v>
      </c>
      <c r="C74" s="321"/>
      <c r="D74" s="321" t="s">
        <v>925</v>
      </c>
      <c r="E74" s="320" t="s">
        <v>540</v>
      </c>
      <c r="F74" s="320">
        <v>51.5</v>
      </c>
      <c r="G74" s="320">
        <v>19</v>
      </c>
      <c r="H74" s="316">
        <v>71.5</v>
      </c>
      <c r="I74" s="332" t="s">
        <v>926</v>
      </c>
      <c r="J74" s="315" t="s">
        <v>927</v>
      </c>
      <c r="K74" s="316">
        <f t="shared" ref="K74:K75" si="65">H74-F74</f>
        <v>20</v>
      </c>
      <c r="L74" s="317">
        <v>100</v>
      </c>
      <c r="M74" s="318">
        <f t="shared" ref="M74:M75" si="66">(K74*N74)-L74</f>
        <v>900</v>
      </c>
      <c r="N74" s="316">
        <v>50</v>
      </c>
      <c r="O74" s="315" t="s">
        <v>538</v>
      </c>
      <c r="P74" s="319">
        <v>44930</v>
      </c>
      <c r="Q74" s="197"/>
      <c r="R74" s="203" t="s">
        <v>539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267">
        <v>9</v>
      </c>
      <c r="B75" s="285">
        <v>44931</v>
      </c>
      <c r="C75" s="273"/>
      <c r="D75" s="273" t="s">
        <v>911</v>
      </c>
      <c r="E75" s="274" t="s">
        <v>540</v>
      </c>
      <c r="F75" s="274">
        <v>9.25</v>
      </c>
      <c r="G75" s="274">
        <v>4.5</v>
      </c>
      <c r="H75" s="269">
        <v>4.5</v>
      </c>
      <c r="I75" s="290" t="s">
        <v>946</v>
      </c>
      <c r="J75" s="268" t="s">
        <v>1034</v>
      </c>
      <c r="K75" s="269">
        <f t="shared" si="65"/>
        <v>-4.75</v>
      </c>
      <c r="L75" s="270">
        <v>100</v>
      </c>
      <c r="M75" s="271">
        <f t="shared" si="66"/>
        <v>-4375</v>
      </c>
      <c r="N75" s="269">
        <v>900</v>
      </c>
      <c r="O75" s="268" t="s">
        <v>550</v>
      </c>
      <c r="P75" s="272">
        <v>44938</v>
      </c>
      <c r="Q75" s="197"/>
      <c r="R75" s="203" t="s">
        <v>539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331">
        <v>10</v>
      </c>
      <c r="B76" s="326">
        <v>44932</v>
      </c>
      <c r="C76" s="321"/>
      <c r="D76" s="321" t="s">
        <v>948</v>
      </c>
      <c r="E76" s="320" t="s">
        <v>540</v>
      </c>
      <c r="F76" s="320">
        <v>42</v>
      </c>
      <c r="G76" s="320">
        <v>27</v>
      </c>
      <c r="H76" s="316">
        <v>49</v>
      </c>
      <c r="I76" s="332" t="s">
        <v>949</v>
      </c>
      <c r="J76" s="315" t="s">
        <v>956</v>
      </c>
      <c r="K76" s="316">
        <f t="shared" ref="K76:K77" si="67">H76-F76</f>
        <v>7</v>
      </c>
      <c r="L76" s="317">
        <v>100</v>
      </c>
      <c r="M76" s="318">
        <f t="shared" ref="M76:M77" si="68">(K76*N76)-L76</f>
        <v>2000</v>
      </c>
      <c r="N76" s="316">
        <v>300</v>
      </c>
      <c r="O76" s="315" t="s">
        <v>538</v>
      </c>
      <c r="P76" s="319">
        <v>44935</v>
      </c>
      <c r="Q76" s="197"/>
      <c r="R76" s="203" t="s">
        <v>802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267">
        <v>11</v>
      </c>
      <c r="B77" s="285">
        <v>44935</v>
      </c>
      <c r="C77" s="273"/>
      <c r="D77" s="273" t="s">
        <v>967</v>
      </c>
      <c r="E77" s="274" t="s">
        <v>540</v>
      </c>
      <c r="F77" s="274">
        <v>45</v>
      </c>
      <c r="G77" s="274">
        <v>28</v>
      </c>
      <c r="H77" s="269">
        <v>28</v>
      </c>
      <c r="I77" s="290" t="s">
        <v>949</v>
      </c>
      <c r="J77" s="268" t="s">
        <v>979</v>
      </c>
      <c r="K77" s="269">
        <f t="shared" si="67"/>
        <v>-17</v>
      </c>
      <c r="L77" s="270">
        <v>100</v>
      </c>
      <c r="M77" s="271">
        <f t="shared" si="68"/>
        <v>-5200</v>
      </c>
      <c r="N77" s="269">
        <v>300</v>
      </c>
      <c r="O77" s="268" t="s">
        <v>550</v>
      </c>
      <c r="P77" s="272">
        <v>44936</v>
      </c>
      <c r="Q77" s="197"/>
      <c r="R77" s="203"/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67">
        <v>12</v>
      </c>
      <c r="B78" s="285">
        <v>44936</v>
      </c>
      <c r="C78" s="273"/>
      <c r="D78" s="273" t="s">
        <v>977</v>
      </c>
      <c r="E78" s="274" t="s">
        <v>540</v>
      </c>
      <c r="F78" s="274">
        <v>9</v>
      </c>
      <c r="G78" s="274">
        <v>5</v>
      </c>
      <c r="H78" s="269">
        <v>5</v>
      </c>
      <c r="I78" s="290" t="s">
        <v>978</v>
      </c>
      <c r="J78" s="268" t="s">
        <v>1033</v>
      </c>
      <c r="K78" s="269">
        <f t="shared" ref="K78" si="69">H78-F78</f>
        <v>-4</v>
      </c>
      <c r="L78" s="270">
        <v>100</v>
      </c>
      <c r="M78" s="271">
        <f t="shared" ref="M78" si="70">(K78*N78)-L78</f>
        <v>-5300</v>
      </c>
      <c r="N78" s="269">
        <v>1300</v>
      </c>
      <c r="O78" s="268" t="s">
        <v>550</v>
      </c>
      <c r="P78" s="272">
        <v>44938</v>
      </c>
      <c r="Q78" s="197"/>
      <c r="R78" s="203"/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67">
        <v>13</v>
      </c>
      <c r="B79" s="285">
        <v>44936</v>
      </c>
      <c r="C79" s="273"/>
      <c r="D79" s="273" t="s">
        <v>980</v>
      </c>
      <c r="E79" s="274" t="s">
        <v>540</v>
      </c>
      <c r="F79" s="274">
        <v>61.5</v>
      </c>
      <c r="G79" s="274">
        <v>30</v>
      </c>
      <c r="H79" s="269">
        <v>30</v>
      </c>
      <c r="I79" s="290" t="s">
        <v>926</v>
      </c>
      <c r="J79" s="268" t="s">
        <v>993</v>
      </c>
      <c r="K79" s="269">
        <f t="shared" ref="K79:K80" si="71">H79-F79</f>
        <v>-31.5</v>
      </c>
      <c r="L79" s="270">
        <v>100</v>
      </c>
      <c r="M79" s="271">
        <f t="shared" ref="M79:M80" si="72">(K79*N79)-L79</f>
        <v>-1675</v>
      </c>
      <c r="N79" s="269">
        <v>50</v>
      </c>
      <c r="O79" s="268" t="s">
        <v>550</v>
      </c>
      <c r="P79" s="272">
        <v>44936</v>
      </c>
      <c r="Q79" s="197"/>
      <c r="R79" s="203"/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331">
        <v>14</v>
      </c>
      <c r="B80" s="326">
        <v>44936</v>
      </c>
      <c r="C80" s="321"/>
      <c r="D80" s="321" t="s">
        <v>986</v>
      </c>
      <c r="E80" s="320" t="s">
        <v>540</v>
      </c>
      <c r="F80" s="320">
        <v>39</v>
      </c>
      <c r="G80" s="320">
        <v>14</v>
      </c>
      <c r="H80" s="316">
        <v>50.5</v>
      </c>
      <c r="I80" s="332" t="s">
        <v>987</v>
      </c>
      <c r="J80" s="315" t="s">
        <v>988</v>
      </c>
      <c r="K80" s="316">
        <f t="shared" si="71"/>
        <v>11.5</v>
      </c>
      <c r="L80" s="317">
        <v>100</v>
      </c>
      <c r="M80" s="318">
        <f t="shared" si="72"/>
        <v>1625</v>
      </c>
      <c r="N80" s="316">
        <v>150</v>
      </c>
      <c r="O80" s="315" t="s">
        <v>538</v>
      </c>
      <c r="P80" s="319">
        <v>44936</v>
      </c>
      <c r="Q80" s="197"/>
      <c r="R80" s="203"/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331">
        <v>15</v>
      </c>
      <c r="B81" s="326">
        <v>44936</v>
      </c>
      <c r="C81" s="321"/>
      <c r="D81" s="321" t="s">
        <v>948</v>
      </c>
      <c r="E81" s="320" t="s">
        <v>540</v>
      </c>
      <c r="F81" s="320">
        <v>38</v>
      </c>
      <c r="G81" s="320">
        <v>23</v>
      </c>
      <c r="H81" s="316">
        <v>47</v>
      </c>
      <c r="I81" s="332" t="s">
        <v>949</v>
      </c>
      <c r="J81" s="315" t="s">
        <v>745</v>
      </c>
      <c r="K81" s="316">
        <f t="shared" ref="K81" si="73">H81-F81</f>
        <v>9</v>
      </c>
      <c r="L81" s="317">
        <v>100</v>
      </c>
      <c r="M81" s="318">
        <f t="shared" ref="M81" si="74">(K81*N81)-L81</f>
        <v>2600</v>
      </c>
      <c r="N81" s="316">
        <v>300</v>
      </c>
      <c r="O81" s="315" t="s">
        <v>538</v>
      </c>
      <c r="P81" s="319">
        <v>44937</v>
      </c>
      <c r="Q81" s="197"/>
      <c r="R81" s="203"/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31">
        <v>16</v>
      </c>
      <c r="B82" s="326">
        <v>44937</v>
      </c>
      <c r="C82" s="321"/>
      <c r="D82" s="321" t="s">
        <v>1002</v>
      </c>
      <c r="E82" s="320" t="s">
        <v>540</v>
      </c>
      <c r="F82" s="320">
        <v>47.5</v>
      </c>
      <c r="G82" s="320">
        <v>17</v>
      </c>
      <c r="H82" s="316">
        <v>70</v>
      </c>
      <c r="I82" s="332" t="s">
        <v>920</v>
      </c>
      <c r="J82" s="315" t="s">
        <v>1003</v>
      </c>
      <c r="K82" s="316">
        <f t="shared" ref="K82" si="75">H82-F82</f>
        <v>22.5</v>
      </c>
      <c r="L82" s="317">
        <v>100</v>
      </c>
      <c r="M82" s="318">
        <f t="shared" ref="M82" si="76">(K82*N82)-L82</f>
        <v>1025</v>
      </c>
      <c r="N82" s="316">
        <v>50</v>
      </c>
      <c r="O82" s="315" t="s">
        <v>538</v>
      </c>
      <c r="P82" s="319">
        <v>44937</v>
      </c>
      <c r="Q82" s="197"/>
      <c r="R82" s="203"/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00"/>
      <c r="B83" s="244"/>
      <c r="C83" s="235"/>
      <c r="D83" s="235"/>
      <c r="E83" s="201"/>
      <c r="F83" s="201"/>
      <c r="G83" s="201"/>
      <c r="H83" s="202"/>
      <c r="I83" s="301"/>
      <c r="J83" s="226"/>
      <c r="K83" s="202"/>
      <c r="L83" s="218"/>
      <c r="M83" s="219"/>
      <c r="N83" s="202"/>
      <c r="O83" s="226"/>
      <c r="P83" s="199"/>
      <c r="Q83" s="197"/>
      <c r="R83" s="203"/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ht="38.25" customHeight="1">
      <c r="A84" s="92" t="s">
        <v>562</v>
      </c>
      <c r="B84" s="139"/>
      <c r="C84" s="139"/>
      <c r="D84" s="140"/>
      <c r="E84" s="124"/>
      <c r="F84" s="6"/>
      <c r="G84" s="6"/>
      <c r="H84" s="125"/>
      <c r="I84" s="141"/>
      <c r="J84" s="1"/>
      <c r="K84" s="6"/>
      <c r="L84" s="6"/>
      <c r="M84" s="6"/>
      <c r="N84" s="1"/>
      <c r="O84" s="1"/>
      <c r="Q84" s="1"/>
      <c r="R84" s="6"/>
      <c r="S84" s="1"/>
      <c r="T84" s="1"/>
      <c r="U84" s="1"/>
      <c r="V84" s="1"/>
      <c r="W84" s="1"/>
      <c r="X84" s="6"/>
      <c r="Y84" s="1"/>
      <c r="Z84" s="1"/>
      <c r="AA84" s="1"/>
      <c r="AB84" s="1"/>
      <c r="AC84" s="1"/>
      <c r="AD84" s="6"/>
      <c r="AE84" s="1"/>
      <c r="AF84" s="1"/>
      <c r="AG84" s="1"/>
      <c r="AH84" s="1"/>
      <c r="AI84" s="1"/>
      <c r="AJ84" s="6"/>
      <c r="AK84" s="1"/>
    </row>
    <row r="85" spans="1:38" s="198" customFormat="1" ht="38.25">
      <c r="A85" s="93" t="s">
        <v>16</v>
      </c>
      <c r="B85" s="94" t="s">
        <v>515</v>
      </c>
      <c r="C85" s="94"/>
      <c r="D85" s="95" t="s">
        <v>526</v>
      </c>
      <c r="E85" s="94" t="s">
        <v>527</v>
      </c>
      <c r="F85" s="94" t="s">
        <v>528</v>
      </c>
      <c r="G85" s="94" t="s">
        <v>529</v>
      </c>
      <c r="H85" s="94" t="s">
        <v>530</v>
      </c>
      <c r="I85" s="94" t="s">
        <v>531</v>
      </c>
      <c r="J85" s="93" t="s">
        <v>532</v>
      </c>
      <c r="K85" s="128" t="s">
        <v>549</v>
      </c>
      <c r="L85" s="129" t="s">
        <v>534</v>
      </c>
      <c r="M85" s="96" t="s">
        <v>535</v>
      </c>
      <c r="N85" s="94" t="s">
        <v>536</v>
      </c>
      <c r="O85" s="95" t="s">
        <v>537</v>
      </c>
      <c r="P85" s="94" t="s">
        <v>766</v>
      </c>
      <c r="Q85" s="197"/>
      <c r="R85" s="6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</row>
    <row r="86" spans="1:38" s="198" customFormat="1" ht="12.75" customHeight="1">
      <c r="A86" s="280">
        <v>1</v>
      </c>
      <c r="B86" s="281">
        <v>44840</v>
      </c>
      <c r="C86" s="282"/>
      <c r="D86" s="283" t="s">
        <v>116</v>
      </c>
      <c r="E86" s="284" t="s">
        <v>540</v>
      </c>
      <c r="F86" s="284">
        <v>1405</v>
      </c>
      <c r="G86" s="284">
        <v>1240</v>
      </c>
      <c r="H86" s="284">
        <v>1625</v>
      </c>
      <c r="I86" s="284" t="s">
        <v>840</v>
      </c>
      <c r="J86" s="275" t="s">
        <v>872</v>
      </c>
      <c r="K86" s="275">
        <f t="shared" ref="K86" si="77">H86-F86</f>
        <v>220</v>
      </c>
      <c r="L86" s="276">
        <f t="shared" ref="L86" si="78">(F86*-0.7)/100</f>
        <v>-9.8349999999999991</v>
      </c>
      <c r="M86" s="277">
        <f t="shared" ref="M86" si="79">(K86+L86)/F86</f>
        <v>0.14958362989323842</v>
      </c>
      <c r="N86" s="275" t="s">
        <v>538</v>
      </c>
      <c r="O86" s="278">
        <v>44879</v>
      </c>
      <c r="P86" s="275"/>
      <c r="Q86" s="197"/>
      <c r="R86" s="1" t="s">
        <v>539</v>
      </c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</row>
    <row r="87" spans="1:38" ht="14.25" customHeight="1">
      <c r="A87" s="257">
        <v>2</v>
      </c>
      <c r="B87" s="258">
        <v>44840</v>
      </c>
      <c r="C87" s="255"/>
      <c r="D87" s="255" t="s">
        <v>839</v>
      </c>
      <c r="E87" s="256" t="s">
        <v>540</v>
      </c>
      <c r="F87" s="256" t="s">
        <v>841</v>
      </c>
      <c r="G87" s="256">
        <v>1220</v>
      </c>
      <c r="H87" s="256"/>
      <c r="I87" s="256" t="s">
        <v>842</v>
      </c>
      <c r="J87" s="226" t="s">
        <v>541</v>
      </c>
      <c r="K87" s="202"/>
      <c r="L87" s="218"/>
      <c r="M87" s="219"/>
      <c r="N87" s="202"/>
      <c r="O87" s="226"/>
      <c r="P87" s="199"/>
      <c r="Q87" s="197"/>
      <c r="R87" s="197" t="s">
        <v>539</v>
      </c>
      <c r="S87" s="41"/>
      <c r="T87" s="1"/>
      <c r="U87" s="1"/>
      <c r="V87" s="1"/>
      <c r="W87" s="1"/>
      <c r="X87" s="1"/>
      <c r="Y87" s="1"/>
      <c r="Z87" s="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</row>
    <row r="88" spans="1:38" ht="12.75" customHeight="1">
      <c r="A88" s="256"/>
      <c r="B88" s="254"/>
      <c r="C88" s="255"/>
      <c r="D88" s="255"/>
      <c r="E88" s="256"/>
      <c r="F88" s="256"/>
      <c r="G88" s="256"/>
      <c r="H88" s="256"/>
      <c r="I88" s="256"/>
      <c r="J88" s="226"/>
      <c r="K88" s="202"/>
      <c r="L88" s="218"/>
      <c r="M88" s="219"/>
      <c r="N88" s="202"/>
      <c r="O88" s="226"/>
      <c r="P88" s="199"/>
      <c r="R88" s="6"/>
      <c r="S88" s="1"/>
      <c r="T88" s="1"/>
      <c r="U88" s="1"/>
      <c r="V88" s="1"/>
      <c r="W88" s="1"/>
      <c r="X88" s="1"/>
      <c r="Y88" s="1"/>
    </row>
    <row r="89" spans="1:38" ht="12.75" customHeight="1">
      <c r="A89" s="109" t="s">
        <v>542</v>
      </c>
      <c r="B89" s="109"/>
      <c r="C89" s="109"/>
      <c r="D89" s="109"/>
      <c r="E89" s="41"/>
      <c r="F89" s="116" t="s">
        <v>544</v>
      </c>
      <c r="G89" s="54"/>
      <c r="H89" s="54"/>
      <c r="I89" s="54"/>
      <c r="J89" s="6"/>
      <c r="K89" s="132"/>
      <c r="L89" s="133"/>
      <c r="M89" s="6"/>
      <c r="N89" s="99"/>
      <c r="O89" s="142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15" t="s">
        <v>543</v>
      </c>
      <c r="B90" s="109"/>
      <c r="C90" s="109"/>
      <c r="D90" s="109"/>
      <c r="E90" s="6"/>
      <c r="F90" s="116" t="s">
        <v>546</v>
      </c>
      <c r="G90" s="6"/>
      <c r="H90" s="6" t="s">
        <v>762</v>
      </c>
      <c r="I90" s="6"/>
      <c r="J90" s="1"/>
      <c r="K90" s="6"/>
      <c r="L90" s="6"/>
      <c r="M90" s="6"/>
      <c r="N90" s="1"/>
      <c r="O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15"/>
      <c r="B91" s="109"/>
      <c r="C91" s="109"/>
      <c r="D91" s="109"/>
      <c r="E91" s="6"/>
      <c r="F91" s="116"/>
      <c r="G91" s="6"/>
      <c r="H91" s="6"/>
      <c r="I91" s="6"/>
      <c r="J91" s="1"/>
      <c r="K91" s="6"/>
      <c r="L91" s="6"/>
      <c r="M91" s="6"/>
      <c r="N91" s="1"/>
      <c r="O91" s="1"/>
      <c r="Q91" s="1"/>
      <c r="R91" s="54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15"/>
      <c r="B92" s="109"/>
      <c r="C92" s="109"/>
      <c r="D92" s="109"/>
      <c r="E92" s="6"/>
      <c r="F92" s="116"/>
      <c r="G92" s="54"/>
      <c r="H92" s="41"/>
      <c r="I92" s="54"/>
      <c r="J92" s="6"/>
      <c r="K92" s="132"/>
      <c r="L92" s="133"/>
      <c r="M92" s="6"/>
      <c r="N92" s="99"/>
      <c r="O92" s="134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54"/>
      <c r="B93" s="98"/>
      <c r="C93" s="98"/>
      <c r="D93" s="41"/>
      <c r="E93" s="54"/>
      <c r="F93" s="54"/>
      <c r="G93" s="54"/>
      <c r="H93" s="41"/>
      <c r="I93" s="54"/>
      <c r="J93" s="6"/>
      <c r="K93" s="132"/>
      <c r="L93" s="133"/>
      <c r="M93" s="6"/>
      <c r="N93" s="99"/>
      <c r="O93" s="134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38.25" customHeight="1">
      <c r="A94" s="41"/>
      <c r="B94" s="143" t="s">
        <v>563</v>
      </c>
      <c r="C94" s="143"/>
      <c r="D94" s="143"/>
      <c r="E94" s="143"/>
      <c r="F94" s="6"/>
      <c r="G94" s="6"/>
      <c r="H94" s="126"/>
      <c r="I94" s="6"/>
      <c r="J94" s="126"/>
      <c r="K94" s="127"/>
      <c r="L94" s="6"/>
      <c r="M94" s="6"/>
      <c r="N94" s="1"/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93" t="s">
        <v>16</v>
      </c>
      <c r="B95" s="94" t="s">
        <v>515</v>
      </c>
      <c r="C95" s="94"/>
      <c r="D95" s="95" t="s">
        <v>526</v>
      </c>
      <c r="E95" s="94" t="s">
        <v>527</v>
      </c>
      <c r="F95" s="94" t="s">
        <v>528</v>
      </c>
      <c r="G95" s="94" t="s">
        <v>564</v>
      </c>
      <c r="H95" s="94" t="s">
        <v>565</v>
      </c>
      <c r="I95" s="94" t="s">
        <v>531</v>
      </c>
      <c r="J95" s="144" t="s">
        <v>532</v>
      </c>
      <c r="K95" s="94" t="s">
        <v>533</v>
      </c>
      <c r="L95" s="94" t="s">
        <v>566</v>
      </c>
      <c r="M95" s="94" t="s">
        <v>536</v>
      </c>
      <c r="N95" s="95" t="s">
        <v>537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45">
        <v>1</v>
      </c>
      <c r="B96" s="146">
        <v>41579</v>
      </c>
      <c r="C96" s="146"/>
      <c r="D96" s="147" t="s">
        <v>567</v>
      </c>
      <c r="E96" s="148" t="s">
        <v>568</v>
      </c>
      <c r="F96" s="149">
        <v>82</v>
      </c>
      <c r="G96" s="148" t="s">
        <v>569</v>
      </c>
      <c r="H96" s="148">
        <v>100</v>
      </c>
      <c r="I96" s="150">
        <v>100</v>
      </c>
      <c r="J96" s="151" t="s">
        <v>570</v>
      </c>
      <c r="K96" s="152">
        <f t="shared" ref="K96:K148" si="80">H96-F96</f>
        <v>18</v>
      </c>
      <c r="L96" s="153">
        <f t="shared" ref="L96:L148" si="81">K96/F96</f>
        <v>0.21951219512195122</v>
      </c>
      <c r="M96" s="148" t="s">
        <v>538</v>
      </c>
      <c r="N96" s="154">
        <v>42657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2</v>
      </c>
      <c r="B97" s="146">
        <v>41794</v>
      </c>
      <c r="C97" s="146"/>
      <c r="D97" s="147" t="s">
        <v>571</v>
      </c>
      <c r="E97" s="148" t="s">
        <v>540</v>
      </c>
      <c r="F97" s="149">
        <v>257</v>
      </c>
      <c r="G97" s="148" t="s">
        <v>569</v>
      </c>
      <c r="H97" s="148">
        <v>300</v>
      </c>
      <c r="I97" s="150">
        <v>300</v>
      </c>
      <c r="J97" s="151" t="s">
        <v>570</v>
      </c>
      <c r="K97" s="152">
        <f t="shared" si="80"/>
        <v>43</v>
      </c>
      <c r="L97" s="153">
        <f t="shared" si="81"/>
        <v>0.16731517509727625</v>
      </c>
      <c r="M97" s="148" t="s">
        <v>538</v>
      </c>
      <c r="N97" s="154">
        <v>41822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3</v>
      </c>
      <c r="B98" s="146">
        <v>41828</v>
      </c>
      <c r="C98" s="146"/>
      <c r="D98" s="147" t="s">
        <v>572</v>
      </c>
      <c r="E98" s="148" t="s">
        <v>540</v>
      </c>
      <c r="F98" s="149">
        <v>393</v>
      </c>
      <c r="G98" s="148" t="s">
        <v>569</v>
      </c>
      <c r="H98" s="148">
        <v>468</v>
      </c>
      <c r="I98" s="150">
        <v>468</v>
      </c>
      <c r="J98" s="151" t="s">
        <v>570</v>
      </c>
      <c r="K98" s="152">
        <f t="shared" si="80"/>
        <v>75</v>
      </c>
      <c r="L98" s="153">
        <f t="shared" si="81"/>
        <v>0.19083969465648856</v>
      </c>
      <c r="M98" s="148" t="s">
        <v>538</v>
      </c>
      <c r="N98" s="154">
        <v>41863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4</v>
      </c>
      <c r="B99" s="146">
        <v>41857</v>
      </c>
      <c r="C99" s="146"/>
      <c r="D99" s="147" t="s">
        <v>573</v>
      </c>
      <c r="E99" s="148" t="s">
        <v>540</v>
      </c>
      <c r="F99" s="149">
        <v>205</v>
      </c>
      <c r="G99" s="148" t="s">
        <v>569</v>
      </c>
      <c r="H99" s="148">
        <v>275</v>
      </c>
      <c r="I99" s="150">
        <v>250</v>
      </c>
      <c r="J99" s="151" t="s">
        <v>570</v>
      </c>
      <c r="K99" s="152">
        <f t="shared" si="80"/>
        <v>70</v>
      </c>
      <c r="L99" s="153">
        <f t="shared" si="81"/>
        <v>0.34146341463414637</v>
      </c>
      <c r="M99" s="148" t="s">
        <v>538</v>
      </c>
      <c r="N99" s="154">
        <v>41962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5</v>
      </c>
      <c r="B100" s="146">
        <v>41886</v>
      </c>
      <c r="C100" s="146"/>
      <c r="D100" s="147" t="s">
        <v>574</v>
      </c>
      <c r="E100" s="148" t="s">
        <v>540</v>
      </c>
      <c r="F100" s="149">
        <v>162</v>
      </c>
      <c r="G100" s="148" t="s">
        <v>569</v>
      </c>
      <c r="H100" s="148">
        <v>190</v>
      </c>
      <c r="I100" s="150">
        <v>190</v>
      </c>
      <c r="J100" s="151" t="s">
        <v>570</v>
      </c>
      <c r="K100" s="152">
        <f t="shared" si="80"/>
        <v>28</v>
      </c>
      <c r="L100" s="153">
        <f t="shared" si="81"/>
        <v>0.1728395061728395</v>
      </c>
      <c r="M100" s="148" t="s">
        <v>538</v>
      </c>
      <c r="N100" s="154">
        <v>42006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6</v>
      </c>
      <c r="B101" s="146">
        <v>41886</v>
      </c>
      <c r="C101" s="146"/>
      <c r="D101" s="147" t="s">
        <v>575</v>
      </c>
      <c r="E101" s="148" t="s">
        <v>540</v>
      </c>
      <c r="F101" s="149">
        <v>75</v>
      </c>
      <c r="G101" s="148" t="s">
        <v>569</v>
      </c>
      <c r="H101" s="148">
        <v>91.5</v>
      </c>
      <c r="I101" s="150" t="s">
        <v>576</v>
      </c>
      <c r="J101" s="151" t="s">
        <v>577</v>
      </c>
      <c r="K101" s="152">
        <f t="shared" si="80"/>
        <v>16.5</v>
      </c>
      <c r="L101" s="153">
        <f t="shared" si="81"/>
        <v>0.22</v>
      </c>
      <c r="M101" s="148" t="s">
        <v>538</v>
      </c>
      <c r="N101" s="154">
        <v>41954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7</v>
      </c>
      <c r="B102" s="146">
        <v>41913</v>
      </c>
      <c r="C102" s="146"/>
      <c r="D102" s="147" t="s">
        <v>578</v>
      </c>
      <c r="E102" s="148" t="s">
        <v>540</v>
      </c>
      <c r="F102" s="149">
        <v>850</v>
      </c>
      <c r="G102" s="148" t="s">
        <v>569</v>
      </c>
      <c r="H102" s="148">
        <v>982.5</v>
      </c>
      <c r="I102" s="150">
        <v>1050</v>
      </c>
      <c r="J102" s="151" t="s">
        <v>579</v>
      </c>
      <c r="K102" s="152">
        <f t="shared" si="80"/>
        <v>132.5</v>
      </c>
      <c r="L102" s="153">
        <f t="shared" si="81"/>
        <v>0.15588235294117647</v>
      </c>
      <c r="M102" s="148" t="s">
        <v>538</v>
      </c>
      <c r="N102" s="154">
        <v>42039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8</v>
      </c>
      <c r="B103" s="146">
        <v>41913</v>
      </c>
      <c r="C103" s="146"/>
      <c r="D103" s="147" t="s">
        <v>580</v>
      </c>
      <c r="E103" s="148" t="s">
        <v>540</v>
      </c>
      <c r="F103" s="149">
        <v>475</v>
      </c>
      <c r="G103" s="148" t="s">
        <v>569</v>
      </c>
      <c r="H103" s="148">
        <v>515</v>
      </c>
      <c r="I103" s="150">
        <v>600</v>
      </c>
      <c r="J103" s="151" t="s">
        <v>581</v>
      </c>
      <c r="K103" s="152">
        <f t="shared" si="80"/>
        <v>40</v>
      </c>
      <c r="L103" s="153">
        <f t="shared" si="81"/>
        <v>8.4210526315789472E-2</v>
      </c>
      <c r="M103" s="148" t="s">
        <v>538</v>
      </c>
      <c r="N103" s="154">
        <v>41939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9</v>
      </c>
      <c r="B104" s="146">
        <v>41913</v>
      </c>
      <c r="C104" s="146"/>
      <c r="D104" s="147" t="s">
        <v>582</v>
      </c>
      <c r="E104" s="148" t="s">
        <v>540</v>
      </c>
      <c r="F104" s="149">
        <v>86</v>
      </c>
      <c r="G104" s="148" t="s">
        <v>569</v>
      </c>
      <c r="H104" s="148">
        <v>99</v>
      </c>
      <c r="I104" s="150">
        <v>140</v>
      </c>
      <c r="J104" s="151" t="s">
        <v>583</v>
      </c>
      <c r="K104" s="152">
        <f t="shared" si="80"/>
        <v>13</v>
      </c>
      <c r="L104" s="153">
        <f t="shared" si="81"/>
        <v>0.15116279069767441</v>
      </c>
      <c r="M104" s="148" t="s">
        <v>538</v>
      </c>
      <c r="N104" s="154">
        <v>41939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10</v>
      </c>
      <c r="B105" s="146">
        <v>41926</v>
      </c>
      <c r="C105" s="146"/>
      <c r="D105" s="147" t="s">
        <v>584</v>
      </c>
      <c r="E105" s="148" t="s">
        <v>540</v>
      </c>
      <c r="F105" s="149">
        <v>496.6</v>
      </c>
      <c r="G105" s="148" t="s">
        <v>569</v>
      </c>
      <c r="H105" s="148">
        <v>621</v>
      </c>
      <c r="I105" s="150">
        <v>580</v>
      </c>
      <c r="J105" s="151" t="s">
        <v>570</v>
      </c>
      <c r="K105" s="152">
        <f t="shared" si="80"/>
        <v>124.39999999999998</v>
      </c>
      <c r="L105" s="153">
        <f t="shared" si="81"/>
        <v>0.25050342327829234</v>
      </c>
      <c r="M105" s="148" t="s">
        <v>538</v>
      </c>
      <c r="N105" s="154">
        <v>42605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11</v>
      </c>
      <c r="B106" s="146">
        <v>41926</v>
      </c>
      <c r="C106" s="146"/>
      <c r="D106" s="147" t="s">
        <v>585</v>
      </c>
      <c r="E106" s="148" t="s">
        <v>540</v>
      </c>
      <c r="F106" s="149">
        <v>2481.9</v>
      </c>
      <c r="G106" s="148" t="s">
        <v>569</v>
      </c>
      <c r="H106" s="148">
        <v>2840</v>
      </c>
      <c r="I106" s="150">
        <v>2870</v>
      </c>
      <c r="J106" s="151" t="s">
        <v>586</v>
      </c>
      <c r="K106" s="152">
        <f t="shared" si="80"/>
        <v>358.09999999999991</v>
      </c>
      <c r="L106" s="153">
        <f t="shared" si="81"/>
        <v>0.14428462065353154</v>
      </c>
      <c r="M106" s="148" t="s">
        <v>538</v>
      </c>
      <c r="N106" s="154">
        <v>42017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12</v>
      </c>
      <c r="B107" s="146">
        <v>41928</v>
      </c>
      <c r="C107" s="146"/>
      <c r="D107" s="147" t="s">
        <v>587</v>
      </c>
      <c r="E107" s="148" t="s">
        <v>540</v>
      </c>
      <c r="F107" s="149">
        <v>84.5</v>
      </c>
      <c r="G107" s="148" t="s">
        <v>569</v>
      </c>
      <c r="H107" s="148">
        <v>93</v>
      </c>
      <c r="I107" s="150">
        <v>110</v>
      </c>
      <c r="J107" s="151" t="s">
        <v>588</v>
      </c>
      <c r="K107" s="152">
        <f t="shared" si="80"/>
        <v>8.5</v>
      </c>
      <c r="L107" s="153">
        <f t="shared" si="81"/>
        <v>0.10059171597633136</v>
      </c>
      <c r="M107" s="148" t="s">
        <v>538</v>
      </c>
      <c r="N107" s="154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13</v>
      </c>
      <c r="B108" s="146">
        <v>41928</v>
      </c>
      <c r="C108" s="146"/>
      <c r="D108" s="147" t="s">
        <v>589</v>
      </c>
      <c r="E108" s="148" t="s">
        <v>540</v>
      </c>
      <c r="F108" s="149">
        <v>401</v>
      </c>
      <c r="G108" s="148" t="s">
        <v>569</v>
      </c>
      <c r="H108" s="148">
        <v>428</v>
      </c>
      <c r="I108" s="150">
        <v>450</v>
      </c>
      <c r="J108" s="151" t="s">
        <v>590</v>
      </c>
      <c r="K108" s="152">
        <f t="shared" si="80"/>
        <v>27</v>
      </c>
      <c r="L108" s="153">
        <f t="shared" si="81"/>
        <v>6.7331670822942641E-2</v>
      </c>
      <c r="M108" s="148" t="s">
        <v>538</v>
      </c>
      <c r="N108" s="154">
        <v>42020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14</v>
      </c>
      <c r="B109" s="146">
        <v>41928</v>
      </c>
      <c r="C109" s="146"/>
      <c r="D109" s="147" t="s">
        <v>591</v>
      </c>
      <c r="E109" s="148" t="s">
        <v>540</v>
      </c>
      <c r="F109" s="149">
        <v>101</v>
      </c>
      <c r="G109" s="148" t="s">
        <v>569</v>
      </c>
      <c r="H109" s="148">
        <v>112</v>
      </c>
      <c r="I109" s="150">
        <v>120</v>
      </c>
      <c r="J109" s="151" t="s">
        <v>592</v>
      </c>
      <c r="K109" s="152">
        <f t="shared" si="80"/>
        <v>11</v>
      </c>
      <c r="L109" s="153">
        <f t="shared" si="81"/>
        <v>0.10891089108910891</v>
      </c>
      <c r="M109" s="148" t="s">
        <v>538</v>
      </c>
      <c r="N109" s="154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15</v>
      </c>
      <c r="B110" s="146">
        <v>41954</v>
      </c>
      <c r="C110" s="146"/>
      <c r="D110" s="147" t="s">
        <v>593</v>
      </c>
      <c r="E110" s="148" t="s">
        <v>540</v>
      </c>
      <c r="F110" s="149">
        <v>59</v>
      </c>
      <c r="G110" s="148" t="s">
        <v>569</v>
      </c>
      <c r="H110" s="148">
        <v>76</v>
      </c>
      <c r="I110" s="150">
        <v>76</v>
      </c>
      <c r="J110" s="151" t="s">
        <v>570</v>
      </c>
      <c r="K110" s="152">
        <f t="shared" si="80"/>
        <v>17</v>
      </c>
      <c r="L110" s="153">
        <f t="shared" si="81"/>
        <v>0.28813559322033899</v>
      </c>
      <c r="M110" s="148" t="s">
        <v>538</v>
      </c>
      <c r="N110" s="154">
        <v>43032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16</v>
      </c>
      <c r="B111" s="146">
        <v>41954</v>
      </c>
      <c r="C111" s="146"/>
      <c r="D111" s="147" t="s">
        <v>582</v>
      </c>
      <c r="E111" s="148" t="s">
        <v>540</v>
      </c>
      <c r="F111" s="149">
        <v>99</v>
      </c>
      <c r="G111" s="148" t="s">
        <v>569</v>
      </c>
      <c r="H111" s="148">
        <v>120</v>
      </c>
      <c r="I111" s="150">
        <v>120</v>
      </c>
      <c r="J111" s="151" t="s">
        <v>551</v>
      </c>
      <c r="K111" s="152">
        <f t="shared" si="80"/>
        <v>21</v>
      </c>
      <c r="L111" s="153">
        <f t="shared" si="81"/>
        <v>0.21212121212121213</v>
      </c>
      <c r="M111" s="148" t="s">
        <v>538</v>
      </c>
      <c r="N111" s="154">
        <v>41960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17</v>
      </c>
      <c r="B112" s="146">
        <v>41956</v>
      </c>
      <c r="C112" s="146"/>
      <c r="D112" s="147" t="s">
        <v>594</v>
      </c>
      <c r="E112" s="148" t="s">
        <v>540</v>
      </c>
      <c r="F112" s="149">
        <v>22</v>
      </c>
      <c r="G112" s="148" t="s">
        <v>569</v>
      </c>
      <c r="H112" s="148">
        <v>33.549999999999997</v>
      </c>
      <c r="I112" s="150">
        <v>32</v>
      </c>
      <c r="J112" s="151" t="s">
        <v>595</v>
      </c>
      <c r="K112" s="152">
        <f t="shared" si="80"/>
        <v>11.549999999999997</v>
      </c>
      <c r="L112" s="153">
        <f t="shared" si="81"/>
        <v>0.52499999999999991</v>
      </c>
      <c r="M112" s="148" t="s">
        <v>538</v>
      </c>
      <c r="N112" s="154">
        <v>42188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18</v>
      </c>
      <c r="B113" s="146">
        <v>41976</v>
      </c>
      <c r="C113" s="146"/>
      <c r="D113" s="147" t="s">
        <v>596</v>
      </c>
      <c r="E113" s="148" t="s">
        <v>540</v>
      </c>
      <c r="F113" s="149">
        <v>440</v>
      </c>
      <c r="G113" s="148" t="s">
        <v>569</v>
      </c>
      <c r="H113" s="148">
        <v>520</v>
      </c>
      <c r="I113" s="150">
        <v>520</v>
      </c>
      <c r="J113" s="151" t="s">
        <v>597</v>
      </c>
      <c r="K113" s="152">
        <f t="shared" si="80"/>
        <v>80</v>
      </c>
      <c r="L113" s="153">
        <f t="shared" si="81"/>
        <v>0.18181818181818182</v>
      </c>
      <c r="M113" s="148" t="s">
        <v>538</v>
      </c>
      <c r="N113" s="154">
        <v>42208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19</v>
      </c>
      <c r="B114" s="146">
        <v>41976</v>
      </c>
      <c r="C114" s="146"/>
      <c r="D114" s="147" t="s">
        <v>598</v>
      </c>
      <c r="E114" s="148" t="s">
        <v>540</v>
      </c>
      <c r="F114" s="149">
        <v>360</v>
      </c>
      <c r="G114" s="148" t="s">
        <v>569</v>
      </c>
      <c r="H114" s="148">
        <v>427</v>
      </c>
      <c r="I114" s="150">
        <v>425</v>
      </c>
      <c r="J114" s="151" t="s">
        <v>599</v>
      </c>
      <c r="K114" s="152">
        <f t="shared" si="80"/>
        <v>67</v>
      </c>
      <c r="L114" s="153">
        <f t="shared" si="81"/>
        <v>0.18611111111111112</v>
      </c>
      <c r="M114" s="148" t="s">
        <v>538</v>
      </c>
      <c r="N114" s="154">
        <v>42058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20</v>
      </c>
      <c r="B115" s="146">
        <v>42012</v>
      </c>
      <c r="C115" s="146"/>
      <c r="D115" s="147" t="s">
        <v>600</v>
      </c>
      <c r="E115" s="148" t="s">
        <v>540</v>
      </c>
      <c r="F115" s="149">
        <v>360</v>
      </c>
      <c r="G115" s="148" t="s">
        <v>569</v>
      </c>
      <c r="H115" s="148">
        <v>455</v>
      </c>
      <c r="I115" s="150">
        <v>420</v>
      </c>
      <c r="J115" s="151" t="s">
        <v>601</v>
      </c>
      <c r="K115" s="152">
        <f t="shared" si="80"/>
        <v>95</v>
      </c>
      <c r="L115" s="153">
        <f t="shared" si="81"/>
        <v>0.2638888888888889</v>
      </c>
      <c r="M115" s="148" t="s">
        <v>538</v>
      </c>
      <c r="N115" s="154">
        <v>42024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21</v>
      </c>
      <c r="B116" s="146">
        <v>42012</v>
      </c>
      <c r="C116" s="146"/>
      <c r="D116" s="147" t="s">
        <v>602</v>
      </c>
      <c r="E116" s="148" t="s">
        <v>540</v>
      </c>
      <c r="F116" s="149">
        <v>130</v>
      </c>
      <c r="G116" s="148"/>
      <c r="H116" s="148">
        <v>175.5</v>
      </c>
      <c r="I116" s="150">
        <v>165</v>
      </c>
      <c r="J116" s="151" t="s">
        <v>603</v>
      </c>
      <c r="K116" s="152">
        <f t="shared" si="80"/>
        <v>45.5</v>
      </c>
      <c r="L116" s="153">
        <f t="shared" si="81"/>
        <v>0.35</v>
      </c>
      <c r="M116" s="148" t="s">
        <v>538</v>
      </c>
      <c r="N116" s="154">
        <v>43088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22</v>
      </c>
      <c r="B117" s="146">
        <v>42040</v>
      </c>
      <c r="C117" s="146"/>
      <c r="D117" s="147" t="s">
        <v>365</v>
      </c>
      <c r="E117" s="148" t="s">
        <v>568</v>
      </c>
      <c r="F117" s="149">
        <v>98</v>
      </c>
      <c r="G117" s="148"/>
      <c r="H117" s="148">
        <v>120</v>
      </c>
      <c r="I117" s="150">
        <v>120</v>
      </c>
      <c r="J117" s="151" t="s">
        <v>570</v>
      </c>
      <c r="K117" s="152">
        <f t="shared" si="80"/>
        <v>22</v>
      </c>
      <c r="L117" s="153">
        <f t="shared" si="81"/>
        <v>0.22448979591836735</v>
      </c>
      <c r="M117" s="148" t="s">
        <v>538</v>
      </c>
      <c r="N117" s="154">
        <v>42753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23</v>
      </c>
      <c r="B118" s="146">
        <v>42040</v>
      </c>
      <c r="C118" s="146"/>
      <c r="D118" s="147" t="s">
        <v>604</v>
      </c>
      <c r="E118" s="148" t="s">
        <v>568</v>
      </c>
      <c r="F118" s="149">
        <v>196</v>
      </c>
      <c r="G118" s="148"/>
      <c r="H118" s="148">
        <v>262</v>
      </c>
      <c r="I118" s="150">
        <v>255</v>
      </c>
      <c r="J118" s="151" t="s">
        <v>570</v>
      </c>
      <c r="K118" s="152">
        <f t="shared" si="80"/>
        <v>66</v>
      </c>
      <c r="L118" s="153">
        <f t="shared" si="81"/>
        <v>0.33673469387755101</v>
      </c>
      <c r="M118" s="148" t="s">
        <v>538</v>
      </c>
      <c r="N118" s="154">
        <v>42599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5">
        <v>24</v>
      </c>
      <c r="B119" s="156">
        <v>42067</v>
      </c>
      <c r="C119" s="156"/>
      <c r="D119" s="157" t="s">
        <v>364</v>
      </c>
      <c r="E119" s="158" t="s">
        <v>568</v>
      </c>
      <c r="F119" s="159">
        <v>235</v>
      </c>
      <c r="G119" s="159"/>
      <c r="H119" s="160">
        <v>77</v>
      </c>
      <c r="I119" s="160" t="s">
        <v>605</v>
      </c>
      <c r="J119" s="161" t="s">
        <v>606</v>
      </c>
      <c r="K119" s="162">
        <f t="shared" si="80"/>
        <v>-158</v>
      </c>
      <c r="L119" s="163">
        <f t="shared" si="81"/>
        <v>-0.67234042553191486</v>
      </c>
      <c r="M119" s="159" t="s">
        <v>550</v>
      </c>
      <c r="N119" s="156">
        <v>43522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25</v>
      </c>
      <c r="B120" s="146">
        <v>42067</v>
      </c>
      <c r="C120" s="146"/>
      <c r="D120" s="147" t="s">
        <v>607</v>
      </c>
      <c r="E120" s="148" t="s">
        <v>568</v>
      </c>
      <c r="F120" s="149">
        <v>185</v>
      </c>
      <c r="G120" s="148"/>
      <c r="H120" s="148">
        <v>224</v>
      </c>
      <c r="I120" s="150" t="s">
        <v>608</v>
      </c>
      <c r="J120" s="151" t="s">
        <v>570</v>
      </c>
      <c r="K120" s="152">
        <f t="shared" si="80"/>
        <v>39</v>
      </c>
      <c r="L120" s="153">
        <f t="shared" si="81"/>
        <v>0.21081081081081082</v>
      </c>
      <c r="M120" s="148" t="s">
        <v>538</v>
      </c>
      <c r="N120" s="154">
        <v>42647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5">
        <v>26</v>
      </c>
      <c r="B121" s="156">
        <v>42090</v>
      </c>
      <c r="C121" s="156"/>
      <c r="D121" s="164" t="s">
        <v>609</v>
      </c>
      <c r="E121" s="159" t="s">
        <v>568</v>
      </c>
      <c r="F121" s="159">
        <v>49.5</v>
      </c>
      <c r="G121" s="160"/>
      <c r="H121" s="160">
        <v>15.85</v>
      </c>
      <c r="I121" s="160">
        <v>67</v>
      </c>
      <c r="J121" s="161" t="s">
        <v>610</v>
      </c>
      <c r="K121" s="160">
        <f t="shared" si="80"/>
        <v>-33.65</v>
      </c>
      <c r="L121" s="165">
        <f t="shared" si="81"/>
        <v>-0.67979797979797973</v>
      </c>
      <c r="M121" s="159" t="s">
        <v>550</v>
      </c>
      <c r="N121" s="166">
        <v>43627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27</v>
      </c>
      <c r="B122" s="146">
        <v>42093</v>
      </c>
      <c r="C122" s="146"/>
      <c r="D122" s="147" t="s">
        <v>611</v>
      </c>
      <c r="E122" s="148" t="s">
        <v>568</v>
      </c>
      <c r="F122" s="149">
        <v>183.5</v>
      </c>
      <c r="G122" s="148"/>
      <c r="H122" s="148">
        <v>219</v>
      </c>
      <c r="I122" s="150">
        <v>218</v>
      </c>
      <c r="J122" s="151" t="s">
        <v>612</v>
      </c>
      <c r="K122" s="152">
        <f t="shared" si="80"/>
        <v>35.5</v>
      </c>
      <c r="L122" s="153">
        <f t="shared" si="81"/>
        <v>0.19346049046321526</v>
      </c>
      <c r="M122" s="148" t="s">
        <v>538</v>
      </c>
      <c r="N122" s="154">
        <v>42103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28</v>
      </c>
      <c r="B123" s="146">
        <v>42114</v>
      </c>
      <c r="C123" s="146"/>
      <c r="D123" s="147" t="s">
        <v>613</v>
      </c>
      <c r="E123" s="148" t="s">
        <v>568</v>
      </c>
      <c r="F123" s="149">
        <f>(227+237)/2</f>
        <v>232</v>
      </c>
      <c r="G123" s="148"/>
      <c r="H123" s="148">
        <v>298</v>
      </c>
      <c r="I123" s="150">
        <v>298</v>
      </c>
      <c r="J123" s="151" t="s">
        <v>570</v>
      </c>
      <c r="K123" s="152">
        <f t="shared" si="80"/>
        <v>66</v>
      </c>
      <c r="L123" s="153">
        <f t="shared" si="81"/>
        <v>0.28448275862068967</v>
      </c>
      <c r="M123" s="148" t="s">
        <v>538</v>
      </c>
      <c r="N123" s="154">
        <v>42823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29</v>
      </c>
      <c r="B124" s="146">
        <v>42128</v>
      </c>
      <c r="C124" s="146"/>
      <c r="D124" s="147" t="s">
        <v>614</v>
      </c>
      <c r="E124" s="148" t="s">
        <v>540</v>
      </c>
      <c r="F124" s="149">
        <v>385</v>
      </c>
      <c r="G124" s="148"/>
      <c r="H124" s="148">
        <f>212.5+331</f>
        <v>543.5</v>
      </c>
      <c r="I124" s="150">
        <v>510</v>
      </c>
      <c r="J124" s="151" t="s">
        <v>615</v>
      </c>
      <c r="K124" s="152">
        <f t="shared" si="80"/>
        <v>158.5</v>
      </c>
      <c r="L124" s="153">
        <f t="shared" si="81"/>
        <v>0.41168831168831171</v>
      </c>
      <c r="M124" s="148" t="s">
        <v>538</v>
      </c>
      <c r="N124" s="154">
        <v>42235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30</v>
      </c>
      <c r="B125" s="146">
        <v>42128</v>
      </c>
      <c r="C125" s="146"/>
      <c r="D125" s="147" t="s">
        <v>616</v>
      </c>
      <c r="E125" s="148" t="s">
        <v>540</v>
      </c>
      <c r="F125" s="149">
        <v>115.5</v>
      </c>
      <c r="G125" s="148"/>
      <c r="H125" s="148">
        <v>146</v>
      </c>
      <c r="I125" s="150">
        <v>142</v>
      </c>
      <c r="J125" s="151" t="s">
        <v>617</v>
      </c>
      <c r="K125" s="152">
        <f t="shared" si="80"/>
        <v>30.5</v>
      </c>
      <c r="L125" s="153">
        <f t="shared" si="81"/>
        <v>0.26406926406926406</v>
      </c>
      <c r="M125" s="148" t="s">
        <v>538</v>
      </c>
      <c r="N125" s="154">
        <v>42202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31</v>
      </c>
      <c r="B126" s="146">
        <v>42151</v>
      </c>
      <c r="C126" s="146"/>
      <c r="D126" s="147" t="s">
        <v>618</v>
      </c>
      <c r="E126" s="148" t="s">
        <v>540</v>
      </c>
      <c r="F126" s="149">
        <v>237.5</v>
      </c>
      <c r="G126" s="148"/>
      <c r="H126" s="148">
        <v>279.5</v>
      </c>
      <c r="I126" s="150">
        <v>278</v>
      </c>
      <c r="J126" s="151" t="s">
        <v>570</v>
      </c>
      <c r="K126" s="152">
        <f t="shared" si="80"/>
        <v>42</v>
      </c>
      <c r="L126" s="153">
        <f t="shared" si="81"/>
        <v>0.17684210526315788</v>
      </c>
      <c r="M126" s="148" t="s">
        <v>538</v>
      </c>
      <c r="N126" s="154">
        <v>42222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32</v>
      </c>
      <c r="B127" s="146">
        <v>42174</v>
      </c>
      <c r="C127" s="146"/>
      <c r="D127" s="147" t="s">
        <v>589</v>
      </c>
      <c r="E127" s="148" t="s">
        <v>568</v>
      </c>
      <c r="F127" s="149">
        <v>340</v>
      </c>
      <c r="G127" s="148"/>
      <c r="H127" s="148">
        <v>448</v>
      </c>
      <c r="I127" s="150">
        <v>448</v>
      </c>
      <c r="J127" s="151" t="s">
        <v>570</v>
      </c>
      <c r="K127" s="152">
        <f t="shared" si="80"/>
        <v>108</v>
      </c>
      <c r="L127" s="153">
        <f t="shared" si="81"/>
        <v>0.31764705882352939</v>
      </c>
      <c r="M127" s="148" t="s">
        <v>538</v>
      </c>
      <c r="N127" s="154">
        <v>43018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33</v>
      </c>
      <c r="B128" s="146">
        <v>42191</v>
      </c>
      <c r="C128" s="146"/>
      <c r="D128" s="147" t="s">
        <v>619</v>
      </c>
      <c r="E128" s="148" t="s">
        <v>568</v>
      </c>
      <c r="F128" s="149">
        <v>390</v>
      </c>
      <c r="G128" s="148"/>
      <c r="H128" s="148">
        <v>460</v>
      </c>
      <c r="I128" s="150">
        <v>460</v>
      </c>
      <c r="J128" s="151" t="s">
        <v>570</v>
      </c>
      <c r="K128" s="152">
        <f t="shared" si="80"/>
        <v>70</v>
      </c>
      <c r="L128" s="153">
        <f t="shared" si="81"/>
        <v>0.17948717948717949</v>
      </c>
      <c r="M128" s="148" t="s">
        <v>538</v>
      </c>
      <c r="N128" s="154">
        <v>42478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5">
        <v>34</v>
      </c>
      <c r="B129" s="156">
        <v>42195</v>
      </c>
      <c r="C129" s="156"/>
      <c r="D129" s="157" t="s">
        <v>620</v>
      </c>
      <c r="E129" s="158" t="s">
        <v>568</v>
      </c>
      <c r="F129" s="159">
        <v>122.5</v>
      </c>
      <c r="G129" s="159"/>
      <c r="H129" s="160">
        <v>61</v>
      </c>
      <c r="I129" s="160">
        <v>172</v>
      </c>
      <c r="J129" s="161" t="s">
        <v>621</v>
      </c>
      <c r="K129" s="162">
        <f t="shared" si="80"/>
        <v>-61.5</v>
      </c>
      <c r="L129" s="163">
        <f t="shared" si="81"/>
        <v>-0.50204081632653064</v>
      </c>
      <c r="M129" s="159" t="s">
        <v>550</v>
      </c>
      <c r="N129" s="156">
        <v>43333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35</v>
      </c>
      <c r="B130" s="146">
        <v>42219</v>
      </c>
      <c r="C130" s="146"/>
      <c r="D130" s="147" t="s">
        <v>622</v>
      </c>
      <c r="E130" s="148" t="s">
        <v>568</v>
      </c>
      <c r="F130" s="149">
        <v>297.5</v>
      </c>
      <c r="G130" s="148"/>
      <c r="H130" s="148">
        <v>350</v>
      </c>
      <c r="I130" s="150">
        <v>360</v>
      </c>
      <c r="J130" s="151" t="s">
        <v>623</v>
      </c>
      <c r="K130" s="152">
        <f t="shared" si="80"/>
        <v>52.5</v>
      </c>
      <c r="L130" s="153">
        <f t="shared" si="81"/>
        <v>0.17647058823529413</v>
      </c>
      <c r="M130" s="148" t="s">
        <v>538</v>
      </c>
      <c r="N130" s="154">
        <v>42232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36</v>
      </c>
      <c r="B131" s="146">
        <v>42219</v>
      </c>
      <c r="C131" s="146"/>
      <c r="D131" s="147" t="s">
        <v>624</v>
      </c>
      <c r="E131" s="148" t="s">
        <v>568</v>
      </c>
      <c r="F131" s="149">
        <v>115.5</v>
      </c>
      <c r="G131" s="148"/>
      <c r="H131" s="148">
        <v>149</v>
      </c>
      <c r="I131" s="150">
        <v>140</v>
      </c>
      <c r="J131" s="151" t="s">
        <v>625</v>
      </c>
      <c r="K131" s="152">
        <f t="shared" si="80"/>
        <v>33.5</v>
      </c>
      <c r="L131" s="153">
        <f t="shared" si="81"/>
        <v>0.29004329004329005</v>
      </c>
      <c r="M131" s="148" t="s">
        <v>538</v>
      </c>
      <c r="N131" s="154">
        <v>42740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37</v>
      </c>
      <c r="B132" s="146">
        <v>42251</v>
      </c>
      <c r="C132" s="146"/>
      <c r="D132" s="147" t="s">
        <v>618</v>
      </c>
      <c r="E132" s="148" t="s">
        <v>568</v>
      </c>
      <c r="F132" s="149">
        <v>226</v>
      </c>
      <c r="G132" s="148"/>
      <c r="H132" s="148">
        <v>292</v>
      </c>
      <c r="I132" s="150">
        <v>292</v>
      </c>
      <c r="J132" s="151" t="s">
        <v>626</v>
      </c>
      <c r="K132" s="152">
        <f t="shared" si="80"/>
        <v>66</v>
      </c>
      <c r="L132" s="153">
        <f t="shared" si="81"/>
        <v>0.29203539823008851</v>
      </c>
      <c r="M132" s="148" t="s">
        <v>538</v>
      </c>
      <c r="N132" s="154">
        <v>42286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38</v>
      </c>
      <c r="B133" s="146">
        <v>42254</v>
      </c>
      <c r="C133" s="146"/>
      <c r="D133" s="147" t="s">
        <v>613</v>
      </c>
      <c r="E133" s="148" t="s">
        <v>568</v>
      </c>
      <c r="F133" s="149">
        <v>232.5</v>
      </c>
      <c r="G133" s="148"/>
      <c r="H133" s="148">
        <v>312.5</v>
      </c>
      <c r="I133" s="150">
        <v>310</v>
      </c>
      <c r="J133" s="151" t="s">
        <v>570</v>
      </c>
      <c r="K133" s="152">
        <f t="shared" si="80"/>
        <v>80</v>
      </c>
      <c r="L133" s="153">
        <f t="shared" si="81"/>
        <v>0.34408602150537637</v>
      </c>
      <c r="M133" s="148" t="s">
        <v>538</v>
      </c>
      <c r="N133" s="154">
        <v>42823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39</v>
      </c>
      <c r="B134" s="146">
        <v>42268</v>
      </c>
      <c r="C134" s="146"/>
      <c r="D134" s="147" t="s">
        <v>627</v>
      </c>
      <c r="E134" s="148" t="s">
        <v>568</v>
      </c>
      <c r="F134" s="149">
        <v>196.5</v>
      </c>
      <c r="G134" s="148"/>
      <c r="H134" s="148">
        <v>238</v>
      </c>
      <c r="I134" s="150">
        <v>238</v>
      </c>
      <c r="J134" s="151" t="s">
        <v>626</v>
      </c>
      <c r="K134" s="152">
        <f t="shared" si="80"/>
        <v>41.5</v>
      </c>
      <c r="L134" s="153">
        <f t="shared" si="81"/>
        <v>0.21119592875318066</v>
      </c>
      <c r="M134" s="148" t="s">
        <v>538</v>
      </c>
      <c r="N134" s="154">
        <v>42291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40</v>
      </c>
      <c r="B135" s="146">
        <v>42271</v>
      </c>
      <c r="C135" s="146"/>
      <c r="D135" s="147" t="s">
        <v>567</v>
      </c>
      <c r="E135" s="148" t="s">
        <v>568</v>
      </c>
      <c r="F135" s="149">
        <v>65</v>
      </c>
      <c r="G135" s="148"/>
      <c r="H135" s="148">
        <v>82</v>
      </c>
      <c r="I135" s="150">
        <v>82</v>
      </c>
      <c r="J135" s="151" t="s">
        <v>626</v>
      </c>
      <c r="K135" s="152">
        <f t="shared" si="80"/>
        <v>17</v>
      </c>
      <c r="L135" s="153">
        <f t="shared" si="81"/>
        <v>0.26153846153846155</v>
      </c>
      <c r="M135" s="148" t="s">
        <v>538</v>
      </c>
      <c r="N135" s="154">
        <v>42578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41</v>
      </c>
      <c r="B136" s="146">
        <v>42291</v>
      </c>
      <c r="C136" s="146"/>
      <c r="D136" s="147" t="s">
        <v>628</v>
      </c>
      <c r="E136" s="148" t="s">
        <v>568</v>
      </c>
      <c r="F136" s="149">
        <v>144</v>
      </c>
      <c r="G136" s="148"/>
      <c r="H136" s="148">
        <v>182.5</v>
      </c>
      <c r="I136" s="150">
        <v>181</v>
      </c>
      <c r="J136" s="151" t="s">
        <v>626</v>
      </c>
      <c r="K136" s="152">
        <f t="shared" si="80"/>
        <v>38.5</v>
      </c>
      <c r="L136" s="153">
        <f t="shared" si="81"/>
        <v>0.2673611111111111</v>
      </c>
      <c r="M136" s="148" t="s">
        <v>538</v>
      </c>
      <c r="N136" s="154">
        <v>42817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42</v>
      </c>
      <c r="B137" s="146">
        <v>42291</v>
      </c>
      <c r="C137" s="146"/>
      <c r="D137" s="147" t="s">
        <v>629</v>
      </c>
      <c r="E137" s="148" t="s">
        <v>568</v>
      </c>
      <c r="F137" s="149">
        <v>264</v>
      </c>
      <c r="G137" s="148"/>
      <c r="H137" s="148">
        <v>311</v>
      </c>
      <c r="I137" s="150">
        <v>311</v>
      </c>
      <c r="J137" s="151" t="s">
        <v>626</v>
      </c>
      <c r="K137" s="152">
        <f t="shared" si="80"/>
        <v>47</v>
      </c>
      <c r="L137" s="153">
        <f t="shared" si="81"/>
        <v>0.17803030303030304</v>
      </c>
      <c r="M137" s="148" t="s">
        <v>538</v>
      </c>
      <c r="N137" s="154">
        <v>42604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43</v>
      </c>
      <c r="B138" s="146">
        <v>42318</v>
      </c>
      <c r="C138" s="146"/>
      <c r="D138" s="147" t="s">
        <v>630</v>
      </c>
      <c r="E138" s="148" t="s">
        <v>540</v>
      </c>
      <c r="F138" s="149">
        <v>549.5</v>
      </c>
      <c r="G138" s="148"/>
      <c r="H138" s="148">
        <v>630</v>
      </c>
      <c r="I138" s="150">
        <v>630</v>
      </c>
      <c r="J138" s="151" t="s">
        <v>626</v>
      </c>
      <c r="K138" s="152">
        <f t="shared" si="80"/>
        <v>80.5</v>
      </c>
      <c r="L138" s="153">
        <f t="shared" si="81"/>
        <v>0.1464968152866242</v>
      </c>
      <c r="M138" s="148" t="s">
        <v>538</v>
      </c>
      <c r="N138" s="154">
        <v>42419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44</v>
      </c>
      <c r="B139" s="146">
        <v>42342</v>
      </c>
      <c r="C139" s="146"/>
      <c r="D139" s="147" t="s">
        <v>631</v>
      </c>
      <c r="E139" s="148" t="s">
        <v>568</v>
      </c>
      <c r="F139" s="149">
        <v>1027.5</v>
      </c>
      <c r="G139" s="148"/>
      <c r="H139" s="148">
        <v>1315</v>
      </c>
      <c r="I139" s="150">
        <v>1250</v>
      </c>
      <c r="J139" s="151" t="s">
        <v>626</v>
      </c>
      <c r="K139" s="152">
        <f t="shared" si="80"/>
        <v>287.5</v>
      </c>
      <c r="L139" s="153">
        <f t="shared" si="81"/>
        <v>0.27980535279805352</v>
      </c>
      <c r="M139" s="148" t="s">
        <v>538</v>
      </c>
      <c r="N139" s="154">
        <v>43244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45</v>
      </c>
      <c r="B140" s="146">
        <v>42367</v>
      </c>
      <c r="C140" s="146"/>
      <c r="D140" s="147" t="s">
        <v>632</v>
      </c>
      <c r="E140" s="148" t="s">
        <v>568</v>
      </c>
      <c r="F140" s="149">
        <v>465</v>
      </c>
      <c r="G140" s="148"/>
      <c r="H140" s="148">
        <v>540</v>
      </c>
      <c r="I140" s="150">
        <v>540</v>
      </c>
      <c r="J140" s="151" t="s">
        <v>626</v>
      </c>
      <c r="K140" s="152">
        <f t="shared" si="80"/>
        <v>75</v>
      </c>
      <c r="L140" s="153">
        <f t="shared" si="81"/>
        <v>0.16129032258064516</v>
      </c>
      <c r="M140" s="148" t="s">
        <v>538</v>
      </c>
      <c r="N140" s="154">
        <v>42530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46</v>
      </c>
      <c r="B141" s="146">
        <v>42380</v>
      </c>
      <c r="C141" s="146"/>
      <c r="D141" s="147" t="s">
        <v>365</v>
      </c>
      <c r="E141" s="148" t="s">
        <v>540</v>
      </c>
      <c r="F141" s="149">
        <v>81</v>
      </c>
      <c r="G141" s="148"/>
      <c r="H141" s="148">
        <v>110</v>
      </c>
      <c r="I141" s="150">
        <v>110</v>
      </c>
      <c r="J141" s="151" t="s">
        <v>626</v>
      </c>
      <c r="K141" s="152">
        <f t="shared" si="80"/>
        <v>29</v>
      </c>
      <c r="L141" s="153">
        <f t="shared" si="81"/>
        <v>0.35802469135802467</v>
      </c>
      <c r="M141" s="148" t="s">
        <v>538</v>
      </c>
      <c r="N141" s="154">
        <v>42745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47</v>
      </c>
      <c r="B142" s="146">
        <v>42382</v>
      </c>
      <c r="C142" s="146"/>
      <c r="D142" s="147" t="s">
        <v>633</v>
      </c>
      <c r="E142" s="148" t="s">
        <v>540</v>
      </c>
      <c r="F142" s="149">
        <v>417.5</v>
      </c>
      <c r="G142" s="148"/>
      <c r="H142" s="148">
        <v>547</v>
      </c>
      <c r="I142" s="150">
        <v>535</v>
      </c>
      <c r="J142" s="151" t="s">
        <v>626</v>
      </c>
      <c r="K142" s="152">
        <f t="shared" si="80"/>
        <v>129.5</v>
      </c>
      <c r="L142" s="153">
        <f t="shared" si="81"/>
        <v>0.31017964071856285</v>
      </c>
      <c r="M142" s="148" t="s">
        <v>538</v>
      </c>
      <c r="N142" s="154">
        <v>42578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48</v>
      </c>
      <c r="B143" s="146">
        <v>42408</v>
      </c>
      <c r="C143" s="146"/>
      <c r="D143" s="147" t="s">
        <v>634</v>
      </c>
      <c r="E143" s="148" t="s">
        <v>568</v>
      </c>
      <c r="F143" s="149">
        <v>650</v>
      </c>
      <c r="G143" s="148"/>
      <c r="H143" s="148">
        <v>800</v>
      </c>
      <c r="I143" s="150">
        <v>800</v>
      </c>
      <c r="J143" s="151" t="s">
        <v>626</v>
      </c>
      <c r="K143" s="152">
        <f t="shared" si="80"/>
        <v>150</v>
      </c>
      <c r="L143" s="153">
        <f t="shared" si="81"/>
        <v>0.23076923076923078</v>
      </c>
      <c r="M143" s="148" t="s">
        <v>538</v>
      </c>
      <c r="N143" s="154">
        <v>43154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49</v>
      </c>
      <c r="B144" s="146">
        <v>42433</v>
      </c>
      <c r="C144" s="146"/>
      <c r="D144" s="147" t="s">
        <v>206</v>
      </c>
      <c r="E144" s="148" t="s">
        <v>568</v>
      </c>
      <c r="F144" s="149">
        <v>437.5</v>
      </c>
      <c r="G144" s="148"/>
      <c r="H144" s="148">
        <v>504.5</v>
      </c>
      <c r="I144" s="150">
        <v>522</v>
      </c>
      <c r="J144" s="151" t="s">
        <v>635</v>
      </c>
      <c r="K144" s="152">
        <f t="shared" si="80"/>
        <v>67</v>
      </c>
      <c r="L144" s="153">
        <f t="shared" si="81"/>
        <v>0.15314285714285714</v>
      </c>
      <c r="M144" s="148" t="s">
        <v>538</v>
      </c>
      <c r="N144" s="154">
        <v>42480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50</v>
      </c>
      <c r="B145" s="146">
        <v>42438</v>
      </c>
      <c r="C145" s="146"/>
      <c r="D145" s="147" t="s">
        <v>636</v>
      </c>
      <c r="E145" s="148" t="s">
        <v>568</v>
      </c>
      <c r="F145" s="149">
        <v>189.5</v>
      </c>
      <c r="G145" s="148"/>
      <c r="H145" s="148">
        <v>218</v>
      </c>
      <c r="I145" s="150">
        <v>218</v>
      </c>
      <c r="J145" s="151" t="s">
        <v>626</v>
      </c>
      <c r="K145" s="152">
        <f t="shared" si="80"/>
        <v>28.5</v>
      </c>
      <c r="L145" s="153">
        <f t="shared" si="81"/>
        <v>0.15039577836411611</v>
      </c>
      <c r="M145" s="148" t="s">
        <v>538</v>
      </c>
      <c r="N145" s="154">
        <v>43034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5">
        <v>51</v>
      </c>
      <c r="B146" s="156">
        <v>42471</v>
      </c>
      <c r="C146" s="156"/>
      <c r="D146" s="164" t="s">
        <v>637</v>
      </c>
      <c r="E146" s="159" t="s">
        <v>568</v>
      </c>
      <c r="F146" s="159">
        <v>36.5</v>
      </c>
      <c r="G146" s="160"/>
      <c r="H146" s="160">
        <v>15.85</v>
      </c>
      <c r="I146" s="160">
        <v>60</v>
      </c>
      <c r="J146" s="161" t="s">
        <v>638</v>
      </c>
      <c r="K146" s="162">
        <f t="shared" si="80"/>
        <v>-20.65</v>
      </c>
      <c r="L146" s="163">
        <f t="shared" si="81"/>
        <v>-0.5657534246575342</v>
      </c>
      <c r="M146" s="159" t="s">
        <v>550</v>
      </c>
      <c r="N146" s="167">
        <v>43627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52</v>
      </c>
      <c r="B147" s="146">
        <v>42472</v>
      </c>
      <c r="C147" s="146"/>
      <c r="D147" s="147" t="s">
        <v>639</v>
      </c>
      <c r="E147" s="148" t="s">
        <v>568</v>
      </c>
      <c r="F147" s="149">
        <v>93</v>
      </c>
      <c r="G147" s="148"/>
      <c r="H147" s="148">
        <v>149</v>
      </c>
      <c r="I147" s="150">
        <v>140</v>
      </c>
      <c r="J147" s="151" t="s">
        <v>640</v>
      </c>
      <c r="K147" s="152">
        <f t="shared" si="80"/>
        <v>56</v>
      </c>
      <c r="L147" s="153">
        <f t="shared" si="81"/>
        <v>0.60215053763440862</v>
      </c>
      <c r="M147" s="148" t="s">
        <v>538</v>
      </c>
      <c r="N147" s="154">
        <v>42740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53</v>
      </c>
      <c r="B148" s="146">
        <v>42472</v>
      </c>
      <c r="C148" s="146"/>
      <c r="D148" s="147" t="s">
        <v>641</v>
      </c>
      <c r="E148" s="148" t="s">
        <v>568</v>
      </c>
      <c r="F148" s="149">
        <v>130</v>
      </c>
      <c r="G148" s="148"/>
      <c r="H148" s="148">
        <v>150</v>
      </c>
      <c r="I148" s="150" t="s">
        <v>642</v>
      </c>
      <c r="J148" s="151" t="s">
        <v>626</v>
      </c>
      <c r="K148" s="152">
        <f t="shared" si="80"/>
        <v>20</v>
      </c>
      <c r="L148" s="153">
        <f t="shared" si="81"/>
        <v>0.15384615384615385</v>
      </c>
      <c r="M148" s="148" t="s">
        <v>538</v>
      </c>
      <c r="N148" s="154">
        <v>42564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54</v>
      </c>
      <c r="B149" s="146">
        <v>42473</v>
      </c>
      <c r="C149" s="146"/>
      <c r="D149" s="147" t="s">
        <v>643</v>
      </c>
      <c r="E149" s="148" t="s">
        <v>568</v>
      </c>
      <c r="F149" s="149">
        <v>196</v>
      </c>
      <c r="G149" s="148"/>
      <c r="H149" s="148">
        <v>299</v>
      </c>
      <c r="I149" s="150">
        <v>299</v>
      </c>
      <c r="J149" s="151" t="s">
        <v>626</v>
      </c>
      <c r="K149" s="152">
        <v>103</v>
      </c>
      <c r="L149" s="153">
        <v>0.52551020408163296</v>
      </c>
      <c r="M149" s="148" t="s">
        <v>538</v>
      </c>
      <c r="N149" s="154">
        <v>42620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55</v>
      </c>
      <c r="B150" s="146">
        <v>42473</v>
      </c>
      <c r="C150" s="146"/>
      <c r="D150" s="147" t="s">
        <v>644</v>
      </c>
      <c r="E150" s="148" t="s">
        <v>568</v>
      </c>
      <c r="F150" s="149">
        <v>88</v>
      </c>
      <c r="G150" s="148"/>
      <c r="H150" s="148">
        <v>103</v>
      </c>
      <c r="I150" s="150">
        <v>103</v>
      </c>
      <c r="J150" s="151" t="s">
        <v>626</v>
      </c>
      <c r="K150" s="152">
        <v>15</v>
      </c>
      <c r="L150" s="153">
        <v>0.170454545454545</v>
      </c>
      <c r="M150" s="148" t="s">
        <v>538</v>
      </c>
      <c r="N150" s="154">
        <v>42530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56</v>
      </c>
      <c r="B151" s="146">
        <v>42492</v>
      </c>
      <c r="C151" s="146"/>
      <c r="D151" s="147" t="s">
        <v>645</v>
      </c>
      <c r="E151" s="148" t="s">
        <v>568</v>
      </c>
      <c r="F151" s="149">
        <v>127.5</v>
      </c>
      <c r="G151" s="148"/>
      <c r="H151" s="148">
        <v>148</v>
      </c>
      <c r="I151" s="150" t="s">
        <v>646</v>
      </c>
      <c r="J151" s="151" t="s">
        <v>626</v>
      </c>
      <c r="K151" s="152">
        <f>H151-F151</f>
        <v>20.5</v>
      </c>
      <c r="L151" s="153">
        <f>K151/F151</f>
        <v>0.16078431372549021</v>
      </c>
      <c r="M151" s="148" t="s">
        <v>538</v>
      </c>
      <c r="N151" s="154">
        <v>42564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57</v>
      </c>
      <c r="B152" s="146">
        <v>42493</v>
      </c>
      <c r="C152" s="146"/>
      <c r="D152" s="147" t="s">
        <v>647</v>
      </c>
      <c r="E152" s="148" t="s">
        <v>568</v>
      </c>
      <c r="F152" s="149">
        <v>675</v>
      </c>
      <c r="G152" s="148"/>
      <c r="H152" s="148">
        <v>815</v>
      </c>
      <c r="I152" s="150" t="s">
        <v>648</v>
      </c>
      <c r="J152" s="151" t="s">
        <v>626</v>
      </c>
      <c r="K152" s="152">
        <f>H152-F152</f>
        <v>140</v>
      </c>
      <c r="L152" s="153">
        <f>K152/F152</f>
        <v>0.2074074074074074</v>
      </c>
      <c r="M152" s="148" t="s">
        <v>538</v>
      </c>
      <c r="N152" s="154">
        <v>43154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5">
        <v>58</v>
      </c>
      <c r="B153" s="156">
        <v>42522</v>
      </c>
      <c r="C153" s="156"/>
      <c r="D153" s="157" t="s">
        <v>649</v>
      </c>
      <c r="E153" s="158" t="s">
        <v>568</v>
      </c>
      <c r="F153" s="159">
        <v>500</v>
      </c>
      <c r="G153" s="159"/>
      <c r="H153" s="160">
        <v>232.5</v>
      </c>
      <c r="I153" s="160" t="s">
        <v>650</v>
      </c>
      <c r="J153" s="161" t="s">
        <v>651</v>
      </c>
      <c r="K153" s="162">
        <f>H153-F153</f>
        <v>-267.5</v>
      </c>
      <c r="L153" s="163">
        <f>K153/F153</f>
        <v>-0.53500000000000003</v>
      </c>
      <c r="M153" s="159" t="s">
        <v>550</v>
      </c>
      <c r="N153" s="156">
        <v>43735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59</v>
      </c>
      <c r="B154" s="146">
        <v>42527</v>
      </c>
      <c r="C154" s="146"/>
      <c r="D154" s="147" t="s">
        <v>496</v>
      </c>
      <c r="E154" s="148" t="s">
        <v>568</v>
      </c>
      <c r="F154" s="149">
        <v>110</v>
      </c>
      <c r="G154" s="148"/>
      <c r="H154" s="148">
        <v>126.5</v>
      </c>
      <c r="I154" s="150">
        <v>125</v>
      </c>
      <c r="J154" s="151" t="s">
        <v>577</v>
      </c>
      <c r="K154" s="152">
        <f>H154-F154</f>
        <v>16.5</v>
      </c>
      <c r="L154" s="153">
        <f>K154/F154</f>
        <v>0.15</v>
      </c>
      <c r="M154" s="148" t="s">
        <v>538</v>
      </c>
      <c r="N154" s="154">
        <v>42552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60</v>
      </c>
      <c r="B155" s="146">
        <v>42538</v>
      </c>
      <c r="C155" s="146"/>
      <c r="D155" s="147" t="s">
        <v>652</v>
      </c>
      <c r="E155" s="148" t="s">
        <v>568</v>
      </c>
      <c r="F155" s="149">
        <v>44</v>
      </c>
      <c r="G155" s="148"/>
      <c r="H155" s="148">
        <v>69.5</v>
      </c>
      <c r="I155" s="150">
        <v>69.5</v>
      </c>
      <c r="J155" s="151" t="s">
        <v>653</v>
      </c>
      <c r="K155" s="152">
        <f>H155-F155</f>
        <v>25.5</v>
      </c>
      <c r="L155" s="153">
        <f>K155/F155</f>
        <v>0.57954545454545459</v>
      </c>
      <c r="M155" s="148" t="s">
        <v>538</v>
      </c>
      <c r="N155" s="154">
        <v>42977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61</v>
      </c>
      <c r="B156" s="146">
        <v>42549</v>
      </c>
      <c r="C156" s="146"/>
      <c r="D156" s="147" t="s">
        <v>654</v>
      </c>
      <c r="E156" s="148" t="s">
        <v>568</v>
      </c>
      <c r="F156" s="149">
        <v>262.5</v>
      </c>
      <c r="G156" s="148"/>
      <c r="H156" s="148">
        <v>340</v>
      </c>
      <c r="I156" s="150">
        <v>333</v>
      </c>
      <c r="J156" s="151" t="s">
        <v>655</v>
      </c>
      <c r="K156" s="152">
        <v>77.5</v>
      </c>
      <c r="L156" s="153">
        <v>0.29523809523809502</v>
      </c>
      <c r="M156" s="148" t="s">
        <v>538</v>
      </c>
      <c r="N156" s="154">
        <v>43017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62</v>
      </c>
      <c r="B157" s="146">
        <v>42549</v>
      </c>
      <c r="C157" s="146"/>
      <c r="D157" s="147" t="s">
        <v>656</v>
      </c>
      <c r="E157" s="148" t="s">
        <v>568</v>
      </c>
      <c r="F157" s="149">
        <v>840</v>
      </c>
      <c r="G157" s="148"/>
      <c r="H157" s="148">
        <v>1230</v>
      </c>
      <c r="I157" s="150">
        <v>1230</v>
      </c>
      <c r="J157" s="151" t="s">
        <v>626</v>
      </c>
      <c r="K157" s="152">
        <v>390</v>
      </c>
      <c r="L157" s="153">
        <v>0.46428571428571402</v>
      </c>
      <c r="M157" s="148" t="s">
        <v>538</v>
      </c>
      <c r="N157" s="154">
        <v>42649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8">
        <v>63</v>
      </c>
      <c r="B158" s="169">
        <v>42556</v>
      </c>
      <c r="C158" s="169"/>
      <c r="D158" s="170" t="s">
        <v>657</v>
      </c>
      <c r="E158" s="171" t="s">
        <v>568</v>
      </c>
      <c r="F158" s="171">
        <v>395</v>
      </c>
      <c r="G158" s="172"/>
      <c r="H158" s="172">
        <f>(468.5+342.5)/2</f>
        <v>405.5</v>
      </c>
      <c r="I158" s="172">
        <v>510</v>
      </c>
      <c r="J158" s="173" t="s">
        <v>658</v>
      </c>
      <c r="K158" s="174">
        <f t="shared" ref="K158:K164" si="82">H158-F158</f>
        <v>10.5</v>
      </c>
      <c r="L158" s="175">
        <f t="shared" ref="L158:L164" si="83">K158/F158</f>
        <v>2.6582278481012658E-2</v>
      </c>
      <c r="M158" s="171" t="s">
        <v>659</v>
      </c>
      <c r="N158" s="169">
        <v>43606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5">
        <v>64</v>
      </c>
      <c r="B159" s="156">
        <v>42584</v>
      </c>
      <c r="C159" s="156"/>
      <c r="D159" s="157" t="s">
        <v>660</v>
      </c>
      <c r="E159" s="158" t="s">
        <v>540</v>
      </c>
      <c r="F159" s="159">
        <f>169.5-12.8</f>
        <v>156.69999999999999</v>
      </c>
      <c r="G159" s="159"/>
      <c r="H159" s="160">
        <v>77</v>
      </c>
      <c r="I159" s="160" t="s">
        <v>661</v>
      </c>
      <c r="J159" s="161" t="s">
        <v>662</v>
      </c>
      <c r="K159" s="162">
        <f t="shared" si="82"/>
        <v>-79.699999999999989</v>
      </c>
      <c r="L159" s="163">
        <f t="shared" si="83"/>
        <v>-0.50861518825781749</v>
      </c>
      <c r="M159" s="159" t="s">
        <v>550</v>
      </c>
      <c r="N159" s="156">
        <v>43522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5">
        <v>65</v>
      </c>
      <c r="B160" s="156">
        <v>42586</v>
      </c>
      <c r="C160" s="156"/>
      <c r="D160" s="157" t="s">
        <v>663</v>
      </c>
      <c r="E160" s="158" t="s">
        <v>568</v>
      </c>
      <c r="F160" s="159">
        <v>400</v>
      </c>
      <c r="G160" s="159"/>
      <c r="H160" s="160">
        <v>305</v>
      </c>
      <c r="I160" s="160">
        <v>475</v>
      </c>
      <c r="J160" s="161" t="s">
        <v>664</v>
      </c>
      <c r="K160" s="162">
        <f t="shared" si="82"/>
        <v>-95</v>
      </c>
      <c r="L160" s="163">
        <f t="shared" si="83"/>
        <v>-0.23749999999999999</v>
      </c>
      <c r="M160" s="159" t="s">
        <v>550</v>
      </c>
      <c r="N160" s="156">
        <v>43606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66</v>
      </c>
      <c r="B161" s="146">
        <v>42593</v>
      </c>
      <c r="C161" s="146"/>
      <c r="D161" s="147" t="s">
        <v>665</v>
      </c>
      <c r="E161" s="148" t="s">
        <v>568</v>
      </c>
      <c r="F161" s="149">
        <v>86.5</v>
      </c>
      <c r="G161" s="148"/>
      <c r="H161" s="148">
        <v>130</v>
      </c>
      <c r="I161" s="150">
        <v>130</v>
      </c>
      <c r="J161" s="151" t="s">
        <v>666</v>
      </c>
      <c r="K161" s="152">
        <f t="shared" si="82"/>
        <v>43.5</v>
      </c>
      <c r="L161" s="153">
        <f t="shared" si="83"/>
        <v>0.50289017341040465</v>
      </c>
      <c r="M161" s="148" t="s">
        <v>538</v>
      </c>
      <c r="N161" s="154">
        <v>43091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5">
        <v>67</v>
      </c>
      <c r="B162" s="156">
        <v>42600</v>
      </c>
      <c r="C162" s="156"/>
      <c r="D162" s="157" t="s">
        <v>109</v>
      </c>
      <c r="E162" s="158" t="s">
        <v>568</v>
      </c>
      <c r="F162" s="159">
        <v>133.5</v>
      </c>
      <c r="G162" s="159"/>
      <c r="H162" s="160">
        <v>126.5</v>
      </c>
      <c r="I162" s="160">
        <v>178</v>
      </c>
      <c r="J162" s="161" t="s">
        <v>667</v>
      </c>
      <c r="K162" s="162">
        <f t="shared" si="82"/>
        <v>-7</v>
      </c>
      <c r="L162" s="163">
        <f t="shared" si="83"/>
        <v>-5.2434456928838954E-2</v>
      </c>
      <c r="M162" s="159" t="s">
        <v>550</v>
      </c>
      <c r="N162" s="156">
        <v>42615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68</v>
      </c>
      <c r="B163" s="146">
        <v>42613</v>
      </c>
      <c r="C163" s="146"/>
      <c r="D163" s="147" t="s">
        <v>668</v>
      </c>
      <c r="E163" s="148" t="s">
        <v>568</v>
      </c>
      <c r="F163" s="149">
        <v>560</v>
      </c>
      <c r="G163" s="148"/>
      <c r="H163" s="148">
        <v>725</v>
      </c>
      <c r="I163" s="150">
        <v>725</v>
      </c>
      <c r="J163" s="151" t="s">
        <v>570</v>
      </c>
      <c r="K163" s="152">
        <f t="shared" si="82"/>
        <v>165</v>
      </c>
      <c r="L163" s="153">
        <f t="shared" si="83"/>
        <v>0.29464285714285715</v>
      </c>
      <c r="M163" s="148" t="s">
        <v>538</v>
      </c>
      <c r="N163" s="154">
        <v>42456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69</v>
      </c>
      <c r="B164" s="146">
        <v>42614</v>
      </c>
      <c r="C164" s="146"/>
      <c r="D164" s="147" t="s">
        <v>669</v>
      </c>
      <c r="E164" s="148" t="s">
        <v>568</v>
      </c>
      <c r="F164" s="149">
        <v>160.5</v>
      </c>
      <c r="G164" s="148"/>
      <c r="H164" s="148">
        <v>210</v>
      </c>
      <c r="I164" s="150">
        <v>210</v>
      </c>
      <c r="J164" s="151" t="s">
        <v>570</v>
      </c>
      <c r="K164" s="152">
        <f t="shared" si="82"/>
        <v>49.5</v>
      </c>
      <c r="L164" s="153">
        <f t="shared" si="83"/>
        <v>0.30841121495327101</v>
      </c>
      <c r="M164" s="148" t="s">
        <v>538</v>
      </c>
      <c r="N164" s="154">
        <v>42871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70</v>
      </c>
      <c r="B165" s="146">
        <v>42646</v>
      </c>
      <c r="C165" s="146"/>
      <c r="D165" s="147" t="s">
        <v>378</v>
      </c>
      <c r="E165" s="148" t="s">
        <v>568</v>
      </c>
      <c r="F165" s="149">
        <v>430</v>
      </c>
      <c r="G165" s="148"/>
      <c r="H165" s="148">
        <v>596</v>
      </c>
      <c r="I165" s="150">
        <v>575</v>
      </c>
      <c r="J165" s="151" t="s">
        <v>670</v>
      </c>
      <c r="K165" s="152">
        <v>166</v>
      </c>
      <c r="L165" s="153">
        <v>0.38604651162790699</v>
      </c>
      <c r="M165" s="148" t="s">
        <v>538</v>
      </c>
      <c r="N165" s="154">
        <v>42769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71</v>
      </c>
      <c r="B166" s="146">
        <v>42657</v>
      </c>
      <c r="C166" s="146"/>
      <c r="D166" s="147" t="s">
        <v>671</v>
      </c>
      <c r="E166" s="148" t="s">
        <v>568</v>
      </c>
      <c r="F166" s="149">
        <v>280</v>
      </c>
      <c r="G166" s="148"/>
      <c r="H166" s="148">
        <v>345</v>
      </c>
      <c r="I166" s="150">
        <v>345</v>
      </c>
      <c r="J166" s="151" t="s">
        <v>570</v>
      </c>
      <c r="K166" s="152">
        <f t="shared" ref="K166:K171" si="84">H166-F166</f>
        <v>65</v>
      </c>
      <c r="L166" s="153">
        <f>K166/F166</f>
        <v>0.23214285714285715</v>
      </c>
      <c r="M166" s="148" t="s">
        <v>538</v>
      </c>
      <c r="N166" s="154">
        <v>42814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72</v>
      </c>
      <c r="B167" s="146">
        <v>42657</v>
      </c>
      <c r="C167" s="146"/>
      <c r="D167" s="147" t="s">
        <v>672</v>
      </c>
      <c r="E167" s="148" t="s">
        <v>568</v>
      </c>
      <c r="F167" s="149">
        <v>245</v>
      </c>
      <c r="G167" s="148"/>
      <c r="H167" s="148">
        <v>325.5</v>
      </c>
      <c r="I167" s="150">
        <v>330</v>
      </c>
      <c r="J167" s="151" t="s">
        <v>673</v>
      </c>
      <c r="K167" s="152">
        <f t="shared" si="84"/>
        <v>80.5</v>
      </c>
      <c r="L167" s="153">
        <f>K167/F167</f>
        <v>0.32857142857142857</v>
      </c>
      <c r="M167" s="148" t="s">
        <v>538</v>
      </c>
      <c r="N167" s="154">
        <v>42769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73</v>
      </c>
      <c r="B168" s="146">
        <v>42660</v>
      </c>
      <c r="C168" s="146"/>
      <c r="D168" s="147" t="s">
        <v>334</v>
      </c>
      <c r="E168" s="148" t="s">
        <v>568</v>
      </c>
      <c r="F168" s="149">
        <v>125</v>
      </c>
      <c r="G168" s="148"/>
      <c r="H168" s="148">
        <v>160</v>
      </c>
      <c r="I168" s="150">
        <v>160</v>
      </c>
      <c r="J168" s="151" t="s">
        <v>626</v>
      </c>
      <c r="K168" s="152">
        <f t="shared" si="84"/>
        <v>35</v>
      </c>
      <c r="L168" s="153">
        <v>0.28000000000000003</v>
      </c>
      <c r="M168" s="148" t="s">
        <v>538</v>
      </c>
      <c r="N168" s="154">
        <v>42803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74</v>
      </c>
      <c r="B169" s="146">
        <v>42660</v>
      </c>
      <c r="C169" s="146"/>
      <c r="D169" s="147" t="s">
        <v>435</v>
      </c>
      <c r="E169" s="148" t="s">
        <v>568</v>
      </c>
      <c r="F169" s="149">
        <v>114</v>
      </c>
      <c r="G169" s="148"/>
      <c r="H169" s="148">
        <v>145</v>
      </c>
      <c r="I169" s="150">
        <v>145</v>
      </c>
      <c r="J169" s="151" t="s">
        <v>626</v>
      </c>
      <c r="K169" s="152">
        <f t="shared" si="84"/>
        <v>31</v>
      </c>
      <c r="L169" s="153">
        <f>K169/F169</f>
        <v>0.27192982456140352</v>
      </c>
      <c r="M169" s="148" t="s">
        <v>538</v>
      </c>
      <c r="N169" s="154">
        <v>42859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75</v>
      </c>
      <c r="B170" s="146">
        <v>42660</v>
      </c>
      <c r="C170" s="146"/>
      <c r="D170" s="147" t="s">
        <v>674</v>
      </c>
      <c r="E170" s="148" t="s">
        <v>568</v>
      </c>
      <c r="F170" s="149">
        <v>212</v>
      </c>
      <c r="G170" s="148"/>
      <c r="H170" s="148">
        <v>280</v>
      </c>
      <c r="I170" s="150">
        <v>276</v>
      </c>
      <c r="J170" s="151" t="s">
        <v>675</v>
      </c>
      <c r="K170" s="152">
        <f t="shared" si="84"/>
        <v>68</v>
      </c>
      <c r="L170" s="153">
        <f>K170/F170</f>
        <v>0.32075471698113206</v>
      </c>
      <c r="M170" s="148" t="s">
        <v>538</v>
      </c>
      <c r="N170" s="154">
        <v>42858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76</v>
      </c>
      <c r="B171" s="146">
        <v>42678</v>
      </c>
      <c r="C171" s="146"/>
      <c r="D171" s="147" t="s">
        <v>426</v>
      </c>
      <c r="E171" s="148" t="s">
        <v>568</v>
      </c>
      <c r="F171" s="149">
        <v>155</v>
      </c>
      <c r="G171" s="148"/>
      <c r="H171" s="148">
        <v>210</v>
      </c>
      <c r="I171" s="150">
        <v>210</v>
      </c>
      <c r="J171" s="151" t="s">
        <v>676</v>
      </c>
      <c r="K171" s="152">
        <f t="shared" si="84"/>
        <v>55</v>
      </c>
      <c r="L171" s="153">
        <f>K171/F171</f>
        <v>0.35483870967741937</v>
      </c>
      <c r="M171" s="148" t="s">
        <v>538</v>
      </c>
      <c r="N171" s="154">
        <v>42944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5">
        <v>77</v>
      </c>
      <c r="B172" s="156">
        <v>42710</v>
      </c>
      <c r="C172" s="156"/>
      <c r="D172" s="157" t="s">
        <v>677</v>
      </c>
      <c r="E172" s="158" t="s">
        <v>568</v>
      </c>
      <c r="F172" s="159">
        <v>150.5</v>
      </c>
      <c r="G172" s="159"/>
      <c r="H172" s="160">
        <v>72.5</v>
      </c>
      <c r="I172" s="160">
        <v>174</v>
      </c>
      <c r="J172" s="161" t="s">
        <v>678</v>
      </c>
      <c r="K172" s="162">
        <v>-78</v>
      </c>
      <c r="L172" s="163">
        <v>-0.51827242524916906</v>
      </c>
      <c r="M172" s="159" t="s">
        <v>550</v>
      </c>
      <c r="N172" s="156">
        <v>43333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78</v>
      </c>
      <c r="B173" s="146">
        <v>42712</v>
      </c>
      <c r="C173" s="146"/>
      <c r="D173" s="147" t="s">
        <v>679</v>
      </c>
      <c r="E173" s="148" t="s">
        <v>568</v>
      </c>
      <c r="F173" s="149">
        <v>380</v>
      </c>
      <c r="G173" s="148"/>
      <c r="H173" s="148">
        <v>478</v>
      </c>
      <c r="I173" s="150">
        <v>468</v>
      </c>
      <c r="J173" s="151" t="s">
        <v>626</v>
      </c>
      <c r="K173" s="152">
        <f>H173-F173</f>
        <v>98</v>
      </c>
      <c r="L173" s="153">
        <f>K173/F173</f>
        <v>0.25789473684210529</v>
      </c>
      <c r="M173" s="148" t="s">
        <v>538</v>
      </c>
      <c r="N173" s="154">
        <v>43025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79</v>
      </c>
      <c r="B174" s="146">
        <v>42734</v>
      </c>
      <c r="C174" s="146"/>
      <c r="D174" s="147" t="s">
        <v>108</v>
      </c>
      <c r="E174" s="148" t="s">
        <v>568</v>
      </c>
      <c r="F174" s="149">
        <v>305</v>
      </c>
      <c r="G174" s="148"/>
      <c r="H174" s="148">
        <v>375</v>
      </c>
      <c r="I174" s="150">
        <v>375</v>
      </c>
      <c r="J174" s="151" t="s">
        <v>626</v>
      </c>
      <c r="K174" s="152">
        <f>H174-F174</f>
        <v>70</v>
      </c>
      <c r="L174" s="153">
        <f>K174/F174</f>
        <v>0.22950819672131148</v>
      </c>
      <c r="M174" s="148" t="s">
        <v>538</v>
      </c>
      <c r="N174" s="154">
        <v>42768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80</v>
      </c>
      <c r="B175" s="146">
        <v>42739</v>
      </c>
      <c r="C175" s="146"/>
      <c r="D175" s="147" t="s">
        <v>94</v>
      </c>
      <c r="E175" s="148" t="s">
        <v>568</v>
      </c>
      <c r="F175" s="149">
        <v>99.5</v>
      </c>
      <c r="G175" s="148"/>
      <c r="H175" s="148">
        <v>158</v>
      </c>
      <c r="I175" s="150">
        <v>158</v>
      </c>
      <c r="J175" s="151" t="s">
        <v>626</v>
      </c>
      <c r="K175" s="152">
        <f>H175-F175</f>
        <v>58.5</v>
      </c>
      <c r="L175" s="153">
        <f>K175/F175</f>
        <v>0.5879396984924623</v>
      </c>
      <c r="M175" s="148" t="s">
        <v>538</v>
      </c>
      <c r="N175" s="154">
        <v>42898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81</v>
      </c>
      <c r="B176" s="146">
        <v>42739</v>
      </c>
      <c r="C176" s="146"/>
      <c r="D176" s="147" t="s">
        <v>94</v>
      </c>
      <c r="E176" s="148" t="s">
        <v>568</v>
      </c>
      <c r="F176" s="149">
        <v>99.5</v>
      </c>
      <c r="G176" s="148"/>
      <c r="H176" s="148">
        <v>158</v>
      </c>
      <c r="I176" s="150">
        <v>158</v>
      </c>
      <c r="J176" s="151" t="s">
        <v>626</v>
      </c>
      <c r="K176" s="152">
        <v>58.5</v>
      </c>
      <c r="L176" s="153">
        <v>0.58793969849246197</v>
      </c>
      <c r="M176" s="148" t="s">
        <v>538</v>
      </c>
      <c r="N176" s="154">
        <v>42898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82</v>
      </c>
      <c r="B177" s="146">
        <v>42786</v>
      </c>
      <c r="C177" s="146"/>
      <c r="D177" s="147" t="s">
        <v>182</v>
      </c>
      <c r="E177" s="148" t="s">
        <v>568</v>
      </c>
      <c r="F177" s="149">
        <v>140.5</v>
      </c>
      <c r="G177" s="148"/>
      <c r="H177" s="148">
        <v>220</v>
      </c>
      <c r="I177" s="150">
        <v>220</v>
      </c>
      <c r="J177" s="151" t="s">
        <v>626</v>
      </c>
      <c r="K177" s="152">
        <f>H177-F177</f>
        <v>79.5</v>
      </c>
      <c r="L177" s="153">
        <f>K177/F177</f>
        <v>0.5658362989323843</v>
      </c>
      <c r="M177" s="148" t="s">
        <v>538</v>
      </c>
      <c r="N177" s="154">
        <v>42864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83</v>
      </c>
      <c r="B178" s="146">
        <v>42786</v>
      </c>
      <c r="C178" s="146"/>
      <c r="D178" s="147" t="s">
        <v>680</v>
      </c>
      <c r="E178" s="148" t="s">
        <v>568</v>
      </c>
      <c r="F178" s="149">
        <v>202.5</v>
      </c>
      <c r="G178" s="148"/>
      <c r="H178" s="148">
        <v>234</v>
      </c>
      <c r="I178" s="150">
        <v>234</v>
      </c>
      <c r="J178" s="151" t="s">
        <v>626</v>
      </c>
      <c r="K178" s="152">
        <v>31.5</v>
      </c>
      <c r="L178" s="153">
        <v>0.155555555555556</v>
      </c>
      <c r="M178" s="148" t="s">
        <v>538</v>
      </c>
      <c r="N178" s="154">
        <v>42836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84</v>
      </c>
      <c r="B179" s="146">
        <v>42818</v>
      </c>
      <c r="C179" s="146"/>
      <c r="D179" s="147" t="s">
        <v>681</v>
      </c>
      <c r="E179" s="148" t="s">
        <v>568</v>
      </c>
      <c r="F179" s="149">
        <v>300.5</v>
      </c>
      <c r="G179" s="148"/>
      <c r="H179" s="148">
        <v>417.5</v>
      </c>
      <c r="I179" s="150">
        <v>420</v>
      </c>
      <c r="J179" s="151" t="s">
        <v>682</v>
      </c>
      <c r="K179" s="152">
        <f>H179-F179</f>
        <v>117</v>
      </c>
      <c r="L179" s="153">
        <f>K179/F179</f>
        <v>0.38935108153078202</v>
      </c>
      <c r="M179" s="148" t="s">
        <v>538</v>
      </c>
      <c r="N179" s="154">
        <v>43070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85</v>
      </c>
      <c r="B180" s="146">
        <v>42818</v>
      </c>
      <c r="C180" s="146"/>
      <c r="D180" s="147" t="s">
        <v>656</v>
      </c>
      <c r="E180" s="148" t="s">
        <v>568</v>
      </c>
      <c r="F180" s="149">
        <v>850</v>
      </c>
      <c r="G180" s="148"/>
      <c r="H180" s="148">
        <v>1042.5</v>
      </c>
      <c r="I180" s="150">
        <v>1023</v>
      </c>
      <c r="J180" s="151" t="s">
        <v>683</v>
      </c>
      <c r="K180" s="152">
        <v>192.5</v>
      </c>
      <c r="L180" s="153">
        <v>0.22647058823529401</v>
      </c>
      <c r="M180" s="148" t="s">
        <v>538</v>
      </c>
      <c r="N180" s="154">
        <v>42830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86</v>
      </c>
      <c r="B181" s="146">
        <v>42830</v>
      </c>
      <c r="C181" s="146"/>
      <c r="D181" s="147" t="s">
        <v>454</v>
      </c>
      <c r="E181" s="148" t="s">
        <v>568</v>
      </c>
      <c r="F181" s="149">
        <v>785</v>
      </c>
      <c r="G181" s="148"/>
      <c r="H181" s="148">
        <v>930</v>
      </c>
      <c r="I181" s="150">
        <v>920</v>
      </c>
      <c r="J181" s="151" t="s">
        <v>684</v>
      </c>
      <c r="K181" s="152">
        <f>H181-F181</f>
        <v>145</v>
      </c>
      <c r="L181" s="153">
        <f>K181/F181</f>
        <v>0.18471337579617833</v>
      </c>
      <c r="M181" s="148" t="s">
        <v>538</v>
      </c>
      <c r="N181" s="154">
        <v>42976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5">
        <v>87</v>
      </c>
      <c r="B182" s="156">
        <v>42831</v>
      </c>
      <c r="C182" s="156"/>
      <c r="D182" s="157" t="s">
        <v>685</v>
      </c>
      <c r="E182" s="158" t="s">
        <v>568</v>
      </c>
      <c r="F182" s="159">
        <v>40</v>
      </c>
      <c r="G182" s="159"/>
      <c r="H182" s="160">
        <v>13.1</v>
      </c>
      <c r="I182" s="160">
        <v>60</v>
      </c>
      <c r="J182" s="161" t="s">
        <v>686</v>
      </c>
      <c r="K182" s="162">
        <v>-26.9</v>
      </c>
      <c r="L182" s="163">
        <v>-0.67249999999999999</v>
      </c>
      <c r="M182" s="159" t="s">
        <v>550</v>
      </c>
      <c r="N182" s="156">
        <v>43138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88</v>
      </c>
      <c r="B183" s="146">
        <v>42837</v>
      </c>
      <c r="C183" s="146"/>
      <c r="D183" s="147" t="s">
        <v>93</v>
      </c>
      <c r="E183" s="148" t="s">
        <v>568</v>
      </c>
      <c r="F183" s="149">
        <v>289.5</v>
      </c>
      <c r="G183" s="148"/>
      <c r="H183" s="148">
        <v>354</v>
      </c>
      <c r="I183" s="150">
        <v>360</v>
      </c>
      <c r="J183" s="151" t="s">
        <v>687</v>
      </c>
      <c r="K183" s="152">
        <f t="shared" ref="K183:K191" si="85">H183-F183</f>
        <v>64.5</v>
      </c>
      <c r="L183" s="153">
        <f t="shared" ref="L183:L191" si="86">K183/F183</f>
        <v>0.22279792746113988</v>
      </c>
      <c r="M183" s="148" t="s">
        <v>538</v>
      </c>
      <c r="N183" s="154">
        <v>43040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89</v>
      </c>
      <c r="B184" s="146">
        <v>42845</v>
      </c>
      <c r="C184" s="146"/>
      <c r="D184" s="147" t="s">
        <v>402</v>
      </c>
      <c r="E184" s="148" t="s">
        <v>568</v>
      </c>
      <c r="F184" s="149">
        <v>700</v>
      </c>
      <c r="G184" s="148"/>
      <c r="H184" s="148">
        <v>840</v>
      </c>
      <c r="I184" s="150">
        <v>840</v>
      </c>
      <c r="J184" s="151" t="s">
        <v>688</v>
      </c>
      <c r="K184" s="152">
        <f t="shared" si="85"/>
        <v>140</v>
      </c>
      <c r="L184" s="153">
        <f t="shared" si="86"/>
        <v>0.2</v>
      </c>
      <c r="M184" s="148" t="s">
        <v>538</v>
      </c>
      <c r="N184" s="154">
        <v>42893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90</v>
      </c>
      <c r="B185" s="146">
        <v>42887</v>
      </c>
      <c r="C185" s="146"/>
      <c r="D185" s="147" t="s">
        <v>689</v>
      </c>
      <c r="E185" s="148" t="s">
        <v>568</v>
      </c>
      <c r="F185" s="149">
        <v>130</v>
      </c>
      <c r="G185" s="148"/>
      <c r="H185" s="148">
        <v>144.25</v>
      </c>
      <c r="I185" s="150">
        <v>170</v>
      </c>
      <c r="J185" s="151" t="s">
        <v>690</v>
      </c>
      <c r="K185" s="152">
        <f t="shared" si="85"/>
        <v>14.25</v>
      </c>
      <c r="L185" s="153">
        <f t="shared" si="86"/>
        <v>0.10961538461538461</v>
      </c>
      <c r="M185" s="148" t="s">
        <v>538</v>
      </c>
      <c r="N185" s="154">
        <v>43675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91</v>
      </c>
      <c r="B186" s="146">
        <v>42901</v>
      </c>
      <c r="C186" s="146"/>
      <c r="D186" s="147" t="s">
        <v>691</v>
      </c>
      <c r="E186" s="148" t="s">
        <v>568</v>
      </c>
      <c r="F186" s="149">
        <v>214.5</v>
      </c>
      <c r="G186" s="148"/>
      <c r="H186" s="148">
        <v>262</v>
      </c>
      <c r="I186" s="150">
        <v>262</v>
      </c>
      <c r="J186" s="151" t="s">
        <v>692</v>
      </c>
      <c r="K186" s="152">
        <f t="shared" si="85"/>
        <v>47.5</v>
      </c>
      <c r="L186" s="153">
        <f t="shared" si="86"/>
        <v>0.22144522144522144</v>
      </c>
      <c r="M186" s="148" t="s">
        <v>538</v>
      </c>
      <c r="N186" s="154">
        <v>42977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92</v>
      </c>
      <c r="B187" s="177">
        <v>42933</v>
      </c>
      <c r="C187" s="177"/>
      <c r="D187" s="178" t="s">
        <v>693</v>
      </c>
      <c r="E187" s="179" t="s">
        <v>568</v>
      </c>
      <c r="F187" s="180">
        <v>370</v>
      </c>
      <c r="G187" s="179"/>
      <c r="H187" s="179">
        <v>447.5</v>
      </c>
      <c r="I187" s="181">
        <v>450</v>
      </c>
      <c r="J187" s="182" t="s">
        <v>626</v>
      </c>
      <c r="K187" s="152">
        <f t="shared" si="85"/>
        <v>77.5</v>
      </c>
      <c r="L187" s="183">
        <f t="shared" si="86"/>
        <v>0.20945945945945946</v>
      </c>
      <c r="M187" s="179" t="s">
        <v>538</v>
      </c>
      <c r="N187" s="184">
        <v>43035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93</v>
      </c>
      <c r="B188" s="177">
        <v>42943</v>
      </c>
      <c r="C188" s="177"/>
      <c r="D188" s="178" t="s">
        <v>180</v>
      </c>
      <c r="E188" s="179" t="s">
        <v>568</v>
      </c>
      <c r="F188" s="180">
        <v>657.5</v>
      </c>
      <c r="G188" s="179"/>
      <c r="H188" s="179">
        <v>825</v>
      </c>
      <c r="I188" s="181">
        <v>820</v>
      </c>
      <c r="J188" s="182" t="s">
        <v>626</v>
      </c>
      <c r="K188" s="152">
        <f t="shared" si="85"/>
        <v>167.5</v>
      </c>
      <c r="L188" s="183">
        <f t="shared" si="86"/>
        <v>0.25475285171102663</v>
      </c>
      <c r="M188" s="179" t="s">
        <v>538</v>
      </c>
      <c r="N188" s="184">
        <v>43090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94</v>
      </c>
      <c r="B189" s="146">
        <v>42964</v>
      </c>
      <c r="C189" s="146"/>
      <c r="D189" s="147" t="s">
        <v>347</v>
      </c>
      <c r="E189" s="148" t="s">
        <v>568</v>
      </c>
      <c r="F189" s="149">
        <v>605</v>
      </c>
      <c r="G189" s="148"/>
      <c r="H189" s="148">
        <v>750</v>
      </c>
      <c r="I189" s="150">
        <v>750</v>
      </c>
      <c r="J189" s="151" t="s">
        <v>684</v>
      </c>
      <c r="K189" s="152">
        <f t="shared" si="85"/>
        <v>145</v>
      </c>
      <c r="L189" s="153">
        <f t="shared" si="86"/>
        <v>0.23966942148760331</v>
      </c>
      <c r="M189" s="148" t="s">
        <v>538</v>
      </c>
      <c r="N189" s="154">
        <v>43027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5">
        <v>95</v>
      </c>
      <c r="B190" s="156">
        <v>42979</v>
      </c>
      <c r="C190" s="156"/>
      <c r="D190" s="164" t="s">
        <v>694</v>
      </c>
      <c r="E190" s="159" t="s">
        <v>568</v>
      </c>
      <c r="F190" s="159">
        <v>255</v>
      </c>
      <c r="G190" s="160"/>
      <c r="H190" s="160">
        <v>217.25</v>
      </c>
      <c r="I190" s="160">
        <v>320</v>
      </c>
      <c r="J190" s="161" t="s">
        <v>695</v>
      </c>
      <c r="K190" s="162">
        <f t="shared" si="85"/>
        <v>-37.75</v>
      </c>
      <c r="L190" s="165">
        <f t="shared" si="86"/>
        <v>-0.14803921568627451</v>
      </c>
      <c r="M190" s="159" t="s">
        <v>550</v>
      </c>
      <c r="N190" s="156">
        <v>43661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96</v>
      </c>
      <c r="B191" s="146">
        <v>42997</v>
      </c>
      <c r="C191" s="146"/>
      <c r="D191" s="147" t="s">
        <v>696</v>
      </c>
      <c r="E191" s="148" t="s">
        <v>568</v>
      </c>
      <c r="F191" s="149">
        <v>215</v>
      </c>
      <c r="G191" s="148"/>
      <c r="H191" s="148">
        <v>258</v>
      </c>
      <c r="I191" s="150">
        <v>258</v>
      </c>
      <c r="J191" s="151" t="s">
        <v>626</v>
      </c>
      <c r="K191" s="152">
        <f t="shared" si="85"/>
        <v>43</v>
      </c>
      <c r="L191" s="153">
        <f t="shared" si="86"/>
        <v>0.2</v>
      </c>
      <c r="M191" s="148" t="s">
        <v>538</v>
      </c>
      <c r="N191" s="154">
        <v>43040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97</v>
      </c>
      <c r="B192" s="146">
        <v>42997</v>
      </c>
      <c r="C192" s="146"/>
      <c r="D192" s="147" t="s">
        <v>696</v>
      </c>
      <c r="E192" s="148" t="s">
        <v>568</v>
      </c>
      <c r="F192" s="149">
        <v>215</v>
      </c>
      <c r="G192" s="148"/>
      <c r="H192" s="148">
        <v>258</v>
      </c>
      <c r="I192" s="150">
        <v>258</v>
      </c>
      <c r="J192" s="182" t="s">
        <v>626</v>
      </c>
      <c r="K192" s="152">
        <v>43</v>
      </c>
      <c r="L192" s="153">
        <v>0.2</v>
      </c>
      <c r="M192" s="148" t="s">
        <v>538</v>
      </c>
      <c r="N192" s="154">
        <v>43040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98</v>
      </c>
      <c r="B193" s="177">
        <v>42998</v>
      </c>
      <c r="C193" s="177"/>
      <c r="D193" s="178" t="s">
        <v>697</v>
      </c>
      <c r="E193" s="179" t="s">
        <v>568</v>
      </c>
      <c r="F193" s="149">
        <v>75</v>
      </c>
      <c r="G193" s="179"/>
      <c r="H193" s="179">
        <v>90</v>
      </c>
      <c r="I193" s="181">
        <v>90</v>
      </c>
      <c r="J193" s="151" t="s">
        <v>698</v>
      </c>
      <c r="K193" s="152">
        <f t="shared" ref="K193:K198" si="87">H193-F193</f>
        <v>15</v>
      </c>
      <c r="L193" s="153">
        <f t="shared" ref="L193:L198" si="88">K193/F193</f>
        <v>0.2</v>
      </c>
      <c r="M193" s="148" t="s">
        <v>538</v>
      </c>
      <c r="N193" s="154">
        <v>43019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99</v>
      </c>
      <c r="B194" s="177">
        <v>43011</v>
      </c>
      <c r="C194" s="177"/>
      <c r="D194" s="178" t="s">
        <v>552</v>
      </c>
      <c r="E194" s="179" t="s">
        <v>568</v>
      </c>
      <c r="F194" s="180">
        <v>315</v>
      </c>
      <c r="G194" s="179"/>
      <c r="H194" s="179">
        <v>392</v>
      </c>
      <c r="I194" s="181">
        <v>384</v>
      </c>
      <c r="J194" s="182" t="s">
        <v>699</v>
      </c>
      <c r="K194" s="152">
        <f t="shared" si="87"/>
        <v>77</v>
      </c>
      <c r="L194" s="183">
        <f t="shared" si="88"/>
        <v>0.24444444444444444</v>
      </c>
      <c r="M194" s="179" t="s">
        <v>538</v>
      </c>
      <c r="N194" s="184">
        <v>43017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100</v>
      </c>
      <c r="B195" s="177">
        <v>43013</v>
      </c>
      <c r="C195" s="177"/>
      <c r="D195" s="178" t="s">
        <v>430</v>
      </c>
      <c r="E195" s="179" t="s">
        <v>568</v>
      </c>
      <c r="F195" s="180">
        <v>145</v>
      </c>
      <c r="G195" s="179"/>
      <c r="H195" s="179">
        <v>179</v>
      </c>
      <c r="I195" s="181">
        <v>180</v>
      </c>
      <c r="J195" s="182" t="s">
        <v>700</v>
      </c>
      <c r="K195" s="152">
        <f t="shared" si="87"/>
        <v>34</v>
      </c>
      <c r="L195" s="183">
        <f t="shared" si="88"/>
        <v>0.23448275862068965</v>
      </c>
      <c r="M195" s="179" t="s">
        <v>538</v>
      </c>
      <c r="N195" s="184">
        <v>43025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101</v>
      </c>
      <c r="B196" s="177">
        <v>43014</v>
      </c>
      <c r="C196" s="177"/>
      <c r="D196" s="178" t="s">
        <v>324</v>
      </c>
      <c r="E196" s="179" t="s">
        <v>568</v>
      </c>
      <c r="F196" s="180">
        <v>256</v>
      </c>
      <c r="G196" s="179"/>
      <c r="H196" s="179">
        <v>323</v>
      </c>
      <c r="I196" s="181">
        <v>320</v>
      </c>
      <c r="J196" s="182" t="s">
        <v>626</v>
      </c>
      <c r="K196" s="152">
        <f t="shared" si="87"/>
        <v>67</v>
      </c>
      <c r="L196" s="183">
        <f t="shared" si="88"/>
        <v>0.26171875</v>
      </c>
      <c r="M196" s="179" t="s">
        <v>538</v>
      </c>
      <c r="N196" s="184">
        <v>43067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102</v>
      </c>
      <c r="B197" s="177">
        <v>43017</v>
      </c>
      <c r="C197" s="177"/>
      <c r="D197" s="178" t="s">
        <v>339</v>
      </c>
      <c r="E197" s="179" t="s">
        <v>568</v>
      </c>
      <c r="F197" s="180">
        <v>137.5</v>
      </c>
      <c r="G197" s="179"/>
      <c r="H197" s="179">
        <v>184</v>
      </c>
      <c r="I197" s="181">
        <v>183</v>
      </c>
      <c r="J197" s="182" t="s">
        <v>701</v>
      </c>
      <c r="K197" s="152">
        <f t="shared" si="87"/>
        <v>46.5</v>
      </c>
      <c r="L197" s="183">
        <f t="shared" si="88"/>
        <v>0.33818181818181819</v>
      </c>
      <c r="M197" s="179" t="s">
        <v>538</v>
      </c>
      <c r="N197" s="184">
        <v>43108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103</v>
      </c>
      <c r="B198" s="177">
        <v>43018</v>
      </c>
      <c r="C198" s="177"/>
      <c r="D198" s="178" t="s">
        <v>702</v>
      </c>
      <c r="E198" s="179" t="s">
        <v>568</v>
      </c>
      <c r="F198" s="180">
        <v>125.5</v>
      </c>
      <c r="G198" s="179"/>
      <c r="H198" s="179">
        <v>158</v>
      </c>
      <c r="I198" s="181">
        <v>155</v>
      </c>
      <c r="J198" s="182" t="s">
        <v>703</v>
      </c>
      <c r="K198" s="152">
        <f t="shared" si="87"/>
        <v>32.5</v>
      </c>
      <c r="L198" s="183">
        <f t="shared" si="88"/>
        <v>0.25896414342629481</v>
      </c>
      <c r="M198" s="179" t="s">
        <v>538</v>
      </c>
      <c r="N198" s="184">
        <v>43067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104</v>
      </c>
      <c r="B199" s="177">
        <v>43018</v>
      </c>
      <c r="C199" s="177"/>
      <c r="D199" s="178" t="s">
        <v>704</v>
      </c>
      <c r="E199" s="179" t="s">
        <v>568</v>
      </c>
      <c r="F199" s="180">
        <v>895</v>
      </c>
      <c r="G199" s="179"/>
      <c r="H199" s="179">
        <v>1122.5</v>
      </c>
      <c r="I199" s="181">
        <v>1078</v>
      </c>
      <c r="J199" s="182" t="s">
        <v>705</v>
      </c>
      <c r="K199" s="152">
        <v>227.5</v>
      </c>
      <c r="L199" s="183">
        <v>0.25418994413407803</v>
      </c>
      <c r="M199" s="179" t="s">
        <v>538</v>
      </c>
      <c r="N199" s="184">
        <v>43117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105</v>
      </c>
      <c r="B200" s="177">
        <v>43020</v>
      </c>
      <c r="C200" s="177"/>
      <c r="D200" s="178" t="s">
        <v>333</v>
      </c>
      <c r="E200" s="179" t="s">
        <v>568</v>
      </c>
      <c r="F200" s="180">
        <v>525</v>
      </c>
      <c r="G200" s="179"/>
      <c r="H200" s="179">
        <v>629</v>
      </c>
      <c r="I200" s="181">
        <v>629</v>
      </c>
      <c r="J200" s="182" t="s">
        <v>626</v>
      </c>
      <c r="K200" s="152">
        <v>104</v>
      </c>
      <c r="L200" s="183">
        <v>0.19809523809523799</v>
      </c>
      <c r="M200" s="179" t="s">
        <v>538</v>
      </c>
      <c r="N200" s="184">
        <v>43119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106</v>
      </c>
      <c r="B201" s="177">
        <v>43046</v>
      </c>
      <c r="C201" s="177"/>
      <c r="D201" s="178" t="s">
        <v>370</v>
      </c>
      <c r="E201" s="179" t="s">
        <v>568</v>
      </c>
      <c r="F201" s="180">
        <v>740</v>
      </c>
      <c r="G201" s="179"/>
      <c r="H201" s="179">
        <v>892.5</v>
      </c>
      <c r="I201" s="181">
        <v>900</v>
      </c>
      <c r="J201" s="182" t="s">
        <v>706</v>
      </c>
      <c r="K201" s="152">
        <f>H201-F201</f>
        <v>152.5</v>
      </c>
      <c r="L201" s="183">
        <f>K201/F201</f>
        <v>0.20608108108108109</v>
      </c>
      <c r="M201" s="179" t="s">
        <v>538</v>
      </c>
      <c r="N201" s="184">
        <v>43052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107</v>
      </c>
      <c r="B202" s="146">
        <v>43073</v>
      </c>
      <c r="C202" s="146"/>
      <c r="D202" s="147" t="s">
        <v>707</v>
      </c>
      <c r="E202" s="148" t="s">
        <v>568</v>
      </c>
      <c r="F202" s="149">
        <v>118.5</v>
      </c>
      <c r="G202" s="148"/>
      <c r="H202" s="148">
        <v>143.5</v>
      </c>
      <c r="I202" s="150">
        <v>145</v>
      </c>
      <c r="J202" s="151" t="s">
        <v>559</v>
      </c>
      <c r="K202" s="152">
        <f>H202-F202</f>
        <v>25</v>
      </c>
      <c r="L202" s="153">
        <f>K202/F202</f>
        <v>0.2109704641350211</v>
      </c>
      <c r="M202" s="148" t="s">
        <v>538</v>
      </c>
      <c r="N202" s="154">
        <v>43097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5">
        <v>108</v>
      </c>
      <c r="B203" s="156">
        <v>43090</v>
      </c>
      <c r="C203" s="156"/>
      <c r="D203" s="157" t="s">
        <v>407</v>
      </c>
      <c r="E203" s="158" t="s">
        <v>568</v>
      </c>
      <c r="F203" s="159">
        <v>715</v>
      </c>
      <c r="G203" s="159"/>
      <c r="H203" s="160">
        <v>500</v>
      </c>
      <c r="I203" s="160">
        <v>872</v>
      </c>
      <c r="J203" s="161" t="s">
        <v>708</v>
      </c>
      <c r="K203" s="162">
        <f>H203-F203</f>
        <v>-215</v>
      </c>
      <c r="L203" s="163">
        <f>K203/F203</f>
        <v>-0.30069930069930068</v>
      </c>
      <c r="M203" s="159" t="s">
        <v>550</v>
      </c>
      <c r="N203" s="156">
        <v>43670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109</v>
      </c>
      <c r="B204" s="146">
        <v>43098</v>
      </c>
      <c r="C204" s="146"/>
      <c r="D204" s="147" t="s">
        <v>552</v>
      </c>
      <c r="E204" s="148" t="s">
        <v>568</v>
      </c>
      <c r="F204" s="149">
        <v>435</v>
      </c>
      <c r="G204" s="148"/>
      <c r="H204" s="148">
        <v>542.5</v>
      </c>
      <c r="I204" s="150">
        <v>539</v>
      </c>
      <c r="J204" s="151" t="s">
        <v>626</v>
      </c>
      <c r="K204" s="152">
        <v>107.5</v>
      </c>
      <c r="L204" s="153">
        <v>0.247126436781609</v>
      </c>
      <c r="M204" s="148" t="s">
        <v>538</v>
      </c>
      <c r="N204" s="154">
        <v>43206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110</v>
      </c>
      <c r="B205" s="146">
        <v>43098</v>
      </c>
      <c r="C205" s="146"/>
      <c r="D205" s="147" t="s">
        <v>510</v>
      </c>
      <c r="E205" s="148" t="s">
        <v>568</v>
      </c>
      <c r="F205" s="149">
        <v>885</v>
      </c>
      <c r="G205" s="148"/>
      <c r="H205" s="148">
        <v>1090</v>
      </c>
      <c r="I205" s="150">
        <v>1084</v>
      </c>
      <c r="J205" s="151" t="s">
        <v>626</v>
      </c>
      <c r="K205" s="152">
        <v>205</v>
      </c>
      <c r="L205" s="153">
        <v>0.23163841807909599</v>
      </c>
      <c r="M205" s="148" t="s">
        <v>538</v>
      </c>
      <c r="N205" s="154">
        <v>43213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111</v>
      </c>
      <c r="B206" s="186">
        <v>43192</v>
      </c>
      <c r="C206" s="186"/>
      <c r="D206" s="164" t="s">
        <v>709</v>
      </c>
      <c r="E206" s="159" t="s">
        <v>568</v>
      </c>
      <c r="F206" s="187">
        <v>478.5</v>
      </c>
      <c r="G206" s="159"/>
      <c r="H206" s="159">
        <v>442</v>
      </c>
      <c r="I206" s="160">
        <v>613</v>
      </c>
      <c r="J206" s="161" t="s">
        <v>710</v>
      </c>
      <c r="K206" s="162">
        <f>H206-F206</f>
        <v>-36.5</v>
      </c>
      <c r="L206" s="163">
        <f>K206/F206</f>
        <v>-7.6280041797283177E-2</v>
      </c>
      <c r="M206" s="159" t="s">
        <v>550</v>
      </c>
      <c r="N206" s="156">
        <v>43762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5">
        <v>112</v>
      </c>
      <c r="B207" s="156">
        <v>43194</v>
      </c>
      <c r="C207" s="156"/>
      <c r="D207" s="157" t="s">
        <v>711</v>
      </c>
      <c r="E207" s="158" t="s">
        <v>568</v>
      </c>
      <c r="F207" s="159">
        <f>141.5-7.3</f>
        <v>134.19999999999999</v>
      </c>
      <c r="G207" s="159"/>
      <c r="H207" s="160">
        <v>77</v>
      </c>
      <c r="I207" s="160">
        <v>180</v>
      </c>
      <c r="J207" s="161" t="s">
        <v>712</v>
      </c>
      <c r="K207" s="162">
        <f>H207-F207</f>
        <v>-57.199999999999989</v>
      </c>
      <c r="L207" s="163">
        <f>K207/F207</f>
        <v>-0.42622950819672129</v>
      </c>
      <c r="M207" s="159" t="s">
        <v>550</v>
      </c>
      <c r="N207" s="156">
        <v>43522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5">
        <v>113</v>
      </c>
      <c r="B208" s="156">
        <v>43209</v>
      </c>
      <c r="C208" s="156"/>
      <c r="D208" s="157" t="s">
        <v>713</v>
      </c>
      <c r="E208" s="158" t="s">
        <v>568</v>
      </c>
      <c r="F208" s="159">
        <v>430</v>
      </c>
      <c r="G208" s="159"/>
      <c r="H208" s="160">
        <v>220</v>
      </c>
      <c r="I208" s="160">
        <v>537</v>
      </c>
      <c r="J208" s="161" t="s">
        <v>714</v>
      </c>
      <c r="K208" s="162">
        <f>H208-F208</f>
        <v>-210</v>
      </c>
      <c r="L208" s="163">
        <f>K208/F208</f>
        <v>-0.48837209302325579</v>
      </c>
      <c r="M208" s="159" t="s">
        <v>550</v>
      </c>
      <c r="N208" s="156">
        <v>43252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114</v>
      </c>
      <c r="B209" s="177">
        <v>43220</v>
      </c>
      <c r="C209" s="177"/>
      <c r="D209" s="178" t="s">
        <v>371</v>
      </c>
      <c r="E209" s="179" t="s">
        <v>568</v>
      </c>
      <c r="F209" s="179">
        <v>153.5</v>
      </c>
      <c r="G209" s="179"/>
      <c r="H209" s="179">
        <v>196</v>
      </c>
      <c r="I209" s="181">
        <v>196</v>
      </c>
      <c r="J209" s="151" t="s">
        <v>715</v>
      </c>
      <c r="K209" s="152">
        <f>H209-F209</f>
        <v>42.5</v>
      </c>
      <c r="L209" s="153">
        <f>K209/F209</f>
        <v>0.27687296416938112</v>
      </c>
      <c r="M209" s="148" t="s">
        <v>538</v>
      </c>
      <c r="N209" s="154">
        <v>43605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5">
        <v>115</v>
      </c>
      <c r="B210" s="156">
        <v>43306</v>
      </c>
      <c r="C210" s="156"/>
      <c r="D210" s="157" t="s">
        <v>685</v>
      </c>
      <c r="E210" s="158" t="s">
        <v>568</v>
      </c>
      <c r="F210" s="159">
        <v>27.5</v>
      </c>
      <c r="G210" s="159"/>
      <c r="H210" s="160">
        <v>13.1</v>
      </c>
      <c r="I210" s="160">
        <v>60</v>
      </c>
      <c r="J210" s="161" t="s">
        <v>716</v>
      </c>
      <c r="K210" s="162">
        <v>-14.4</v>
      </c>
      <c r="L210" s="163">
        <v>-0.52363636363636401</v>
      </c>
      <c r="M210" s="159" t="s">
        <v>550</v>
      </c>
      <c r="N210" s="156">
        <v>43138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116</v>
      </c>
      <c r="B211" s="186">
        <v>43318</v>
      </c>
      <c r="C211" s="186"/>
      <c r="D211" s="164" t="s">
        <v>717</v>
      </c>
      <c r="E211" s="159" t="s">
        <v>568</v>
      </c>
      <c r="F211" s="159">
        <v>148.5</v>
      </c>
      <c r="G211" s="159"/>
      <c r="H211" s="159">
        <v>102</v>
      </c>
      <c r="I211" s="160">
        <v>182</v>
      </c>
      <c r="J211" s="161" t="s">
        <v>718</v>
      </c>
      <c r="K211" s="162">
        <f>H211-F211</f>
        <v>-46.5</v>
      </c>
      <c r="L211" s="163">
        <f>K211/F211</f>
        <v>-0.31313131313131315</v>
      </c>
      <c r="M211" s="159" t="s">
        <v>550</v>
      </c>
      <c r="N211" s="156">
        <v>43661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117</v>
      </c>
      <c r="B212" s="146">
        <v>43335</v>
      </c>
      <c r="C212" s="146"/>
      <c r="D212" s="147" t="s">
        <v>719</v>
      </c>
      <c r="E212" s="148" t="s">
        <v>568</v>
      </c>
      <c r="F212" s="179">
        <v>285</v>
      </c>
      <c r="G212" s="148"/>
      <c r="H212" s="148">
        <v>355</v>
      </c>
      <c r="I212" s="150">
        <v>364</v>
      </c>
      <c r="J212" s="151" t="s">
        <v>720</v>
      </c>
      <c r="K212" s="152">
        <v>70</v>
      </c>
      <c r="L212" s="153">
        <v>0.24561403508771901</v>
      </c>
      <c r="M212" s="148" t="s">
        <v>538</v>
      </c>
      <c r="N212" s="154">
        <v>43455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118</v>
      </c>
      <c r="B213" s="146">
        <v>43341</v>
      </c>
      <c r="C213" s="146"/>
      <c r="D213" s="147" t="s">
        <v>359</v>
      </c>
      <c r="E213" s="148" t="s">
        <v>568</v>
      </c>
      <c r="F213" s="179">
        <v>525</v>
      </c>
      <c r="G213" s="148"/>
      <c r="H213" s="148">
        <v>585</v>
      </c>
      <c r="I213" s="150">
        <v>635</v>
      </c>
      <c r="J213" s="151" t="s">
        <v>721</v>
      </c>
      <c r="K213" s="152">
        <f t="shared" ref="K213:K230" si="89">H213-F213</f>
        <v>60</v>
      </c>
      <c r="L213" s="153">
        <f t="shared" ref="L213:L230" si="90">K213/F213</f>
        <v>0.11428571428571428</v>
      </c>
      <c r="M213" s="148" t="s">
        <v>538</v>
      </c>
      <c r="N213" s="154">
        <v>43662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119</v>
      </c>
      <c r="B214" s="146">
        <v>43395</v>
      </c>
      <c r="C214" s="146"/>
      <c r="D214" s="147" t="s">
        <v>347</v>
      </c>
      <c r="E214" s="148" t="s">
        <v>568</v>
      </c>
      <c r="F214" s="179">
        <v>475</v>
      </c>
      <c r="G214" s="148"/>
      <c r="H214" s="148">
        <v>574</v>
      </c>
      <c r="I214" s="150">
        <v>570</v>
      </c>
      <c r="J214" s="151" t="s">
        <v>626</v>
      </c>
      <c r="K214" s="152">
        <f t="shared" si="89"/>
        <v>99</v>
      </c>
      <c r="L214" s="153">
        <f t="shared" si="90"/>
        <v>0.20842105263157895</v>
      </c>
      <c r="M214" s="148" t="s">
        <v>538</v>
      </c>
      <c r="N214" s="154">
        <v>43403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120</v>
      </c>
      <c r="B215" s="177">
        <v>43397</v>
      </c>
      <c r="C215" s="177"/>
      <c r="D215" s="178" t="s">
        <v>366</v>
      </c>
      <c r="E215" s="179" t="s">
        <v>568</v>
      </c>
      <c r="F215" s="179">
        <v>707.5</v>
      </c>
      <c r="G215" s="179"/>
      <c r="H215" s="179">
        <v>872</v>
      </c>
      <c r="I215" s="181">
        <v>872</v>
      </c>
      <c r="J215" s="182" t="s">
        <v>626</v>
      </c>
      <c r="K215" s="152">
        <f t="shared" si="89"/>
        <v>164.5</v>
      </c>
      <c r="L215" s="183">
        <f t="shared" si="90"/>
        <v>0.23250883392226149</v>
      </c>
      <c r="M215" s="179" t="s">
        <v>538</v>
      </c>
      <c r="N215" s="184">
        <v>43482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121</v>
      </c>
      <c r="B216" s="177">
        <v>43398</v>
      </c>
      <c r="C216" s="177"/>
      <c r="D216" s="178" t="s">
        <v>722</v>
      </c>
      <c r="E216" s="179" t="s">
        <v>568</v>
      </c>
      <c r="F216" s="179">
        <v>162</v>
      </c>
      <c r="G216" s="179"/>
      <c r="H216" s="179">
        <v>204</v>
      </c>
      <c r="I216" s="181">
        <v>209</v>
      </c>
      <c r="J216" s="182" t="s">
        <v>723</v>
      </c>
      <c r="K216" s="152">
        <f t="shared" si="89"/>
        <v>42</v>
      </c>
      <c r="L216" s="183">
        <f t="shared" si="90"/>
        <v>0.25925925925925924</v>
      </c>
      <c r="M216" s="179" t="s">
        <v>538</v>
      </c>
      <c r="N216" s="184">
        <v>43539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122</v>
      </c>
      <c r="B217" s="177">
        <v>43399</v>
      </c>
      <c r="C217" s="177"/>
      <c r="D217" s="178" t="s">
        <v>447</v>
      </c>
      <c r="E217" s="179" t="s">
        <v>568</v>
      </c>
      <c r="F217" s="179">
        <v>240</v>
      </c>
      <c r="G217" s="179"/>
      <c r="H217" s="179">
        <v>297</v>
      </c>
      <c r="I217" s="181">
        <v>297</v>
      </c>
      <c r="J217" s="182" t="s">
        <v>626</v>
      </c>
      <c r="K217" s="188">
        <f t="shared" si="89"/>
        <v>57</v>
      </c>
      <c r="L217" s="183">
        <f t="shared" si="90"/>
        <v>0.23749999999999999</v>
      </c>
      <c r="M217" s="179" t="s">
        <v>538</v>
      </c>
      <c r="N217" s="184">
        <v>43417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123</v>
      </c>
      <c r="B218" s="146">
        <v>43439</v>
      </c>
      <c r="C218" s="146"/>
      <c r="D218" s="147" t="s">
        <v>724</v>
      </c>
      <c r="E218" s="148" t="s">
        <v>568</v>
      </c>
      <c r="F218" s="148">
        <v>202.5</v>
      </c>
      <c r="G218" s="148"/>
      <c r="H218" s="148">
        <v>255</v>
      </c>
      <c r="I218" s="150">
        <v>252</v>
      </c>
      <c r="J218" s="151" t="s">
        <v>626</v>
      </c>
      <c r="K218" s="152">
        <f t="shared" si="89"/>
        <v>52.5</v>
      </c>
      <c r="L218" s="153">
        <f t="shared" si="90"/>
        <v>0.25925925925925924</v>
      </c>
      <c r="M218" s="148" t="s">
        <v>538</v>
      </c>
      <c r="N218" s="154">
        <v>43542</v>
      </c>
      <c r="O218" s="1"/>
      <c r="P218" s="1"/>
      <c r="Q218" s="1"/>
      <c r="R218" s="6" t="s">
        <v>725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124</v>
      </c>
      <c r="B219" s="177">
        <v>43465</v>
      </c>
      <c r="C219" s="146"/>
      <c r="D219" s="178" t="s">
        <v>394</v>
      </c>
      <c r="E219" s="179" t="s">
        <v>568</v>
      </c>
      <c r="F219" s="179">
        <v>710</v>
      </c>
      <c r="G219" s="179"/>
      <c r="H219" s="179">
        <v>866</v>
      </c>
      <c r="I219" s="181">
        <v>866</v>
      </c>
      <c r="J219" s="182" t="s">
        <v>626</v>
      </c>
      <c r="K219" s="152">
        <f t="shared" si="89"/>
        <v>156</v>
      </c>
      <c r="L219" s="153">
        <f t="shared" si="90"/>
        <v>0.21971830985915494</v>
      </c>
      <c r="M219" s="148" t="s">
        <v>538</v>
      </c>
      <c r="N219" s="154">
        <v>43553</v>
      </c>
      <c r="O219" s="1"/>
      <c r="P219" s="1"/>
      <c r="Q219" s="1"/>
      <c r="R219" s="6" t="s">
        <v>725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125</v>
      </c>
      <c r="B220" s="177">
        <v>43522</v>
      </c>
      <c r="C220" s="177"/>
      <c r="D220" s="178" t="s">
        <v>151</v>
      </c>
      <c r="E220" s="179" t="s">
        <v>568</v>
      </c>
      <c r="F220" s="179">
        <v>337.25</v>
      </c>
      <c r="G220" s="179"/>
      <c r="H220" s="179">
        <v>398.5</v>
      </c>
      <c r="I220" s="181">
        <v>411</v>
      </c>
      <c r="J220" s="151" t="s">
        <v>726</v>
      </c>
      <c r="K220" s="152">
        <f t="shared" si="89"/>
        <v>61.25</v>
      </c>
      <c r="L220" s="153">
        <f t="shared" si="90"/>
        <v>0.1816160118606375</v>
      </c>
      <c r="M220" s="148" t="s">
        <v>538</v>
      </c>
      <c r="N220" s="154">
        <v>43760</v>
      </c>
      <c r="O220" s="1"/>
      <c r="P220" s="1"/>
      <c r="Q220" s="1"/>
      <c r="R220" s="6" t="s">
        <v>725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126</v>
      </c>
      <c r="B221" s="190">
        <v>43559</v>
      </c>
      <c r="C221" s="190"/>
      <c r="D221" s="191" t="s">
        <v>727</v>
      </c>
      <c r="E221" s="192" t="s">
        <v>568</v>
      </c>
      <c r="F221" s="192">
        <v>130</v>
      </c>
      <c r="G221" s="192"/>
      <c r="H221" s="192">
        <v>65</v>
      </c>
      <c r="I221" s="193">
        <v>158</v>
      </c>
      <c r="J221" s="161" t="s">
        <v>728</v>
      </c>
      <c r="K221" s="162">
        <f t="shared" si="89"/>
        <v>-65</v>
      </c>
      <c r="L221" s="163">
        <f t="shared" si="90"/>
        <v>-0.5</v>
      </c>
      <c r="M221" s="159" t="s">
        <v>550</v>
      </c>
      <c r="N221" s="156">
        <v>43726</v>
      </c>
      <c r="O221" s="1"/>
      <c r="P221" s="1"/>
      <c r="Q221" s="1"/>
      <c r="R221" s="6" t="s">
        <v>729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127</v>
      </c>
      <c r="B222" s="177">
        <v>43017</v>
      </c>
      <c r="C222" s="177"/>
      <c r="D222" s="178" t="s">
        <v>182</v>
      </c>
      <c r="E222" s="179" t="s">
        <v>568</v>
      </c>
      <c r="F222" s="179">
        <v>141.5</v>
      </c>
      <c r="G222" s="179"/>
      <c r="H222" s="179">
        <v>183.5</v>
      </c>
      <c r="I222" s="181">
        <v>210</v>
      </c>
      <c r="J222" s="151" t="s">
        <v>723</v>
      </c>
      <c r="K222" s="152">
        <f t="shared" si="89"/>
        <v>42</v>
      </c>
      <c r="L222" s="153">
        <f t="shared" si="90"/>
        <v>0.29681978798586572</v>
      </c>
      <c r="M222" s="148" t="s">
        <v>538</v>
      </c>
      <c r="N222" s="154">
        <v>43042</v>
      </c>
      <c r="O222" s="1"/>
      <c r="P222" s="1"/>
      <c r="Q222" s="1"/>
      <c r="R222" s="6" t="s">
        <v>729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128</v>
      </c>
      <c r="B223" s="190">
        <v>43074</v>
      </c>
      <c r="C223" s="190"/>
      <c r="D223" s="191" t="s">
        <v>730</v>
      </c>
      <c r="E223" s="192" t="s">
        <v>568</v>
      </c>
      <c r="F223" s="187">
        <v>172</v>
      </c>
      <c r="G223" s="192"/>
      <c r="H223" s="192">
        <v>155.25</v>
      </c>
      <c r="I223" s="193">
        <v>230</v>
      </c>
      <c r="J223" s="161" t="s">
        <v>731</v>
      </c>
      <c r="K223" s="162">
        <f t="shared" si="89"/>
        <v>-16.75</v>
      </c>
      <c r="L223" s="163">
        <f t="shared" si="90"/>
        <v>-9.7383720930232565E-2</v>
      </c>
      <c r="M223" s="159" t="s">
        <v>550</v>
      </c>
      <c r="N223" s="156">
        <v>43787</v>
      </c>
      <c r="O223" s="1"/>
      <c r="P223" s="1"/>
      <c r="Q223" s="1"/>
      <c r="R223" s="6" t="s">
        <v>729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129</v>
      </c>
      <c r="B224" s="177">
        <v>43398</v>
      </c>
      <c r="C224" s="177"/>
      <c r="D224" s="178" t="s">
        <v>107</v>
      </c>
      <c r="E224" s="179" t="s">
        <v>568</v>
      </c>
      <c r="F224" s="179">
        <v>698.5</v>
      </c>
      <c r="G224" s="179"/>
      <c r="H224" s="179">
        <v>890</v>
      </c>
      <c r="I224" s="181">
        <v>890</v>
      </c>
      <c r="J224" s="151" t="s">
        <v>791</v>
      </c>
      <c r="K224" s="152">
        <f t="shared" si="89"/>
        <v>191.5</v>
      </c>
      <c r="L224" s="153">
        <f t="shared" si="90"/>
        <v>0.27415891195418757</v>
      </c>
      <c r="M224" s="148" t="s">
        <v>538</v>
      </c>
      <c r="N224" s="154">
        <v>44328</v>
      </c>
      <c r="O224" s="1"/>
      <c r="P224" s="1"/>
      <c r="Q224" s="1"/>
      <c r="R224" s="6" t="s">
        <v>725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130</v>
      </c>
      <c r="B225" s="177">
        <v>42877</v>
      </c>
      <c r="C225" s="177"/>
      <c r="D225" s="178" t="s">
        <v>358</v>
      </c>
      <c r="E225" s="179" t="s">
        <v>568</v>
      </c>
      <c r="F225" s="179">
        <v>127.6</v>
      </c>
      <c r="G225" s="179"/>
      <c r="H225" s="179">
        <v>138</v>
      </c>
      <c r="I225" s="181">
        <v>190</v>
      </c>
      <c r="J225" s="151" t="s">
        <v>732</v>
      </c>
      <c r="K225" s="152">
        <f t="shared" si="89"/>
        <v>10.400000000000006</v>
      </c>
      <c r="L225" s="153">
        <f t="shared" si="90"/>
        <v>8.1504702194357417E-2</v>
      </c>
      <c r="M225" s="148" t="s">
        <v>538</v>
      </c>
      <c r="N225" s="154">
        <v>43774</v>
      </c>
      <c r="O225" s="1"/>
      <c r="P225" s="1"/>
      <c r="Q225" s="1"/>
      <c r="R225" s="6" t="s">
        <v>729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131</v>
      </c>
      <c r="B226" s="177">
        <v>43158</v>
      </c>
      <c r="C226" s="177"/>
      <c r="D226" s="178" t="s">
        <v>733</v>
      </c>
      <c r="E226" s="179" t="s">
        <v>568</v>
      </c>
      <c r="F226" s="179">
        <v>317</v>
      </c>
      <c r="G226" s="179"/>
      <c r="H226" s="179">
        <v>382.5</v>
      </c>
      <c r="I226" s="181">
        <v>398</v>
      </c>
      <c r="J226" s="151" t="s">
        <v>734</v>
      </c>
      <c r="K226" s="152">
        <f t="shared" si="89"/>
        <v>65.5</v>
      </c>
      <c r="L226" s="153">
        <f t="shared" si="90"/>
        <v>0.20662460567823343</v>
      </c>
      <c r="M226" s="148" t="s">
        <v>538</v>
      </c>
      <c r="N226" s="154">
        <v>44238</v>
      </c>
      <c r="O226" s="1"/>
      <c r="P226" s="1"/>
      <c r="Q226" s="1"/>
      <c r="R226" s="6" t="s">
        <v>729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132</v>
      </c>
      <c r="B227" s="190">
        <v>43164</v>
      </c>
      <c r="C227" s="190"/>
      <c r="D227" s="191" t="s">
        <v>144</v>
      </c>
      <c r="E227" s="192" t="s">
        <v>568</v>
      </c>
      <c r="F227" s="187">
        <f>510-14.4</f>
        <v>495.6</v>
      </c>
      <c r="G227" s="192"/>
      <c r="H227" s="192">
        <v>350</v>
      </c>
      <c r="I227" s="193">
        <v>672</v>
      </c>
      <c r="J227" s="161" t="s">
        <v>735</v>
      </c>
      <c r="K227" s="162">
        <f t="shared" si="89"/>
        <v>-145.60000000000002</v>
      </c>
      <c r="L227" s="163">
        <f t="shared" si="90"/>
        <v>-0.29378531073446329</v>
      </c>
      <c r="M227" s="159" t="s">
        <v>550</v>
      </c>
      <c r="N227" s="156">
        <v>43887</v>
      </c>
      <c r="O227" s="1"/>
      <c r="P227" s="1"/>
      <c r="Q227" s="1"/>
      <c r="R227" s="6" t="s">
        <v>725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133</v>
      </c>
      <c r="B228" s="190">
        <v>43237</v>
      </c>
      <c r="C228" s="190"/>
      <c r="D228" s="191" t="s">
        <v>439</v>
      </c>
      <c r="E228" s="192" t="s">
        <v>568</v>
      </c>
      <c r="F228" s="187">
        <v>230.3</v>
      </c>
      <c r="G228" s="192"/>
      <c r="H228" s="192">
        <v>102.5</v>
      </c>
      <c r="I228" s="193">
        <v>348</v>
      </c>
      <c r="J228" s="161" t="s">
        <v>736</v>
      </c>
      <c r="K228" s="162">
        <f t="shared" si="89"/>
        <v>-127.80000000000001</v>
      </c>
      <c r="L228" s="163">
        <f t="shared" si="90"/>
        <v>-0.55492835432045162</v>
      </c>
      <c r="M228" s="159" t="s">
        <v>550</v>
      </c>
      <c r="N228" s="156">
        <v>43896</v>
      </c>
      <c r="O228" s="1"/>
      <c r="P228" s="1"/>
      <c r="Q228" s="1"/>
      <c r="R228" s="6" t="s">
        <v>725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134</v>
      </c>
      <c r="B229" s="177">
        <v>43258</v>
      </c>
      <c r="C229" s="177"/>
      <c r="D229" s="178" t="s">
        <v>411</v>
      </c>
      <c r="E229" s="179" t="s">
        <v>568</v>
      </c>
      <c r="F229" s="179">
        <f>342.5-5.1</f>
        <v>337.4</v>
      </c>
      <c r="G229" s="179"/>
      <c r="H229" s="179">
        <v>412.5</v>
      </c>
      <c r="I229" s="181">
        <v>439</v>
      </c>
      <c r="J229" s="151" t="s">
        <v>737</v>
      </c>
      <c r="K229" s="152">
        <f t="shared" si="89"/>
        <v>75.100000000000023</v>
      </c>
      <c r="L229" s="153">
        <f t="shared" si="90"/>
        <v>0.22258446947243635</v>
      </c>
      <c r="M229" s="148" t="s">
        <v>538</v>
      </c>
      <c r="N229" s="154">
        <v>44230</v>
      </c>
      <c r="O229" s="1"/>
      <c r="P229" s="1"/>
      <c r="Q229" s="1"/>
      <c r="R229" s="6" t="s">
        <v>729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0">
        <v>135</v>
      </c>
      <c r="B230" s="169">
        <v>43285</v>
      </c>
      <c r="C230" s="169"/>
      <c r="D230" s="170" t="s">
        <v>55</v>
      </c>
      <c r="E230" s="171" t="s">
        <v>568</v>
      </c>
      <c r="F230" s="171">
        <f>127.5-5.53</f>
        <v>121.97</v>
      </c>
      <c r="G230" s="172"/>
      <c r="H230" s="172">
        <v>122.5</v>
      </c>
      <c r="I230" s="172">
        <v>170</v>
      </c>
      <c r="J230" s="173" t="s">
        <v>764</v>
      </c>
      <c r="K230" s="174">
        <f t="shared" si="89"/>
        <v>0.53000000000000114</v>
      </c>
      <c r="L230" s="175">
        <f t="shared" si="90"/>
        <v>4.3453308190538747E-3</v>
      </c>
      <c r="M230" s="171" t="s">
        <v>659</v>
      </c>
      <c r="N230" s="169">
        <v>44431</v>
      </c>
      <c r="O230" s="1"/>
      <c r="P230" s="1"/>
      <c r="Q230" s="1"/>
      <c r="R230" s="6" t="s">
        <v>725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136</v>
      </c>
      <c r="B231" s="190">
        <v>43294</v>
      </c>
      <c r="C231" s="190"/>
      <c r="D231" s="191" t="s">
        <v>349</v>
      </c>
      <c r="E231" s="192" t="s">
        <v>568</v>
      </c>
      <c r="F231" s="187">
        <v>46.5</v>
      </c>
      <c r="G231" s="192"/>
      <c r="H231" s="192">
        <v>17</v>
      </c>
      <c r="I231" s="193">
        <v>59</v>
      </c>
      <c r="J231" s="161" t="s">
        <v>738</v>
      </c>
      <c r="K231" s="162">
        <f t="shared" ref="K231:K239" si="91">H231-F231</f>
        <v>-29.5</v>
      </c>
      <c r="L231" s="163">
        <f t="shared" ref="L231:L239" si="92">K231/F231</f>
        <v>-0.63440860215053763</v>
      </c>
      <c r="M231" s="159" t="s">
        <v>550</v>
      </c>
      <c r="N231" s="156">
        <v>43887</v>
      </c>
      <c r="O231" s="1"/>
      <c r="P231" s="1"/>
      <c r="Q231" s="1"/>
      <c r="R231" s="6" t="s">
        <v>725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137</v>
      </c>
      <c r="B232" s="177">
        <v>43396</v>
      </c>
      <c r="C232" s="177"/>
      <c r="D232" s="178" t="s">
        <v>396</v>
      </c>
      <c r="E232" s="179" t="s">
        <v>568</v>
      </c>
      <c r="F232" s="179">
        <v>156.5</v>
      </c>
      <c r="G232" s="179"/>
      <c r="H232" s="179">
        <v>207.5</v>
      </c>
      <c r="I232" s="181">
        <v>191</v>
      </c>
      <c r="J232" s="151" t="s">
        <v>626</v>
      </c>
      <c r="K232" s="152">
        <f t="shared" si="91"/>
        <v>51</v>
      </c>
      <c r="L232" s="153">
        <f t="shared" si="92"/>
        <v>0.32587859424920129</v>
      </c>
      <c r="M232" s="148" t="s">
        <v>538</v>
      </c>
      <c r="N232" s="154">
        <v>44369</v>
      </c>
      <c r="O232" s="1"/>
      <c r="P232" s="1"/>
      <c r="Q232" s="1"/>
      <c r="R232" s="6" t="s">
        <v>725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138</v>
      </c>
      <c r="B233" s="177">
        <v>43439</v>
      </c>
      <c r="C233" s="177"/>
      <c r="D233" s="178" t="s">
        <v>314</v>
      </c>
      <c r="E233" s="179" t="s">
        <v>568</v>
      </c>
      <c r="F233" s="179">
        <v>259.5</v>
      </c>
      <c r="G233" s="179"/>
      <c r="H233" s="179">
        <v>320</v>
      </c>
      <c r="I233" s="181">
        <v>320</v>
      </c>
      <c r="J233" s="151" t="s">
        <v>626</v>
      </c>
      <c r="K233" s="152">
        <f t="shared" si="91"/>
        <v>60.5</v>
      </c>
      <c r="L233" s="153">
        <f t="shared" si="92"/>
        <v>0.23314065510597304</v>
      </c>
      <c r="M233" s="148" t="s">
        <v>538</v>
      </c>
      <c r="N233" s="154">
        <v>44323</v>
      </c>
      <c r="O233" s="1"/>
      <c r="P233" s="1"/>
      <c r="Q233" s="1"/>
      <c r="R233" s="6" t="s">
        <v>725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139</v>
      </c>
      <c r="B234" s="190">
        <v>43439</v>
      </c>
      <c r="C234" s="190"/>
      <c r="D234" s="191" t="s">
        <v>739</v>
      </c>
      <c r="E234" s="192" t="s">
        <v>568</v>
      </c>
      <c r="F234" s="192">
        <v>715</v>
      </c>
      <c r="G234" s="192"/>
      <c r="H234" s="192">
        <v>445</v>
      </c>
      <c r="I234" s="193">
        <v>840</v>
      </c>
      <c r="J234" s="161" t="s">
        <v>740</v>
      </c>
      <c r="K234" s="162">
        <f t="shared" si="91"/>
        <v>-270</v>
      </c>
      <c r="L234" s="163">
        <f t="shared" si="92"/>
        <v>-0.3776223776223776</v>
      </c>
      <c r="M234" s="159" t="s">
        <v>550</v>
      </c>
      <c r="N234" s="156">
        <v>43800</v>
      </c>
      <c r="O234" s="1"/>
      <c r="P234" s="1"/>
      <c r="Q234" s="1"/>
      <c r="R234" s="6" t="s">
        <v>725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140</v>
      </c>
      <c r="B235" s="177">
        <v>43469</v>
      </c>
      <c r="C235" s="177"/>
      <c r="D235" s="178" t="s">
        <v>156</v>
      </c>
      <c r="E235" s="179" t="s">
        <v>568</v>
      </c>
      <c r="F235" s="179">
        <v>875</v>
      </c>
      <c r="G235" s="179"/>
      <c r="H235" s="179">
        <v>1165</v>
      </c>
      <c r="I235" s="181">
        <v>1185</v>
      </c>
      <c r="J235" s="151" t="s">
        <v>741</v>
      </c>
      <c r="K235" s="152">
        <f t="shared" si="91"/>
        <v>290</v>
      </c>
      <c r="L235" s="153">
        <f t="shared" si="92"/>
        <v>0.33142857142857141</v>
      </c>
      <c r="M235" s="148" t="s">
        <v>538</v>
      </c>
      <c r="N235" s="154">
        <v>43847</v>
      </c>
      <c r="O235" s="1"/>
      <c r="P235" s="1"/>
      <c r="Q235" s="1"/>
      <c r="R235" s="6" t="s">
        <v>725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141</v>
      </c>
      <c r="B236" s="177">
        <v>43559</v>
      </c>
      <c r="C236" s="177"/>
      <c r="D236" s="178" t="s">
        <v>330</v>
      </c>
      <c r="E236" s="179" t="s">
        <v>568</v>
      </c>
      <c r="F236" s="179">
        <f>387-14.63</f>
        <v>372.37</v>
      </c>
      <c r="G236" s="179"/>
      <c r="H236" s="179">
        <v>490</v>
      </c>
      <c r="I236" s="181">
        <v>490</v>
      </c>
      <c r="J236" s="151" t="s">
        <v>626</v>
      </c>
      <c r="K236" s="152">
        <f t="shared" si="91"/>
        <v>117.63</v>
      </c>
      <c r="L236" s="153">
        <f t="shared" si="92"/>
        <v>0.31589548030185027</v>
      </c>
      <c r="M236" s="148" t="s">
        <v>538</v>
      </c>
      <c r="N236" s="154">
        <v>43850</v>
      </c>
      <c r="O236" s="1"/>
      <c r="P236" s="1"/>
      <c r="Q236" s="1"/>
      <c r="R236" s="6" t="s">
        <v>725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142</v>
      </c>
      <c r="B237" s="190">
        <v>43578</v>
      </c>
      <c r="C237" s="190"/>
      <c r="D237" s="191" t="s">
        <v>742</v>
      </c>
      <c r="E237" s="192" t="s">
        <v>540</v>
      </c>
      <c r="F237" s="192">
        <v>220</v>
      </c>
      <c r="G237" s="192"/>
      <c r="H237" s="192">
        <v>127.5</v>
      </c>
      <c r="I237" s="193">
        <v>284</v>
      </c>
      <c r="J237" s="161" t="s">
        <v>743</v>
      </c>
      <c r="K237" s="162">
        <f t="shared" si="91"/>
        <v>-92.5</v>
      </c>
      <c r="L237" s="163">
        <f t="shared" si="92"/>
        <v>-0.42045454545454547</v>
      </c>
      <c r="M237" s="159" t="s">
        <v>550</v>
      </c>
      <c r="N237" s="156">
        <v>43896</v>
      </c>
      <c r="O237" s="1"/>
      <c r="P237" s="1"/>
      <c r="Q237" s="1"/>
      <c r="R237" s="6" t="s">
        <v>725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143</v>
      </c>
      <c r="B238" s="177">
        <v>43622</v>
      </c>
      <c r="C238" s="177"/>
      <c r="D238" s="178" t="s">
        <v>448</v>
      </c>
      <c r="E238" s="179" t="s">
        <v>540</v>
      </c>
      <c r="F238" s="179">
        <v>332.8</v>
      </c>
      <c r="G238" s="179"/>
      <c r="H238" s="179">
        <v>405</v>
      </c>
      <c r="I238" s="181">
        <v>419</v>
      </c>
      <c r="J238" s="151" t="s">
        <v>744</v>
      </c>
      <c r="K238" s="152">
        <f t="shared" si="91"/>
        <v>72.199999999999989</v>
      </c>
      <c r="L238" s="153">
        <f t="shared" si="92"/>
        <v>0.21694711538461534</v>
      </c>
      <c r="M238" s="148" t="s">
        <v>538</v>
      </c>
      <c r="N238" s="154">
        <v>43860</v>
      </c>
      <c r="O238" s="1"/>
      <c r="P238" s="1"/>
      <c r="Q238" s="1"/>
      <c r="R238" s="6" t="s">
        <v>729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0">
        <v>144</v>
      </c>
      <c r="B239" s="169">
        <v>43641</v>
      </c>
      <c r="C239" s="169"/>
      <c r="D239" s="170" t="s">
        <v>149</v>
      </c>
      <c r="E239" s="171" t="s">
        <v>568</v>
      </c>
      <c r="F239" s="171">
        <v>386</v>
      </c>
      <c r="G239" s="172"/>
      <c r="H239" s="172">
        <v>395</v>
      </c>
      <c r="I239" s="172">
        <v>452</v>
      </c>
      <c r="J239" s="173" t="s">
        <v>745</v>
      </c>
      <c r="K239" s="174">
        <f t="shared" si="91"/>
        <v>9</v>
      </c>
      <c r="L239" s="175">
        <f t="shared" si="92"/>
        <v>2.3316062176165803E-2</v>
      </c>
      <c r="M239" s="171" t="s">
        <v>659</v>
      </c>
      <c r="N239" s="169">
        <v>43868</v>
      </c>
      <c r="O239" s="1"/>
      <c r="P239" s="1"/>
      <c r="Q239" s="1"/>
      <c r="R239" s="6" t="s">
        <v>729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0">
        <v>145</v>
      </c>
      <c r="B240" s="169">
        <v>43707</v>
      </c>
      <c r="C240" s="169"/>
      <c r="D240" s="170" t="s">
        <v>130</v>
      </c>
      <c r="E240" s="171" t="s">
        <v>568</v>
      </c>
      <c r="F240" s="171">
        <v>137.5</v>
      </c>
      <c r="G240" s="172"/>
      <c r="H240" s="172">
        <v>138.5</v>
      </c>
      <c r="I240" s="172">
        <v>190</v>
      </c>
      <c r="J240" s="173" t="s">
        <v>763</v>
      </c>
      <c r="K240" s="174">
        <f>H240-F240</f>
        <v>1</v>
      </c>
      <c r="L240" s="175">
        <f>K240/F240</f>
        <v>7.2727272727272727E-3</v>
      </c>
      <c r="M240" s="171" t="s">
        <v>659</v>
      </c>
      <c r="N240" s="169">
        <v>44432</v>
      </c>
      <c r="O240" s="1"/>
      <c r="P240" s="1"/>
      <c r="Q240" s="1"/>
      <c r="R240" s="6" t="s">
        <v>725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146</v>
      </c>
      <c r="B241" s="177">
        <v>43731</v>
      </c>
      <c r="C241" s="177"/>
      <c r="D241" s="178" t="s">
        <v>404</v>
      </c>
      <c r="E241" s="179" t="s">
        <v>568</v>
      </c>
      <c r="F241" s="179">
        <v>235</v>
      </c>
      <c r="G241" s="179"/>
      <c r="H241" s="179">
        <v>295</v>
      </c>
      <c r="I241" s="181">
        <v>296</v>
      </c>
      <c r="J241" s="151" t="s">
        <v>746</v>
      </c>
      <c r="K241" s="152">
        <f t="shared" ref="K241:K247" si="93">H241-F241</f>
        <v>60</v>
      </c>
      <c r="L241" s="153">
        <f t="shared" ref="L241:L247" si="94">K241/F241</f>
        <v>0.25531914893617019</v>
      </c>
      <c r="M241" s="148" t="s">
        <v>538</v>
      </c>
      <c r="N241" s="154">
        <v>43844</v>
      </c>
      <c r="O241" s="1"/>
      <c r="P241" s="1"/>
      <c r="Q241" s="1"/>
      <c r="R241" s="6" t="s">
        <v>729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147</v>
      </c>
      <c r="B242" s="177">
        <v>43752</v>
      </c>
      <c r="C242" s="177"/>
      <c r="D242" s="178" t="s">
        <v>747</v>
      </c>
      <c r="E242" s="179" t="s">
        <v>568</v>
      </c>
      <c r="F242" s="179">
        <v>277.5</v>
      </c>
      <c r="G242" s="179"/>
      <c r="H242" s="179">
        <v>333</v>
      </c>
      <c r="I242" s="181">
        <v>333</v>
      </c>
      <c r="J242" s="151" t="s">
        <v>748</v>
      </c>
      <c r="K242" s="152">
        <f t="shared" si="93"/>
        <v>55.5</v>
      </c>
      <c r="L242" s="153">
        <f t="shared" si="94"/>
        <v>0.2</v>
      </c>
      <c r="M242" s="148" t="s">
        <v>538</v>
      </c>
      <c r="N242" s="154">
        <v>43846</v>
      </c>
      <c r="O242" s="1"/>
      <c r="P242" s="1"/>
      <c r="Q242" s="1"/>
      <c r="R242" s="6" t="s">
        <v>725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148</v>
      </c>
      <c r="B243" s="177">
        <v>43752</v>
      </c>
      <c r="C243" s="177"/>
      <c r="D243" s="178" t="s">
        <v>749</v>
      </c>
      <c r="E243" s="179" t="s">
        <v>568</v>
      </c>
      <c r="F243" s="179">
        <v>930</v>
      </c>
      <c r="G243" s="179"/>
      <c r="H243" s="179">
        <v>1165</v>
      </c>
      <c r="I243" s="181">
        <v>1200</v>
      </c>
      <c r="J243" s="151" t="s">
        <v>750</v>
      </c>
      <c r="K243" s="152">
        <f t="shared" si="93"/>
        <v>235</v>
      </c>
      <c r="L243" s="153">
        <f t="shared" si="94"/>
        <v>0.25268817204301075</v>
      </c>
      <c r="M243" s="148" t="s">
        <v>538</v>
      </c>
      <c r="N243" s="154">
        <v>43847</v>
      </c>
      <c r="O243" s="1"/>
      <c r="P243" s="1"/>
      <c r="Q243" s="1"/>
      <c r="R243" s="6" t="s">
        <v>729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149</v>
      </c>
      <c r="B244" s="177">
        <v>43753</v>
      </c>
      <c r="C244" s="177"/>
      <c r="D244" s="178" t="s">
        <v>751</v>
      </c>
      <c r="E244" s="179" t="s">
        <v>568</v>
      </c>
      <c r="F244" s="149">
        <v>111</v>
      </c>
      <c r="G244" s="179"/>
      <c r="H244" s="179">
        <v>141</v>
      </c>
      <c r="I244" s="181">
        <v>141</v>
      </c>
      <c r="J244" s="151" t="s">
        <v>553</v>
      </c>
      <c r="K244" s="152">
        <f t="shared" si="93"/>
        <v>30</v>
      </c>
      <c r="L244" s="153">
        <f t="shared" si="94"/>
        <v>0.27027027027027029</v>
      </c>
      <c r="M244" s="148" t="s">
        <v>538</v>
      </c>
      <c r="N244" s="154">
        <v>44328</v>
      </c>
      <c r="O244" s="1"/>
      <c r="P244" s="1"/>
      <c r="Q244" s="1"/>
      <c r="R244" s="6" t="s">
        <v>729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150</v>
      </c>
      <c r="B245" s="177">
        <v>43753</v>
      </c>
      <c r="C245" s="177"/>
      <c r="D245" s="178" t="s">
        <v>752</v>
      </c>
      <c r="E245" s="179" t="s">
        <v>568</v>
      </c>
      <c r="F245" s="149">
        <v>296</v>
      </c>
      <c r="G245" s="179"/>
      <c r="H245" s="179">
        <v>370</v>
      </c>
      <c r="I245" s="181">
        <v>370</v>
      </c>
      <c r="J245" s="151" t="s">
        <v>626</v>
      </c>
      <c r="K245" s="152">
        <f t="shared" si="93"/>
        <v>74</v>
      </c>
      <c r="L245" s="153">
        <f t="shared" si="94"/>
        <v>0.25</v>
      </c>
      <c r="M245" s="148" t="s">
        <v>538</v>
      </c>
      <c r="N245" s="154">
        <v>43853</v>
      </c>
      <c r="O245" s="1"/>
      <c r="P245" s="1"/>
      <c r="Q245" s="1"/>
      <c r="R245" s="6" t="s">
        <v>729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151</v>
      </c>
      <c r="B246" s="177">
        <v>43754</v>
      </c>
      <c r="C246" s="177"/>
      <c r="D246" s="178" t="s">
        <v>753</v>
      </c>
      <c r="E246" s="179" t="s">
        <v>568</v>
      </c>
      <c r="F246" s="149">
        <v>300</v>
      </c>
      <c r="G246" s="179"/>
      <c r="H246" s="179">
        <v>382.5</v>
      </c>
      <c r="I246" s="181">
        <v>344</v>
      </c>
      <c r="J246" s="151" t="s">
        <v>794</v>
      </c>
      <c r="K246" s="152">
        <f t="shared" si="93"/>
        <v>82.5</v>
      </c>
      <c r="L246" s="153">
        <f t="shared" si="94"/>
        <v>0.27500000000000002</v>
      </c>
      <c r="M246" s="148" t="s">
        <v>538</v>
      </c>
      <c r="N246" s="154">
        <v>44238</v>
      </c>
      <c r="O246" s="1"/>
      <c r="P246" s="1"/>
      <c r="Q246" s="1"/>
      <c r="R246" s="6" t="s">
        <v>729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152</v>
      </c>
      <c r="B247" s="177">
        <v>43832</v>
      </c>
      <c r="C247" s="177"/>
      <c r="D247" s="178" t="s">
        <v>754</v>
      </c>
      <c r="E247" s="179" t="s">
        <v>568</v>
      </c>
      <c r="F247" s="149">
        <v>495</v>
      </c>
      <c r="G247" s="179"/>
      <c r="H247" s="179">
        <v>595</v>
      </c>
      <c r="I247" s="181">
        <v>590</v>
      </c>
      <c r="J247" s="151" t="s">
        <v>793</v>
      </c>
      <c r="K247" s="152">
        <f t="shared" si="93"/>
        <v>100</v>
      </c>
      <c r="L247" s="153">
        <f t="shared" si="94"/>
        <v>0.20202020202020202</v>
      </c>
      <c r="M247" s="148" t="s">
        <v>538</v>
      </c>
      <c r="N247" s="154">
        <v>44589</v>
      </c>
      <c r="O247" s="1"/>
      <c r="P247" s="1"/>
      <c r="Q247" s="1"/>
      <c r="R247" s="6" t="s">
        <v>729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153</v>
      </c>
      <c r="B248" s="177">
        <v>43966</v>
      </c>
      <c r="C248" s="177"/>
      <c r="D248" s="178" t="s">
        <v>71</v>
      </c>
      <c r="E248" s="179" t="s">
        <v>568</v>
      </c>
      <c r="F248" s="149">
        <v>67.5</v>
      </c>
      <c r="G248" s="179"/>
      <c r="H248" s="179">
        <v>86</v>
      </c>
      <c r="I248" s="181">
        <v>86</v>
      </c>
      <c r="J248" s="151" t="s">
        <v>755</v>
      </c>
      <c r="K248" s="152">
        <f t="shared" ref="K248:K256" si="95">H248-F248</f>
        <v>18.5</v>
      </c>
      <c r="L248" s="153">
        <f t="shared" ref="L248:L256" si="96">K248/F248</f>
        <v>0.27407407407407408</v>
      </c>
      <c r="M248" s="148" t="s">
        <v>538</v>
      </c>
      <c r="N248" s="154">
        <v>44008</v>
      </c>
      <c r="O248" s="1"/>
      <c r="P248" s="1"/>
      <c r="Q248" s="1"/>
      <c r="R248" s="6" t="s">
        <v>729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154</v>
      </c>
      <c r="B249" s="177">
        <v>44035</v>
      </c>
      <c r="C249" s="177"/>
      <c r="D249" s="178" t="s">
        <v>447</v>
      </c>
      <c r="E249" s="179" t="s">
        <v>568</v>
      </c>
      <c r="F249" s="149">
        <v>231</v>
      </c>
      <c r="G249" s="179"/>
      <c r="H249" s="179">
        <v>281</v>
      </c>
      <c r="I249" s="181">
        <v>281</v>
      </c>
      <c r="J249" s="151" t="s">
        <v>626</v>
      </c>
      <c r="K249" s="152">
        <f t="shared" si="95"/>
        <v>50</v>
      </c>
      <c r="L249" s="153">
        <f t="shared" si="96"/>
        <v>0.21645021645021645</v>
      </c>
      <c r="M249" s="148" t="s">
        <v>538</v>
      </c>
      <c r="N249" s="154">
        <v>44358</v>
      </c>
      <c r="O249" s="1"/>
      <c r="P249" s="1"/>
      <c r="Q249" s="1"/>
      <c r="R249" s="6" t="s">
        <v>729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155</v>
      </c>
      <c r="B250" s="177">
        <v>44092</v>
      </c>
      <c r="C250" s="177"/>
      <c r="D250" s="178" t="s">
        <v>387</v>
      </c>
      <c r="E250" s="179" t="s">
        <v>568</v>
      </c>
      <c r="F250" s="179">
        <v>206</v>
      </c>
      <c r="G250" s="179"/>
      <c r="H250" s="179">
        <v>248</v>
      </c>
      <c r="I250" s="181">
        <v>248</v>
      </c>
      <c r="J250" s="151" t="s">
        <v>626</v>
      </c>
      <c r="K250" s="152">
        <f t="shared" si="95"/>
        <v>42</v>
      </c>
      <c r="L250" s="153">
        <f t="shared" si="96"/>
        <v>0.20388349514563106</v>
      </c>
      <c r="M250" s="148" t="s">
        <v>538</v>
      </c>
      <c r="N250" s="154">
        <v>44214</v>
      </c>
      <c r="O250" s="1"/>
      <c r="P250" s="1"/>
      <c r="Q250" s="1"/>
      <c r="R250" s="6" t="s">
        <v>729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156</v>
      </c>
      <c r="B251" s="177">
        <v>44140</v>
      </c>
      <c r="C251" s="177"/>
      <c r="D251" s="178" t="s">
        <v>387</v>
      </c>
      <c r="E251" s="179" t="s">
        <v>568</v>
      </c>
      <c r="F251" s="179">
        <v>182.5</v>
      </c>
      <c r="G251" s="179"/>
      <c r="H251" s="179">
        <v>248</v>
      </c>
      <c r="I251" s="181">
        <v>248</v>
      </c>
      <c r="J251" s="151" t="s">
        <v>626</v>
      </c>
      <c r="K251" s="152">
        <f t="shared" si="95"/>
        <v>65.5</v>
      </c>
      <c r="L251" s="153">
        <f t="shared" si="96"/>
        <v>0.35890410958904112</v>
      </c>
      <c r="M251" s="148" t="s">
        <v>538</v>
      </c>
      <c r="N251" s="154">
        <v>44214</v>
      </c>
      <c r="O251" s="1"/>
      <c r="P251" s="1"/>
      <c r="Q251" s="1"/>
      <c r="R251" s="6" t="s">
        <v>729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157</v>
      </c>
      <c r="B252" s="177">
        <v>44140</v>
      </c>
      <c r="C252" s="177"/>
      <c r="D252" s="178" t="s">
        <v>314</v>
      </c>
      <c r="E252" s="179" t="s">
        <v>568</v>
      </c>
      <c r="F252" s="179">
        <v>247.5</v>
      </c>
      <c r="G252" s="179"/>
      <c r="H252" s="179">
        <v>320</v>
      </c>
      <c r="I252" s="181">
        <v>320</v>
      </c>
      <c r="J252" s="151" t="s">
        <v>626</v>
      </c>
      <c r="K252" s="152">
        <f t="shared" si="95"/>
        <v>72.5</v>
      </c>
      <c r="L252" s="153">
        <f t="shared" si="96"/>
        <v>0.29292929292929293</v>
      </c>
      <c r="M252" s="148" t="s">
        <v>538</v>
      </c>
      <c r="N252" s="154">
        <v>44323</v>
      </c>
      <c r="O252" s="1"/>
      <c r="P252" s="1"/>
      <c r="Q252" s="1"/>
      <c r="R252" s="6" t="s">
        <v>729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158</v>
      </c>
      <c r="B253" s="177">
        <v>44140</v>
      </c>
      <c r="C253" s="177"/>
      <c r="D253" s="178" t="s">
        <v>267</v>
      </c>
      <c r="E253" s="179" t="s">
        <v>568</v>
      </c>
      <c r="F253" s="149">
        <v>925</v>
      </c>
      <c r="G253" s="179"/>
      <c r="H253" s="179">
        <v>1095</v>
      </c>
      <c r="I253" s="181">
        <v>1093</v>
      </c>
      <c r="J253" s="151" t="s">
        <v>756</v>
      </c>
      <c r="K253" s="152">
        <f t="shared" si="95"/>
        <v>170</v>
      </c>
      <c r="L253" s="153">
        <f t="shared" si="96"/>
        <v>0.18378378378378379</v>
      </c>
      <c r="M253" s="148" t="s">
        <v>538</v>
      </c>
      <c r="N253" s="154">
        <v>44201</v>
      </c>
      <c r="O253" s="1"/>
      <c r="P253" s="1"/>
      <c r="Q253" s="1"/>
      <c r="R253" s="6" t="s">
        <v>729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159</v>
      </c>
      <c r="B254" s="177">
        <v>44140</v>
      </c>
      <c r="C254" s="177"/>
      <c r="D254" s="178" t="s">
        <v>330</v>
      </c>
      <c r="E254" s="179" t="s">
        <v>568</v>
      </c>
      <c r="F254" s="149">
        <v>332.5</v>
      </c>
      <c r="G254" s="179"/>
      <c r="H254" s="179">
        <v>393</v>
      </c>
      <c r="I254" s="181">
        <v>406</v>
      </c>
      <c r="J254" s="151" t="s">
        <v>757</v>
      </c>
      <c r="K254" s="152">
        <f t="shared" si="95"/>
        <v>60.5</v>
      </c>
      <c r="L254" s="153">
        <f t="shared" si="96"/>
        <v>0.18195488721804512</v>
      </c>
      <c r="M254" s="148" t="s">
        <v>538</v>
      </c>
      <c r="N254" s="154">
        <v>44256</v>
      </c>
      <c r="O254" s="1"/>
      <c r="P254" s="1"/>
      <c r="Q254" s="1"/>
      <c r="R254" s="6" t="s">
        <v>729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160</v>
      </c>
      <c r="B255" s="177">
        <v>44141</v>
      </c>
      <c r="C255" s="177"/>
      <c r="D255" s="178" t="s">
        <v>447</v>
      </c>
      <c r="E255" s="179" t="s">
        <v>568</v>
      </c>
      <c r="F255" s="149">
        <v>231</v>
      </c>
      <c r="G255" s="179"/>
      <c r="H255" s="179">
        <v>281</v>
      </c>
      <c r="I255" s="181">
        <v>281</v>
      </c>
      <c r="J255" s="151" t="s">
        <v>626</v>
      </c>
      <c r="K255" s="152">
        <f t="shared" si="95"/>
        <v>50</v>
      </c>
      <c r="L255" s="153">
        <f t="shared" si="96"/>
        <v>0.21645021645021645</v>
      </c>
      <c r="M255" s="148" t="s">
        <v>538</v>
      </c>
      <c r="N255" s="154">
        <v>44358</v>
      </c>
      <c r="O255" s="1"/>
      <c r="P255" s="1"/>
      <c r="Q255" s="1"/>
      <c r="R255" s="6" t="s">
        <v>729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161</v>
      </c>
      <c r="B256" s="177">
        <v>44187</v>
      </c>
      <c r="C256" s="177"/>
      <c r="D256" s="178" t="s">
        <v>423</v>
      </c>
      <c r="E256" s="179" t="s">
        <v>568</v>
      </c>
      <c r="F256" s="149">
        <v>190</v>
      </c>
      <c r="G256" s="179"/>
      <c r="H256" s="179">
        <v>239</v>
      </c>
      <c r="I256" s="181">
        <v>239</v>
      </c>
      <c r="J256" s="151" t="s">
        <v>845</v>
      </c>
      <c r="K256" s="152">
        <f t="shared" si="95"/>
        <v>49</v>
      </c>
      <c r="L256" s="153">
        <f t="shared" si="96"/>
        <v>0.25789473684210529</v>
      </c>
      <c r="M256" s="148" t="s">
        <v>538</v>
      </c>
      <c r="N256" s="154">
        <v>44844</v>
      </c>
      <c r="O256" s="1"/>
      <c r="P256" s="1"/>
      <c r="Q256" s="1"/>
      <c r="R256" s="6" t="s">
        <v>729</v>
      </c>
    </row>
    <row r="257" spans="1:26" ht="12.75" customHeight="1">
      <c r="A257" s="176">
        <v>162</v>
      </c>
      <c r="B257" s="177">
        <v>44258</v>
      </c>
      <c r="C257" s="177"/>
      <c r="D257" s="178" t="s">
        <v>754</v>
      </c>
      <c r="E257" s="179" t="s">
        <v>568</v>
      </c>
      <c r="F257" s="149">
        <v>495</v>
      </c>
      <c r="G257" s="179"/>
      <c r="H257" s="179">
        <v>595</v>
      </c>
      <c r="I257" s="181">
        <v>590</v>
      </c>
      <c r="J257" s="151" t="s">
        <v>793</v>
      </c>
      <c r="K257" s="152">
        <f t="shared" ref="K257:K264" si="97">H257-F257</f>
        <v>100</v>
      </c>
      <c r="L257" s="153">
        <f t="shared" ref="L257:L264" si="98">K257/F257</f>
        <v>0.20202020202020202</v>
      </c>
      <c r="M257" s="148" t="s">
        <v>538</v>
      </c>
      <c r="N257" s="154">
        <v>44589</v>
      </c>
      <c r="O257" s="1"/>
      <c r="P257" s="1"/>
      <c r="R257" s="6" t="s">
        <v>729</v>
      </c>
    </row>
    <row r="258" spans="1:26" ht="12.75" customHeight="1">
      <c r="A258" s="176">
        <v>163</v>
      </c>
      <c r="B258" s="177">
        <v>44274</v>
      </c>
      <c r="C258" s="177"/>
      <c r="D258" s="178" t="s">
        <v>330</v>
      </c>
      <c r="E258" s="179" t="s">
        <v>568</v>
      </c>
      <c r="F258" s="149">
        <v>355</v>
      </c>
      <c r="G258" s="179"/>
      <c r="H258" s="179">
        <v>422.5</v>
      </c>
      <c r="I258" s="181">
        <v>420</v>
      </c>
      <c r="J258" s="151" t="s">
        <v>758</v>
      </c>
      <c r="K258" s="152">
        <f t="shared" si="97"/>
        <v>67.5</v>
      </c>
      <c r="L258" s="153">
        <f t="shared" si="98"/>
        <v>0.19014084507042253</v>
      </c>
      <c r="M258" s="148" t="s">
        <v>538</v>
      </c>
      <c r="N258" s="154">
        <v>44361</v>
      </c>
      <c r="O258" s="1"/>
      <c r="R258" s="194" t="s">
        <v>729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164</v>
      </c>
      <c r="B259" s="177">
        <v>44295</v>
      </c>
      <c r="C259" s="177"/>
      <c r="D259" s="178" t="s">
        <v>759</v>
      </c>
      <c r="E259" s="179" t="s">
        <v>568</v>
      </c>
      <c r="F259" s="149">
        <v>555</v>
      </c>
      <c r="G259" s="179"/>
      <c r="H259" s="179">
        <v>663</v>
      </c>
      <c r="I259" s="181">
        <v>663</v>
      </c>
      <c r="J259" s="151" t="s">
        <v>760</v>
      </c>
      <c r="K259" s="152">
        <f t="shared" si="97"/>
        <v>108</v>
      </c>
      <c r="L259" s="153">
        <f t="shared" si="98"/>
        <v>0.19459459459459461</v>
      </c>
      <c r="M259" s="148" t="s">
        <v>538</v>
      </c>
      <c r="N259" s="154">
        <v>44321</v>
      </c>
      <c r="O259" s="1"/>
      <c r="P259" s="1"/>
      <c r="Q259" s="1"/>
      <c r="R259" s="194" t="s">
        <v>729</v>
      </c>
    </row>
    <row r="260" spans="1:26" ht="12.75" customHeight="1">
      <c r="A260" s="176">
        <v>165</v>
      </c>
      <c r="B260" s="177">
        <v>44308</v>
      </c>
      <c r="C260" s="177"/>
      <c r="D260" s="178" t="s">
        <v>358</v>
      </c>
      <c r="E260" s="179" t="s">
        <v>568</v>
      </c>
      <c r="F260" s="149">
        <v>126.5</v>
      </c>
      <c r="G260" s="179"/>
      <c r="H260" s="179">
        <v>155</v>
      </c>
      <c r="I260" s="181">
        <v>155</v>
      </c>
      <c r="J260" s="151" t="s">
        <v>626</v>
      </c>
      <c r="K260" s="152">
        <f t="shared" si="97"/>
        <v>28.5</v>
      </c>
      <c r="L260" s="153">
        <f t="shared" si="98"/>
        <v>0.22529644268774704</v>
      </c>
      <c r="M260" s="148" t="s">
        <v>538</v>
      </c>
      <c r="N260" s="154">
        <v>44362</v>
      </c>
      <c r="O260" s="1"/>
      <c r="R260" s="194" t="s">
        <v>729</v>
      </c>
    </row>
    <row r="261" spans="1:26" ht="12.75" customHeight="1">
      <c r="A261" s="220">
        <v>166</v>
      </c>
      <c r="B261" s="221">
        <v>44368</v>
      </c>
      <c r="C261" s="221"/>
      <c r="D261" s="222" t="s">
        <v>375</v>
      </c>
      <c r="E261" s="223" t="s">
        <v>568</v>
      </c>
      <c r="F261" s="224">
        <v>287.5</v>
      </c>
      <c r="G261" s="223"/>
      <c r="H261" s="223">
        <v>245</v>
      </c>
      <c r="I261" s="225">
        <v>344</v>
      </c>
      <c r="J261" s="161" t="s">
        <v>789</v>
      </c>
      <c r="K261" s="162">
        <f t="shared" si="97"/>
        <v>-42.5</v>
      </c>
      <c r="L261" s="163">
        <f t="shared" si="98"/>
        <v>-0.14782608695652175</v>
      </c>
      <c r="M261" s="159" t="s">
        <v>550</v>
      </c>
      <c r="N261" s="156">
        <v>44508</v>
      </c>
      <c r="O261" s="1"/>
      <c r="R261" s="194" t="s">
        <v>729</v>
      </c>
    </row>
    <row r="262" spans="1:26" ht="12.75" customHeight="1">
      <c r="A262" s="176">
        <v>167</v>
      </c>
      <c r="B262" s="177">
        <v>44368</v>
      </c>
      <c r="C262" s="177"/>
      <c r="D262" s="178" t="s">
        <v>447</v>
      </c>
      <c r="E262" s="179" t="s">
        <v>568</v>
      </c>
      <c r="F262" s="149">
        <v>241</v>
      </c>
      <c r="G262" s="179"/>
      <c r="H262" s="179">
        <v>298</v>
      </c>
      <c r="I262" s="181">
        <v>320</v>
      </c>
      <c r="J262" s="151" t="s">
        <v>626</v>
      </c>
      <c r="K262" s="152">
        <f t="shared" si="97"/>
        <v>57</v>
      </c>
      <c r="L262" s="153">
        <f t="shared" si="98"/>
        <v>0.23651452282157676</v>
      </c>
      <c r="M262" s="148" t="s">
        <v>538</v>
      </c>
      <c r="N262" s="154">
        <v>44802</v>
      </c>
      <c r="O262" s="41"/>
      <c r="R262" s="194" t="s">
        <v>729</v>
      </c>
    </row>
    <row r="263" spans="1:26" ht="12.75" customHeight="1">
      <c r="A263" s="176">
        <v>168</v>
      </c>
      <c r="B263" s="177">
        <v>44406</v>
      </c>
      <c r="C263" s="177"/>
      <c r="D263" s="178" t="s">
        <v>358</v>
      </c>
      <c r="E263" s="179" t="s">
        <v>568</v>
      </c>
      <c r="F263" s="149">
        <v>162.5</v>
      </c>
      <c r="G263" s="179"/>
      <c r="H263" s="179">
        <v>200</v>
      </c>
      <c r="I263" s="181">
        <v>200</v>
      </c>
      <c r="J263" s="151" t="s">
        <v>626</v>
      </c>
      <c r="K263" s="152">
        <f t="shared" si="97"/>
        <v>37.5</v>
      </c>
      <c r="L263" s="153">
        <f t="shared" si="98"/>
        <v>0.23076923076923078</v>
      </c>
      <c r="M263" s="148" t="s">
        <v>538</v>
      </c>
      <c r="N263" s="154">
        <v>44802</v>
      </c>
      <c r="O263" s="1"/>
      <c r="R263" s="194" t="s">
        <v>729</v>
      </c>
    </row>
    <row r="264" spans="1:26" ht="12.75" customHeight="1">
      <c r="A264" s="176">
        <v>169</v>
      </c>
      <c r="B264" s="177">
        <v>44462</v>
      </c>
      <c r="C264" s="177"/>
      <c r="D264" s="178" t="s">
        <v>765</v>
      </c>
      <c r="E264" s="179" t="s">
        <v>568</v>
      </c>
      <c r="F264" s="149">
        <v>1235</v>
      </c>
      <c r="G264" s="179"/>
      <c r="H264" s="179">
        <v>1505</v>
      </c>
      <c r="I264" s="181">
        <v>1500</v>
      </c>
      <c r="J264" s="151" t="s">
        <v>626</v>
      </c>
      <c r="K264" s="152">
        <f t="shared" si="97"/>
        <v>270</v>
      </c>
      <c r="L264" s="153">
        <f t="shared" si="98"/>
        <v>0.21862348178137653</v>
      </c>
      <c r="M264" s="148" t="s">
        <v>538</v>
      </c>
      <c r="N264" s="154">
        <v>44564</v>
      </c>
      <c r="O264" s="1"/>
      <c r="R264" s="194" t="s">
        <v>729</v>
      </c>
    </row>
    <row r="265" spans="1:26" ht="12.75" customHeight="1">
      <c r="A265" s="206">
        <v>170</v>
      </c>
      <c r="B265" s="207">
        <v>44480</v>
      </c>
      <c r="C265" s="207"/>
      <c r="D265" s="208" t="s">
        <v>767</v>
      </c>
      <c r="E265" s="209" t="s">
        <v>568</v>
      </c>
      <c r="F265" s="54">
        <v>58.75</v>
      </c>
      <c r="G265" s="209"/>
      <c r="H265" s="209"/>
      <c r="I265" s="54">
        <v>72.5</v>
      </c>
      <c r="J265" s="210" t="s">
        <v>541</v>
      </c>
      <c r="K265" s="206"/>
      <c r="L265" s="207"/>
      <c r="M265" s="207"/>
      <c r="N265" s="208"/>
      <c r="O265" s="41"/>
      <c r="R265" s="194" t="s">
        <v>729</v>
      </c>
    </row>
    <row r="266" spans="1:26" ht="12.75" customHeight="1">
      <c r="A266" s="211">
        <v>171</v>
      </c>
      <c r="B266" s="212">
        <v>44481</v>
      </c>
      <c r="C266" s="212"/>
      <c r="D266" s="213" t="s">
        <v>256</v>
      </c>
      <c r="E266" s="214" t="s">
        <v>568</v>
      </c>
      <c r="F266" s="215" t="s">
        <v>769</v>
      </c>
      <c r="G266" s="214"/>
      <c r="H266" s="214"/>
      <c r="I266" s="214">
        <v>380</v>
      </c>
      <c r="J266" s="216" t="s">
        <v>541</v>
      </c>
      <c r="K266" s="211"/>
      <c r="L266" s="212"/>
      <c r="M266" s="212"/>
      <c r="N266" s="213"/>
      <c r="O266" s="41"/>
      <c r="R266" s="194" t="s">
        <v>729</v>
      </c>
    </row>
    <row r="267" spans="1:26" ht="12.75" customHeight="1">
      <c r="A267" s="176">
        <v>172</v>
      </c>
      <c r="B267" s="177">
        <v>44481</v>
      </c>
      <c r="C267" s="177"/>
      <c r="D267" s="178" t="s">
        <v>382</v>
      </c>
      <c r="E267" s="179" t="s">
        <v>568</v>
      </c>
      <c r="F267" s="149">
        <v>45.5</v>
      </c>
      <c r="G267" s="179"/>
      <c r="H267" s="179">
        <v>56.5</v>
      </c>
      <c r="I267" s="181">
        <v>56</v>
      </c>
      <c r="J267" s="151" t="s">
        <v>875</v>
      </c>
      <c r="K267" s="152">
        <f>H267-F267</f>
        <v>11</v>
      </c>
      <c r="L267" s="153">
        <f>K267/F267</f>
        <v>0.24175824175824176</v>
      </c>
      <c r="M267" s="148" t="s">
        <v>538</v>
      </c>
      <c r="N267" s="154">
        <v>44881</v>
      </c>
      <c r="O267" s="41"/>
      <c r="R267" s="194"/>
    </row>
    <row r="268" spans="1:26" ht="12.75" customHeight="1">
      <c r="A268" s="176">
        <v>173</v>
      </c>
      <c r="B268" s="177">
        <v>44551</v>
      </c>
      <c r="C268" s="177"/>
      <c r="D268" s="178" t="s">
        <v>118</v>
      </c>
      <c r="E268" s="179" t="s">
        <v>568</v>
      </c>
      <c r="F268" s="149">
        <v>2300</v>
      </c>
      <c r="G268" s="179"/>
      <c r="H268" s="179">
        <f>(2820+2200)/2</f>
        <v>2510</v>
      </c>
      <c r="I268" s="181">
        <v>3000</v>
      </c>
      <c r="J268" s="151" t="s">
        <v>801</v>
      </c>
      <c r="K268" s="152">
        <f>H268-F268</f>
        <v>210</v>
      </c>
      <c r="L268" s="153">
        <f>K268/F268</f>
        <v>9.1304347826086957E-2</v>
      </c>
      <c r="M268" s="148" t="s">
        <v>538</v>
      </c>
      <c r="N268" s="154">
        <v>44649</v>
      </c>
      <c r="O268" s="1"/>
      <c r="R268" s="194"/>
    </row>
    <row r="269" spans="1:26" ht="12.75" customHeight="1">
      <c r="A269" s="217">
        <v>174</v>
      </c>
      <c r="B269" s="212">
        <v>44606</v>
      </c>
      <c r="C269" s="217"/>
      <c r="D269" s="217" t="s">
        <v>402</v>
      </c>
      <c r="E269" s="214" t="s">
        <v>568</v>
      </c>
      <c r="F269" s="214" t="s">
        <v>796</v>
      </c>
      <c r="G269" s="214"/>
      <c r="H269" s="214"/>
      <c r="I269" s="214">
        <v>764</v>
      </c>
      <c r="J269" s="214" t="s">
        <v>541</v>
      </c>
      <c r="K269" s="214"/>
      <c r="L269" s="214"/>
      <c r="M269" s="214"/>
      <c r="N269" s="217"/>
      <c r="O269" s="41"/>
      <c r="R269" s="194"/>
    </row>
    <row r="270" spans="1:26" ht="12.75" customHeight="1">
      <c r="A270" s="176">
        <v>175</v>
      </c>
      <c r="B270" s="177">
        <v>44613</v>
      </c>
      <c r="C270" s="177"/>
      <c r="D270" s="178" t="s">
        <v>765</v>
      </c>
      <c r="E270" s="179" t="s">
        <v>568</v>
      </c>
      <c r="F270" s="149">
        <v>1255</v>
      </c>
      <c r="G270" s="179"/>
      <c r="H270" s="179">
        <v>1515</v>
      </c>
      <c r="I270" s="181">
        <v>1510</v>
      </c>
      <c r="J270" s="151" t="s">
        <v>626</v>
      </c>
      <c r="K270" s="152">
        <f>H270-F270</f>
        <v>260</v>
      </c>
      <c r="L270" s="153">
        <f>K270/F270</f>
        <v>0.20717131474103587</v>
      </c>
      <c r="M270" s="148" t="s">
        <v>538</v>
      </c>
      <c r="N270" s="154">
        <v>44834</v>
      </c>
      <c r="O270" s="41"/>
      <c r="R270" s="194"/>
    </row>
    <row r="271" spans="1:26" ht="12.75" customHeight="1">
      <c r="A271">
        <v>176</v>
      </c>
      <c r="B271" s="212">
        <v>44670</v>
      </c>
      <c r="C271" s="212"/>
      <c r="D271" s="217" t="s">
        <v>503</v>
      </c>
      <c r="E271" s="243" t="s">
        <v>568</v>
      </c>
      <c r="F271" s="214" t="s">
        <v>803</v>
      </c>
      <c r="G271" s="214"/>
      <c r="H271" s="214"/>
      <c r="I271" s="214">
        <v>553</v>
      </c>
      <c r="J271" s="214" t="s">
        <v>541</v>
      </c>
      <c r="K271" s="214"/>
      <c r="L271" s="214"/>
      <c r="M271" s="214"/>
      <c r="N271" s="214"/>
      <c r="O271" s="41"/>
      <c r="R271" s="194"/>
    </row>
    <row r="272" spans="1:26" ht="12.75" customHeight="1">
      <c r="A272" s="176">
        <v>177</v>
      </c>
      <c r="B272" s="177">
        <v>44746</v>
      </c>
      <c r="C272" s="177"/>
      <c r="D272" s="178" t="s">
        <v>837</v>
      </c>
      <c r="E272" s="179" t="s">
        <v>568</v>
      </c>
      <c r="F272" s="149">
        <v>207.5</v>
      </c>
      <c r="G272" s="179"/>
      <c r="H272" s="179">
        <v>254</v>
      </c>
      <c r="I272" s="181">
        <v>254</v>
      </c>
      <c r="J272" s="151" t="s">
        <v>626</v>
      </c>
      <c r="K272" s="152">
        <f>H272-F272</f>
        <v>46.5</v>
      </c>
      <c r="L272" s="153">
        <f>K272/F272</f>
        <v>0.22409638554216868</v>
      </c>
      <c r="M272" s="148" t="s">
        <v>538</v>
      </c>
      <c r="N272" s="154">
        <v>44792</v>
      </c>
      <c r="O272" s="1"/>
      <c r="R272" s="194"/>
    </row>
    <row r="273" spans="1:18" ht="12.75" customHeight="1">
      <c r="A273" s="176">
        <v>178</v>
      </c>
      <c r="B273" s="177">
        <v>44775</v>
      </c>
      <c r="C273" s="177"/>
      <c r="D273" s="178" t="s">
        <v>449</v>
      </c>
      <c r="E273" s="179" t="s">
        <v>568</v>
      </c>
      <c r="F273" s="149">
        <v>31.25</v>
      </c>
      <c r="G273" s="179"/>
      <c r="H273" s="179">
        <v>38.75</v>
      </c>
      <c r="I273" s="181">
        <v>38</v>
      </c>
      <c r="J273" s="151" t="s">
        <v>626</v>
      </c>
      <c r="K273" s="152">
        <f t="shared" ref="K273" si="99">H273-F273</f>
        <v>7.5</v>
      </c>
      <c r="L273" s="153">
        <f t="shared" ref="L273" si="100">K273/F273</f>
        <v>0.24</v>
      </c>
      <c r="M273" s="148" t="s">
        <v>538</v>
      </c>
      <c r="N273" s="154">
        <v>44844</v>
      </c>
      <c r="O273" s="41"/>
      <c r="R273" s="54"/>
    </row>
    <row r="274" spans="1:18" ht="12.75" customHeight="1">
      <c r="A274" s="211">
        <v>179</v>
      </c>
      <c r="B274" s="212">
        <v>44841</v>
      </c>
      <c r="C274" s="217"/>
      <c r="D274" s="217" t="s">
        <v>843</v>
      </c>
      <c r="E274" s="243" t="s">
        <v>568</v>
      </c>
      <c r="F274" s="214" t="s">
        <v>844</v>
      </c>
      <c r="G274" s="214"/>
      <c r="H274" s="214"/>
      <c r="I274" s="214">
        <v>840</v>
      </c>
      <c r="J274" s="214" t="s">
        <v>541</v>
      </c>
      <c r="K274" s="214"/>
      <c r="L274" s="214"/>
      <c r="M274" s="214"/>
      <c r="N274" s="214"/>
      <c r="O274" s="41"/>
      <c r="Q274" s="197"/>
      <c r="R274" s="54"/>
    </row>
    <row r="275" spans="1:18" ht="12.75" customHeight="1">
      <c r="A275" s="211">
        <v>180</v>
      </c>
      <c r="B275" s="212">
        <v>44844</v>
      </c>
      <c r="C275" s="217"/>
      <c r="D275" s="217" t="s">
        <v>404</v>
      </c>
      <c r="E275" s="243" t="s">
        <v>568</v>
      </c>
      <c r="F275" s="214" t="s">
        <v>846</v>
      </c>
      <c r="G275" s="214"/>
      <c r="H275" s="214"/>
      <c r="I275" s="214">
        <v>291</v>
      </c>
      <c r="J275" s="214" t="s">
        <v>541</v>
      </c>
      <c r="K275" s="214"/>
      <c r="L275" s="214"/>
      <c r="M275" s="214"/>
      <c r="N275" s="214"/>
      <c r="O275" s="41"/>
      <c r="Q275" s="197"/>
      <c r="R275" s="54"/>
    </row>
    <row r="276" spans="1:18" ht="12.75" customHeight="1">
      <c r="A276" s="211">
        <v>181</v>
      </c>
      <c r="B276" s="212">
        <v>44845</v>
      </c>
      <c r="C276" s="217"/>
      <c r="D276" s="217" t="s">
        <v>402</v>
      </c>
      <c r="E276" s="243" t="s">
        <v>568</v>
      </c>
      <c r="F276" s="214" t="s">
        <v>874</v>
      </c>
      <c r="G276" s="214"/>
      <c r="H276" s="214"/>
      <c r="I276" s="214">
        <v>765</v>
      </c>
      <c r="J276" s="214" t="s">
        <v>541</v>
      </c>
      <c r="K276" s="214"/>
      <c r="L276" s="214"/>
      <c r="M276" s="214"/>
      <c r="N276" s="214"/>
      <c r="O276" s="41"/>
      <c r="Q276" s="197"/>
      <c r="R276" s="54"/>
    </row>
    <row r="277" spans="1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1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1:18" ht="12.75" customHeight="1">
      <c r="B279" s="195" t="s">
        <v>761</v>
      </c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A283" s="196"/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A284" s="196"/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A285" s="53"/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</sheetData>
  <autoFilter ref="R1:R281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2023-01-13T02:45:03Z</dcterms:modified>
</cp:coreProperties>
</file>