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78" i="7"/>
  <c r="K78"/>
  <c r="L49"/>
  <c r="K49"/>
  <c r="M49" s="1"/>
  <c r="L34"/>
  <c r="K34"/>
  <c r="K95"/>
  <c r="M95" s="1"/>
  <c r="L48"/>
  <c r="K48"/>
  <c r="L47"/>
  <c r="K47"/>
  <c r="L46"/>
  <c r="K46"/>
  <c r="L73"/>
  <c r="K73"/>
  <c r="L15"/>
  <c r="K15"/>
  <c r="L29"/>
  <c r="K29"/>
  <c r="K94"/>
  <c r="M94" s="1"/>
  <c r="L76"/>
  <c r="K76"/>
  <c r="L42"/>
  <c r="K42"/>
  <c r="L44"/>
  <c r="K44"/>
  <c r="L37"/>
  <c r="K37"/>
  <c r="M78" l="1"/>
  <c r="M34"/>
  <c r="M44"/>
  <c r="M48"/>
  <c r="M29"/>
  <c r="M76"/>
  <c r="M46"/>
  <c r="M47"/>
  <c r="M73"/>
  <c r="M15"/>
  <c r="M42"/>
  <c r="M37"/>
  <c r="K93"/>
  <c r="M93" s="1"/>
  <c r="L74"/>
  <c r="K74"/>
  <c r="L72"/>
  <c r="K72"/>
  <c r="L75"/>
  <c r="K75"/>
  <c r="L31"/>
  <c r="K31"/>
  <c r="L38"/>
  <c r="K38"/>
  <c r="K92"/>
  <c r="M92" s="1"/>
  <c r="L41"/>
  <c r="K41"/>
  <c r="L43"/>
  <c r="K43"/>
  <c r="K91"/>
  <c r="M91" s="1"/>
  <c r="L40"/>
  <c r="K40"/>
  <c r="L71"/>
  <c r="K71"/>
  <c r="L68"/>
  <c r="K68"/>
  <c r="L14"/>
  <c r="K14"/>
  <c r="L11"/>
  <c r="K11"/>
  <c r="L39"/>
  <c r="K39"/>
  <c r="L33"/>
  <c r="K33"/>
  <c r="L70"/>
  <c r="K70"/>
  <c r="M31" l="1"/>
  <c r="M41"/>
  <c r="M11"/>
  <c r="M38"/>
  <c r="M74"/>
  <c r="M43"/>
  <c r="M39"/>
  <c r="M72"/>
  <c r="M75"/>
  <c r="M33"/>
  <c r="M68"/>
  <c r="M71"/>
  <c r="M40"/>
  <c r="M14"/>
  <c r="M70"/>
  <c r="L69"/>
  <c r="K69"/>
  <c r="L67"/>
  <c r="K67"/>
  <c r="L36"/>
  <c r="K36"/>
  <c r="K85"/>
  <c r="M85" s="1"/>
  <c r="K87"/>
  <c r="M87" s="1"/>
  <c r="K90"/>
  <c r="M90" s="1"/>
  <c r="K89"/>
  <c r="M89" s="1"/>
  <c r="L35"/>
  <c r="K35"/>
  <c r="L65"/>
  <c r="K65"/>
  <c r="M63"/>
  <c r="L63"/>
  <c r="K63"/>
  <c r="M36" l="1"/>
  <c r="M69"/>
  <c r="M67"/>
  <c r="M65"/>
  <c r="M35"/>
  <c r="L30" l="1"/>
  <c r="K30"/>
  <c r="K88"/>
  <c r="M88" s="1"/>
  <c r="L32"/>
  <c r="K32"/>
  <c r="M32" s="1"/>
  <c r="K282"/>
  <c r="L282" s="1"/>
  <c r="L66"/>
  <c r="K66"/>
  <c r="K86"/>
  <c r="M86" s="1"/>
  <c r="L28"/>
  <c r="K28"/>
  <c r="L27"/>
  <c r="K27"/>
  <c r="M27" l="1"/>
  <c r="M30"/>
  <c r="M66"/>
  <c r="M28"/>
  <c r="L13"/>
  <c r="K13"/>
  <c r="M13" l="1"/>
  <c r="L10" l="1"/>
  <c r="K10"/>
  <c r="M10" l="1"/>
  <c r="K279" l="1"/>
  <c r="L279" s="1"/>
  <c r="M7" l="1"/>
  <c r="F267" l="1"/>
  <c r="K268"/>
  <c r="L268" s="1"/>
  <c r="K259"/>
  <c r="L259" s="1"/>
  <c r="K262"/>
  <c r="L262" s="1"/>
  <c r="K270" l="1"/>
  <c r="L270" s="1"/>
  <c r="F261"/>
  <c r="F260"/>
  <c r="F258"/>
  <c r="K258" s="1"/>
  <c r="L258" s="1"/>
  <c r="F238"/>
  <c r="F190"/>
  <c r="K269" l="1"/>
  <c r="L269" s="1"/>
  <c r="K267"/>
  <c r="L267" s="1"/>
  <c r="K273"/>
  <c r="L273" s="1"/>
  <c r="K274"/>
  <c r="L274" s="1"/>
  <c r="K266"/>
  <c r="L266" s="1"/>
  <c r="K276"/>
  <c r="L276" s="1"/>
  <c r="K272"/>
  <c r="L272" s="1"/>
  <c r="K265" l="1"/>
  <c r="L265" s="1"/>
  <c r="K254"/>
  <c r="L254" s="1"/>
  <c r="K256"/>
  <c r="L256" s="1"/>
  <c r="K253"/>
  <c r="L253" s="1"/>
  <c r="K255"/>
  <c r="L255" s="1"/>
  <c r="K184"/>
  <c r="L184" s="1"/>
  <c r="K237"/>
  <c r="L237" s="1"/>
  <c r="K251"/>
  <c r="L251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0"/>
  <c r="L240" s="1"/>
  <c r="K239"/>
  <c r="L239" s="1"/>
  <c r="K238"/>
  <c r="L238" s="1"/>
  <c r="K234"/>
  <c r="L234" s="1"/>
  <c r="K233"/>
  <c r="L233" s="1"/>
  <c r="K232"/>
  <c r="L232" s="1"/>
  <c r="K229"/>
  <c r="L229" s="1"/>
  <c r="K228"/>
  <c r="L228" s="1"/>
  <c r="K227"/>
  <c r="L227" s="1"/>
  <c r="K226"/>
  <c r="L226" s="1"/>
  <c r="K225"/>
  <c r="L225" s="1"/>
  <c r="K224"/>
  <c r="L224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0"/>
  <c r="L210" s="1"/>
  <c r="K208"/>
  <c r="L208" s="1"/>
  <c r="K206"/>
  <c r="L206" s="1"/>
  <c r="K205"/>
  <c r="L205" s="1"/>
  <c r="K204"/>
  <c r="L204" s="1"/>
  <c r="K202"/>
  <c r="L202" s="1"/>
  <c r="K201"/>
  <c r="L201" s="1"/>
  <c r="K200"/>
  <c r="L200" s="1"/>
  <c r="K199"/>
  <c r="K198"/>
  <c r="L198" s="1"/>
  <c r="K197"/>
  <c r="L197" s="1"/>
  <c r="K195"/>
  <c r="L195" s="1"/>
  <c r="K194"/>
  <c r="L194" s="1"/>
  <c r="K193"/>
  <c r="L193" s="1"/>
  <c r="K192"/>
  <c r="L192" s="1"/>
  <c r="K191"/>
  <c r="L191" s="1"/>
  <c r="K190"/>
  <c r="L190" s="1"/>
  <c r="H189"/>
  <c r="K189" s="1"/>
  <c r="L189" s="1"/>
  <c r="K186"/>
  <c r="L186" s="1"/>
  <c r="K185"/>
  <c r="L185" s="1"/>
  <c r="K183"/>
  <c r="L183" s="1"/>
  <c r="K182"/>
  <c r="L182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H155"/>
  <c r="K155" s="1"/>
  <c r="L155" s="1"/>
  <c r="F154"/>
  <c r="K154" s="1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D7" i="6"/>
  <c r="K6" i="4"/>
  <c r="K6" i="3"/>
  <c r="L6" i="2"/>
</calcChain>
</file>

<file path=xl/sharedStrings.xml><?xml version="1.0" encoding="utf-8"?>
<sst xmlns="http://schemas.openxmlformats.org/spreadsheetml/2006/main" count="7830" uniqueCount="3868">
  <si>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</si>
  <si>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</si>
  <si>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</si>
  <si>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</si>
  <si>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</si>
  <si>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</si>
  <si>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</si>
  <si>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</si>
  <si>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</si>
  <si>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</si>
  <si>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</si>
  <si>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</si>
  <si>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</si>
  <si>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</si>
  <si>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</si>
  <si>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</si>
  <si>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</si>
  <si>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</si>
  <si>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</si>
  <si>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</si>
  <si>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</si>
  <si>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</si>
  <si>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</si>
  <si>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</si>
  <si>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</si>
  <si>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</si>
  <si>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</si>
  <si>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</si>
  <si>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</si>
  <si>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</si>
  <si>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</si>
  <si>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</si>
  <si>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</si>
  <si>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</si>
  <si>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</si>
  <si>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</si>
  <si>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</si>
  <si>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</si>
  <si>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</si>
  <si>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</si>
  <si>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</si>
  <si>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</si>
  <si>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</si>
  <si>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</si>
  <si>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</si>
  <si>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</si>
  <si>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</si>
  <si>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</si>
  <si>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</si>
  <si>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</si>
  <si>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</si>
  <si>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</si>
  <si>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</si>
  <si>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</si>
  <si>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</si>
  <si>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</si>
  <si>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</si>
  <si>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</si>
  <si>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</si>
  <si>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</si>
  <si>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</si>
  <si>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</si>
  <si>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</si>
  <si>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</si>
  <si>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</si>
  <si>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</si>
  <si>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</si>
  <si>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</si>
  <si>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</si>
  <si>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</si>
  <si>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</si>
  <si>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</si>
  <si>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</si>
  <si>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</si>
  <si>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</si>
  <si>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</si>
  <si>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</si>
  <si>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</si>
  <si>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</si>
  <si>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</si>
  <si>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</si>
  <si>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</si>
  <si>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</si>
  <si>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</si>
  <si>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</si>
  <si>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</si>
  <si>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</si>
  <si>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</si>
  <si>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</si>
  <si>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</si>
  <si>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</si>
  <si>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</si>
  <si>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</si>
  <si>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</si>
  <si>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</si>
  <si>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</si>
  <si>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</si>
  <si>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</si>
  <si>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</si>
  <si>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</si>
  <si>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</si>
  <si>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</si>
  <si>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</si>
  <si>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</si>
  <si>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</si>
  <si>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</si>
  <si>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</si>
  <si>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</si>
  <si>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</si>
  <si>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</si>
  <si>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</si>
  <si>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</si>
  <si>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</si>
  <si>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</si>
  <si>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</si>
  <si>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</si>
  <si>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</si>
  <si>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</si>
  <si>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</si>
  <si>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</si>
  <si>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</si>
  <si>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</si>
  <si>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</si>
  <si>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</si>
  <si>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</si>
  <si>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</si>
  <si>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</si>
  <si>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</si>
  <si>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</si>
  <si>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</si>
  <si>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</si>
  <si>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</si>
  <si>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</si>
  <si>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</si>
  <si>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</si>
  <si>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</si>
  <si>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</si>
  <si>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</si>
  <si>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</si>
  <si>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</si>
  <si>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</si>
  <si>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</si>
  <si>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</si>
  <si>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</si>
  <si>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</si>
  <si>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</si>
  <si>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</si>
  <si>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</si>
  <si>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</si>
  <si>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</si>
  <si>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</si>
  <si>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</si>
  <si>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</si>
  <si>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</si>
  <si>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</si>
  <si>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</si>
  <si>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</si>
  <si>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</si>
  <si>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</si>
  <si>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</si>
  <si>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</si>
  <si>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</si>
  <si>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</si>
  <si>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</si>
  <si>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</si>
  <si>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</si>
  <si>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</si>
  <si>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</si>
  <si>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</si>
  <si>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</si>
  <si>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</si>
  <si>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</si>
  <si>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</si>
  <si>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</si>
  <si>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</si>
  <si>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</si>
  <si>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</si>
  <si>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</si>
  <si>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</si>
  <si>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</si>
  <si>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</si>
  <si>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</si>
  <si>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</si>
  <si>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</si>
  <si>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</si>
  <si>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</si>
  <si>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</si>
  <si>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</si>
  <si>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</si>
  <si>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</si>
  <si>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</si>
  <si>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</si>
  <si>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</si>
  <si>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</si>
  <si>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</si>
  <si>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</si>
  <si>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</si>
  <si>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</si>
  <si>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</si>
  <si>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</si>
  <si>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</si>
  <si>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</si>
  <si>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</si>
  <si>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</si>
  <si>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</si>
  <si>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</si>
  <si>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</si>
  <si>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</si>
  <si>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</si>
  <si>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</si>
  <si>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</si>
  <si>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</si>
  <si>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</si>
  <si>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</si>
  <si>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</si>
  <si>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</si>
  <si>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</si>
  <si>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</si>
  <si>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</si>
  <si>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</si>
  <si>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</si>
  <si>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</si>
  <si>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</si>
  <si>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</si>
  <si>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</si>
  <si>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</si>
  <si>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</si>
  <si>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</si>
  <si>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</si>
  <si>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</si>
  <si>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</si>
  <si>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</si>
  <si>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</si>
  <si>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</si>
  <si>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</si>
  <si>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</si>
  <si>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</si>
  <si>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</si>
  <si>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</si>
  <si>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</si>
  <si>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</si>
  <si>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</si>
  <si>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</si>
  <si>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</si>
  <si>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</si>
  <si>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</si>
  <si>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</si>
  <si>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</si>
  <si>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</si>
  <si>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</si>
  <si>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</si>
  <si>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</si>
  <si>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</si>
  <si>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</si>
  <si>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</si>
  <si>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</si>
  <si>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</si>
  <si>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</si>
  <si>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</si>
  <si>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</si>
  <si>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</si>
  <si>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</si>
  <si>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</si>
  <si>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</si>
  <si>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</si>
  <si>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</si>
  <si>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</si>
  <si>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</si>
  <si>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</si>
  <si>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</si>
  <si>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</si>
  <si>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</si>
  <si>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</si>
  <si>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</si>
  <si>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</si>
  <si>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</si>
  <si>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</si>
  <si>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</si>
  <si>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</si>
  <si>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</si>
  <si>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</si>
  <si>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</si>
  <si>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</si>
  <si>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</si>
  <si>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</si>
  <si>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</si>
  <si>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</si>
  <si>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</si>
  <si>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</si>
  <si>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</si>
  <si>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</si>
  <si>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</si>
  <si>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</si>
  <si>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</si>
  <si>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</si>
  <si>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</si>
  <si>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</si>
  <si>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</si>
  <si>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</si>
  <si>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</si>
  <si>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</si>
  <si>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</si>
  <si>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</si>
  <si>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</si>
  <si>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</si>
  <si>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</si>
  <si>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</si>
  <si>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</si>
  <si>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</si>
  <si>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</si>
  <si>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</si>
  <si>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</si>
  <si>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</si>
  <si>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</si>
  <si>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</si>
  <si>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</si>
  <si>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</si>
  <si>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</si>
  <si>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</si>
  <si>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</si>
  <si>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</si>
  <si>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</si>
  <si>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</si>
  <si>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</si>
  <si>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</si>
  <si>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</si>
  <si>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</si>
  <si>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</si>
  <si>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</si>
  <si>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</si>
  <si>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</si>
  <si>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</si>
  <si>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</si>
  <si>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</si>
  <si>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</si>
  <si>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</si>
  <si>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</si>
  <si>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</si>
  <si>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</si>
  <si>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</si>
  <si>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</si>
  <si>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</si>
  <si>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</si>
  <si>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</si>
  <si>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</si>
  <si>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</si>
  <si>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</si>
  <si>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</si>
  <si>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</si>
  <si>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</si>
  <si>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</si>
  <si>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</si>
  <si>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</si>
  <si>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</si>
  <si>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</si>
  <si>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</si>
  <si>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</si>
  <si>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</si>
  <si>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</si>
  <si>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</si>
  <si>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</si>
  <si>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</si>
  <si>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</si>
  <si>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</si>
  <si>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</si>
  <si>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</si>
  <si>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</si>
  <si>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</si>
  <si>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</si>
  <si>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</si>
  <si>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</si>
  <si>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</si>
  <si>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</si>
  <si>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</si>
  <si>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</si>
  <si>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</si>
  <si>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</si>
  <si>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</si>
  <si>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</si>
  <si>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</si>
  <si>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</si>
  <si>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</si>
  <si>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</si>
  <si>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</si>
  <si>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</si>
  <si>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</si>
  <si>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</si>
  <si>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</si>
  <si>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</si>
  <si>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</si>
  <si>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</si>
  <si>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</si>
  <si>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</si>
  <si>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</si>
  <si>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</si>
  <si>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</si>
  <si>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</si>
  <si>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</si>
  <si>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</si>
  <si>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</si>
  <si>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</si>
  <si>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</si>
  <si>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</si>
  <si>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</si>
  <si>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</si>
  <si>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</si>
  <si>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</si>
  <si>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</si>
  <si>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</si>
  <si>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</si>
  <si>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</si>
  <si>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</si>
  <si>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</si>
  <si>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</si>
  <si>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</si>
  <si>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</si>
  <si>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</si>
  <si>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</si>
  <si>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</si>
  <si>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</si>
  <si>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</si>
  <si>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</si>
  <si>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</si>
  <si>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</si>
  <si>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</si>
  <si>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</si>
  <si>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</si>
  <si>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</si>
  <si>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</si>
  <si>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</si>
  <si>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</si>
  <si>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</si>
  <si>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</si>
  <si>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</si>
  <si>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</si>
  <si>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</si>
  <si>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</si>
  <si>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</si>
  <si>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</si>
  <si>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</si>
  <si>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</si>
  <si>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</si>
  <si>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</si>
  <si>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</si>
  <si>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</si>
  <si>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</si>
  <si>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</si>
  <si>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</si>
  <si>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</si>
  <si>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</si>
  <si>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</si>
  <si>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</si>
  <si>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</si>
  <si>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</si>
  <si>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</si>
  <si>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</si>
  <si>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</si>
  <si>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</si>
  <si>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</si>
  <si>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</si>
  <si>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</si>
  <si>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</si>
  <si>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</si>
  <si>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</si>
  <si>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</si>
  <si>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</si>
  <si>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</si>
  <si>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</si>
  <si>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</si>
  <si>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</si>
  <si>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</si>
  <si>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</si>
  <si>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</si>
  <si>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</si>
  <si>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</si>
  <si>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</si>
  <si>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</si>
  <si>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</si>
  <si>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</si>
  <si>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</si>
  <si>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</si>
  <si>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</si>
  <si>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</si>
  <si>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</si>
  <si>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</si>
  <si>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</si>
  <si>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</si>
  <si>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</si>
  <si>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</si>
  <si>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</si>
  <si>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</si>
  <si>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</si>
  <si>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</si>
  <si>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</si>
  <si>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</si>
  <si>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</si>
  <si>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</si>
  <si>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</si>
  <si>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</si>
  <si>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</si>
  <si>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</si>
  <si>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</si>
  <si>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</si>
  <si>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</si>
  <si>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</si>
  <si>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</si>
  <si>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</si>
  <si>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</si>
  <si>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</si>
  <si>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</si>
  <si>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</si>
  <si>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</si>
  <si>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</si>
  <si>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</si>
  <si>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</si>
  <si>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</si>
  <si>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</si>
  <si>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</si>
  <si>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</si>
  <si>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</si>
  <si>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</si>
  <si>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</si>
  <si>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</si>
  <si>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</si>
  <si>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</si>
  <si>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</si>
  <si>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</si>
  <si>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</si>
  <si>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</si>
  <si>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</si>
  <si>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</si>
  <si>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</si>
  <si>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</si>
  <si>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</si>
  <si>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</si>
  <si>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</si>
  <si>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</si>
  <si>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</si>
  <si>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</si>
  <si>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</si>
  <si>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</si>
  <si>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</si>
  <si>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</si>
  <si>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</si>
  <si>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</si>
  <si>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</si>
  <si>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</si>
  <si>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</si>
  <si>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</si>
  <si>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</si>
  <si>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</si>
  <si>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</si>
  <si>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</si>
  <si>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</si>
  <si>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</si>
  <si>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</si>
  <si>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</si>
  <si>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</si>
  <si>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</si>
  <si>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</si>
  <si>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</si>
  <si>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</si>
  <si>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</si>
  <si>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</si>
  <si>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</si>
  <si>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</si>
  <si>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</si>
  <si>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</si>
  <si>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</si>
  <si>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</si>
  <si>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</si>
  <si>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</si>
  <si>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</si>
  <si>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</si>
  <si>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</si>
  <si>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</si>
  <si>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</si>
  <si>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</si>
  <si>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</si>
  <si>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</si>
  <si>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</si>
  <si>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</si>
  <si>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</si>
  <si>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</si>
  <si>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</si>
  <si>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</si>
  <si>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</si>
  <si>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</si>
  <si>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</si>
  <si>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</si>
  <si>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</si>
  <si>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</si>
  <si>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</si>
  <si>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</si>
  <si>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</si>
  <si>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</si>
  <si>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</si>
  <si>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</si>
  <si>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</si>
  <si>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</si>
  <si>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</si>
  <si>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</si>
  <si>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</si>
  <si>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</si>
  <si>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</si>
  <si>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</si>
  <si>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</si>
  <si>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</si>
  <si>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</si>
  <si>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</si>
  <si>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</si>
  <si>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</si>
  <si>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</si>
  <si>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</si>
  <si>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</si>
  <si>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</si>
  <si>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</si>
  <si>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</si>
  <si>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</si>
  <si>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</si>
  <si>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</si>
  <si>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</si>
  <si>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</si>
  <si>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</si>
  <si>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</si>
  <si>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</si>
  <si>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</si>
  <si>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</si>
  <si>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</si>
  <si>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</si>
  <si>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</si>
  <si>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</si>
  <si>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</si>
  <si>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</si>
  <si>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</si>
  <si>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</si>
  <si>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</si>
  <si>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</si>
  <si>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</si>
  <si>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</si>
  <si>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</si>
  <si>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</si>
  <si>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</si>
  <si>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</si>
  <si>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</si>
  <si>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</si>
  <si>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</si>
  <si>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</si>
  <si>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</si>
  <si>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</si>
  <si>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</si>
  <si>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</si>
  <si>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</si>
  <si>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</si>
  <si>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</si>
  <si>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</si>
  <si>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</si>
  <si>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</si>
  <si>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</si>
  <si>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</si>
  <si>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</si>
  <si>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</si>
  <si>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</si>
  <si>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</si>
  <si>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</si>
  <si>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</si>
  <si>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</si>
  <si>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</si>
  <si>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</si>
  <si>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</si>
  <si>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</si>
  <si>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</si>
  <si>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</si>
  <si>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</si>
  <si>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</si>
  <si>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</si>
  <si>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</si>
  <si>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</si>
  <si>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</si>
  <si>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</si>
  <si>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</si>
  <si>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</si>
  <si>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</si>
  <si>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</si>
  <si>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</si>
  <si>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</si>
  <si>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</si>
  <si>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</si>
  <si>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</si>
  <si>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</si>
  <si>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</si>
  <si>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</si>
  <si>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</si>
  <si>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</si>
  <si>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</si>
  <si>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</si>
  <si>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</si>
  <si>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</si>
  <si>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</si>
  <si>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</si>
  <si>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</si>
  <si>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</si>
  <si>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</si>
  <si>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</si>
  <si>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</si>
  <si>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</si>
  <si>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</si>
  <si>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</si>
  <si>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</si>
  <si>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</si>
  <si>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</si>
  <si>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</si>
  <si>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</si>
  <si>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</si>
  <si>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</si>
  <si>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</si>
  <si>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</si>
  <si>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</si>
  <si>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</si>
  <si>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</si>
  <si>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</si>
  <si>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</si>
  <si>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</si>
  <si>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</si>
  <si>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</si>
  <si>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</si>
  <si>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</si>
  <si>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</si>
  <si>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</si>
  <si>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</si>
  <si>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</si>
  <si>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</si>
  <si>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</si>
  <si>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</si>
  <si>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</si>
  <si>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</si>
  <si>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</si>
  <si>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</si>
  <si>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</si>
  <si>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</si>
  <si>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</si>
  <si>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</si>
  <si>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</si>
  <si>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</si>
  <si>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</si>
  <si>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</si>
  <si>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</si>
  <si>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</si>
  <si>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</si>
  <si>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</si>
  <si>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</si>
  <si>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</si>
  <si>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</si>
  <si>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</si>
  <si>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</si>
  <si>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</si>
  <si>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</si>
  <si>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</si>
  <si>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</si>
  <si>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</si>
  <si>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</si>
  <si>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</si>
  <si>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</si>
  <si>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</si>
  <si>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</si>
  <si>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</si>
  <si>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</si>
  <si>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</si>
  <si>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</si>
  <si>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</si>
  <si>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</si>
  <si>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</si>
  <si>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</si>
  <si>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</si>
  <si>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</si>
  <si>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</si>
  <si>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</si>
  <si>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</si>
  <si>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</si>
  <si>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</si>
  <si>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</si>
  <si>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</si>
  <si>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</si>
  <si>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</si>
  <si>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</si>
  <si>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</si>
  <si>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</si>
  <si>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</si>
  <si>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</si>
  <si>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</si>
  <si>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</si>
  <si>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</si>
  <si>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</si>
  <si>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</si>
  <si>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</si>
  <si>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</si>
  <si>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</si>
  <si>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</si>
  <si>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</si>
  <si>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</si>
  <si>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</si>
  <si>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</si>
  <si>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</si>
  <si>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</si>
  <si>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</si>
  <si>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</si>
  <si>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</si>
  <si>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</si>
  <si>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</si>
  <si>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</si>
  <si>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</si>
  <si>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</si>
  <si>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</si>
  <si>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</si>
  <si>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</si>
  <si>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</si>
  <si>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</si>
  <si>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</si>
  <si>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</si>
  <si>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</si>
  <si>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</si>
  <si>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</si>
  <si>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</si>
  <si>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</si>
  <si>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</si>
  <si>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</si>
  <si>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</si>
  <si>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</si>
  <si>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</si>
  <si>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</si>
  <si>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</si>
  <si>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</si>
  <si>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</si>
  <si>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</si>
  <si>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</si>
  <si>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</si>
  <si>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</si>
  <si>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</si>
  <si>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</si>
  <si>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</si>
  <si>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</si>
  <si>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</si>
  <si>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</si>
  <si>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</si>
  <si>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</si>
  <si>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</si>
  <si>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</si>
  <si>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</si>
  <si>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</si>
  <si>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</si>
  <si>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</si>
  <si>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</si>
  <si>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</si>
  <si>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</si>
  <si>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</si>
  <si>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</si>
  <si>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</si>
  <si>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</si>
  <si>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</si>
  <si>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</si>
  <si>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</si>
  <si>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</si>
  <si>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</si>
  <si>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</si>
  <si>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</si>
  <si>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</si>
  <si>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</si>
  <si>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</si>
  <si>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</si>
  <si>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</si>
  <si>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</si>
  <si>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</si>
  <si>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</si>
  <si>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</si>
  <si>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</si>
  <si>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</si>
  <si>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</si>
  <si>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</si>
  <si>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</si>
  <si>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</si>
  <si>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</si>
  <si>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</si>
  <si>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</si>
  <si>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</si>
  <si>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</si>
  <si>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</si>
  <si>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</si>
  <si>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</si>
  <si>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</si>
  <si>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</si>
  <si>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</si>
  <si>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</si>
  <si>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</si>
  <si>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</si>
  <si>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</si>
  <si>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</si>
  <si>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</si>
  <si>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</si>
  <si>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</si>
  <si>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</si>
  <si>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</si>
  <si>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</si>
  <si>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</si>
  <si>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</si>
  <si>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</si>
  <si>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</si>
  <si>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</si>
  <si>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</si>
  <si>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</si>
  <si>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</si>
  <si>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</si>
  <si>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</si>
  <si>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</si>
  <si>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</si>
  <si>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</si>
  <si>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</si>
  <si>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</si>
  <si>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</si>
  <si>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</si>
  <si>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</si>
  <si>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</si>
  <si>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</si>
  <si>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</si>
  <si>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</si>
  <si>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</si>
  <si>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</si>
  <si>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</si>
  <si>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</si>
  <si>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</si>
  <si>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</si>
  <si>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</si>
  <si>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</si>
  <si>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</si>
  <si>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</si>
  <si>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</si>
  <si>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</si>
  <si>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</si>
  <si>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</si>
  <si>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</si>
  <si>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</si>
  <si>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</si>
  <si>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</si>
  <si>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</si>
  <si>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</si>
  <si>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</si>
  <si>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</si>
  <si>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</si>
  <si>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</si>
  <si>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</si>
  <si>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</si>
  <si>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</si>
  <si>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</si>
  <si>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</si>
  <si>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</si>
  <si>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</si>
  <si>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</si>
  <si>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</si>
  <si>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</si>
  <si>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</si>
  <si>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</si>
  <si>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</si>
  <si>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</si>
  <si>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</si>
  <si>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</si>
  <si>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</si>
  <si>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</si>
  <si>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</si>
  <si>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</si>
  <si>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</si>
  <si>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</si>
  <si>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</si>
  <si>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</si>
  <si>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</si>
  <si>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</si>
  <si>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</si>
  <si>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</si>
  <si>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</si>
  <si>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</si>
  <si>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</si>
  <si>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</si>
  <si>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</si>
  <si>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</si>
  <si>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</si>
  <si>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</si>
  <si>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</si>
  <si>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</si>
  <si>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</si>
  <si>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</si>
  <si>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</si>
  <si>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</si>
  <si>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</si>
  <si>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</si>
  <si>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</si>
  <si>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</si>
  <si>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</si>
  <si>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</si>
  <si>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</si>
  <si>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</si>
  <si>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</si>
  <si>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</si>
  <si>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</si>
  <si>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</si>
  <si>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</si>
  <si>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</si>
  <si>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</si>
  <si>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</si>
  <si>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</si>
  <si>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</si>
  <si>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</si>
  <si>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</si>
  <si>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</si>
  <si>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</si>
  <si>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</si>
  <si>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</si>
  <si>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</si>
  <si>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</si>
  <si>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</si>
  <si>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</si>
  <si>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</si>
  <si>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</si>
  <si>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</si>
  <si>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</si>
  <si>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</si>
  <si>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</si>
  <si>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</si>
  <si>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</si>
  <si>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</si>
  <si>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</si>
  <si>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</si>
  <si>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</si>
  <si>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</si>
  <si>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</si>
  <si>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</si>
  <si>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</si>
  <si>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</si>
  <si>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</si>
  <si>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</si>
  <si>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</si>
  <si>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</si>
  <si>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</si>
  <si>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</si>
  <si>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</si>
  <si>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</si>
  <si>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</si>
  <si>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</si>
  <si>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</si>
  <si>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</si>
  <si>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</si>
  <si>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</si>
  <si>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</si>
  <si>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</si>
  <si>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</si>
  <si>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</si>
  <si>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</si>
  <si>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</si>
  <si>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</si>
  <si>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</si>
  <si>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</si>
  <si>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</si>
  <si>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</si>
  <si>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</si>
  <si>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</si>
  <si>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</si>
  <si>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</si>
  <si>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</si>
  <si>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</si>
  <si>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</si>
  <si>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</si>
  <si>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</si>
  <si>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</si>
  <si>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</si>
  <si>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</si>
  <si>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</si>
  <si>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</si>
  <si>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</si>
  <si>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</si>
  <si>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</si>
  <si>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</si>
  <si>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</si>
  <si>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</si>
  <si>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</si>
  <si>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</si>
  <si>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</si>
  <si>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</si>
  <si>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</si>
  <si>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</si>
  <si>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</si>
  <si>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</si>
  <si>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</si>
  <si>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</si>
  <si>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</si>
  <si>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</si>
  <si>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</si>
  <si>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</si>
  <si>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</si>
  <si>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</si>
  <si>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</si>
  <si>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</si>
  <si>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</si>
  <si>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</si>
  <si>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</si>
  <si>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</si>
  <si>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</si>
  <si>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</si>
  <si>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</si>
  <si>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</si>
  <si>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</si>
  <si>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</si>
  <si>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</si>
  <si>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</si>
  <si>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</si>
  <si>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</si>
  <si>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</si>
  <si>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</si>
  <si>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</si>
  <si>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</si>
  <si>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</si>
  <si>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</si>
  <si>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</si>
  <si>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</si>
  <si>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</si>
  <si>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</si>
  <si>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</si>
  <si>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</si>
  <si>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</si>
  <si>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</si>
  <si>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</si>
  <si>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</si>
  <si>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</si>
  <si>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</si>
  <si>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</si>
  <si>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</si>
  <si>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</si>
  <si>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</si>
  <si>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</si>
  <si>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</si>
  <si>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</si>
  <si>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</si>
  <si>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</si>
  <si>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</si>
  <si>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</si>
  <si>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</si>
  <si>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</si>
  <si>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</si>
  <si>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</si>
  <si>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</si>
  <si>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</si>
  <si>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</si>
  <si>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</si>
  <si>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</si>
  <si>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</si>
  <si>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</si>
  <si>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</si>
  <si>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</si>
  <si>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</si>
  <si>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</si>
  <si>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</si>
  <si>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</si>
  <si>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</si>
  <si>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</si>
  <si>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</si>
  <si>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</si>
  <si>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</si>
  <si>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</si>
  <si>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</si>
  <si>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</si>
  <si>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</si>
  <si>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</si>
  <si>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</si>
  <si>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</si>
  <si>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</si>
  <si>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</si>
  <si>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</si>
  <si>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</si>
  <si>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</si>
  <si>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</si>
  <si>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</si>
  <si>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</si>
  <si>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</si>
  <si>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</si>
  <si>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</si>
  <si>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</si>
  <si>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</si>
  <si>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</si>
  <si>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</si>
  <si>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</si>
  <si>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</si>
  <si>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</si>
  <si>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</si>
  <si>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</si>
  <si>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</si>
  <si>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</si>
  <si>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</si>
  <si>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</si>
  <si>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</si>
  <si>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</si>
  <si>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</si>
  <si>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</si>
  <si>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</si>
  <si>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</si>
  <si>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</si>
  <si>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</si>
  <si>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</si>
  <si>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</si>
  <si>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</si>
  <si>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</si>
  <si>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</si>
  <si>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</si>
  <si>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</si>
  <si>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</si>
  <si>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</si>
  <si>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</si>
  <si>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</si>
  <si>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</si>
  <si>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</si>
  <si>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</si>
  <si>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</si>
  <si>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</si>
  <si>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</si>
  <si>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</si>
  <si>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</si>
  <si>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</si>
  <si>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</si>
  <si>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</si>
  <si>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</si>
  <si>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</si>
  <si>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</si>
  <si>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</si>
  <si>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</si>
  <si>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</si>
  <si>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</si>
  <si>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</si>
  <si>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</si>
  <si>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</si>
  <si>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</si>
  <si>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</si>
  <si>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</si>
  <si>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</si>
  <si>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</si>
  <si>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</si>
  <si>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</si>
  <si>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</si>
  <si>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</si>
  <si>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</si>
  <si>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</si>
  <si>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</si>
  <si>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</si>
  <si>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</si>
  <si>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</si>
  <si>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</si>
  <si>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</si>
  <si>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</si>
  <si>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</si>
  <si>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</si>
  <si>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</si>
  <si>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</si>
  <si>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</si>
  <si>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</si>
  <si>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</si>
  <si>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</si>
  <si>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</si>
  <si>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</si>
  <si>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</si>
  <si>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</si>
  <si>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</si>
  <si>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</si>
  <si>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</si>
  <si>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</si>
  <si>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</si>
  <si>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</si>
  <si>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</si>
  <si>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</si>
  <si>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</si>
  <si>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</si>
  <si>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</si>
  <si>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</si>
  <si>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</si>
  <si>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</si>
  <si>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</si>
  <si>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</si>
  <si>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</si>
  <si>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</si>
  <si>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</si>
  <si>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</si>
  <si>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</si>
  <si>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</si>
  <si>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</si>
  <si>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</si>
  <si>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</si>
  <si>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</si>
  <si>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</si>
  <si>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</si>
  <si>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</si>
  <si>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</si>
  <si>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</si>
  <si>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</si>
  <si>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</si>
  <si>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</si>
  <si>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</si>
  <si>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</si>
  <si>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</si>
  <si>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</si>
  <si>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</si>
  <si>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</si>
  <si>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</si>
  <si>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</si>
  <si>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</si>
  <si>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</si>
  <si>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</si>
  <si>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</si>
  <si>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</si>
  <si>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</si>
  <si>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</si>
  <si>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</si>
  <si>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</si>
  <si>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</si>
  <si>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</si>
  <si>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</si>
  <si>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</si>
  <si>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</si>
  <si>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</si>
  <si>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</si>
  <si>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</si>
  <si>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</si>
  <si>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</si>
  <si>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</si>
  <si>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</si>
  <si>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</si>
  <si>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</si>
  <si>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</si>
  <si>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</si>
  <si>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</si>
  <si>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</si>
  <si>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</si>
  <si>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</si>
  <si>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</si>
  <si>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</si>
  <si>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</si>
  <si>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</si>
  <si>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</si>
  <si>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</si>
  <si>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</si>
  <si>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</si>
  <si>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</si>
  <si>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</si>
  <si>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</si>
  <si>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</si>
  <si>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</si>
  <si>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</si>
  <si>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</si>
  <si>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</si>
  <si>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</si>
  <si>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</si>
  <si>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</si>
  <si>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</si>
  <si>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</si>
  <si>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</si>
  <si>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</si>
  <si>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</si>
  <si>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</si>
  <si>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</si>
  <si>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</si>
  <si>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</si>
  <si>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</si>
  <si>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</si>
  <si>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</si>
  <si>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</si>
  <si>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</si>
  <si>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</si>
  <si>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</si>
  <si>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</si>
  <si>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</si>
  <si>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</si>
  <si>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</si>
  <si>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</si>
  <si>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</si>
  <si>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</si>
  <si>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</si>
  <si>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</si>
  <si>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</si>
  <si>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</si>
  <si>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</si>
  <si>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</si>
  <si>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</si>
  <si>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</si>
  <si>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</si>
  <si>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</si>
  <si>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</si>
  <si>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</si>
  <si>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</si>
  <si>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</si>
  <si>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</si>
  <si>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</si>
  <si>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</si>
  <si>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</si>
  <si>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</si>
  <si>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</si>
  <si>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</si>
  <si>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</si>
  <si>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</si>
  <si>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</si>
  <si>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</si>
  <si>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</si>
  <si>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</si>
  <si>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</si>
  <si>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</si>
  <si>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</si>
  <si>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</si>
  <si>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</si>
  <si>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</si>
  <si>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</si>
  <si>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</si>
  <si>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</si>
  <si>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</si>
  <si>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</si>
  <si>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</si>
  <si>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</si>
  <si>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</si>
  <si>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</si>
  <si>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</si>
  <si>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</si>
  <si>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</si>
  <si>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</si>
  <si>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</si>
  <si>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</si>
  <si>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</si>
  <si>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</si>
  <si>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</si>
  <si>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</si>
  <si>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</si>
  <si>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</si>
  <si>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</si>
  <si>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</si>
  <si>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</si>
  <si>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</si>
  <si>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</si>
  <si>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</si>
  <si>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</si>
  <si>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</si>
  <si>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</si>
  <si>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</si>
  <si>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</si>
  <si>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</si>
  <si>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</si>
  <si>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</si>
  <si>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</si>
  <si>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</si>
  <si>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</si>
  <si>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</si>
  <si>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</si>
  <si>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</si>
  <si>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</si>
  <si>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</si>
  <si>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</si>
  <si>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</si>
  <si>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</si>
  <si>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</si>
  <si>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</si>
  <si>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</si>
  <si>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</si>
  <si>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</si>
  <si>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</si>
  <si>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</si>
  <si>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</si>
  <si>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</si>
  <si>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</si>
  <si>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</si>
  <si>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</si>
  <si>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</si>
  <si>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</si>
  <si>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</si>
  <si>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</si>
  <si>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</si>
  <si>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</si>
  <si>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</si>
  <si>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</si>
  <si>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</si>
  <si>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</si>
  <si>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</si>
  <si>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</si>
  <si>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</si>
  <si>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</si>
  <si>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</si>
  <si>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</si>
  <si>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</si>
  <si>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</si>
  <si>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</si>
  <si>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</si>
  <si>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</si>
  <si>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</si>
  <si>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</si>
  <si>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</si>
  <si>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</si>
  <si>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</si>
  <si>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</si>
  <si>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</si>
  <si>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</si>
  <si>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</si>
  <si>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</si>
  <si>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</si>
  <si>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</si>
  <si>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</si>
  <si>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</si>
  <si>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</si>
  <si>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</si>
  <si>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</si>
  <si>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</si>
  <si>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</si>
  <si>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</si>
  <si>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</si>
  <si>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</si>
  <si>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</si>
  <si>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</si>
  <si>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</si>
  <si>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</si>
  <si>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</si>
  <si>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</si>
  <si>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</si>
  <si>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</si>
  <si>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</si>
  <si>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</si>
  <si>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</si>
  <si>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</si>
  <si>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</si>
  <si>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</si>
  <si>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</si>
  <si>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</si>
  <si>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</si>
  <si>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</si>
  <si>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</si>
  <si>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</si>
  <si>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</si>
  <si>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</si>
  <si>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</si>
  <si>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</si>
  <si>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</si>
  <si>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</si>
  <si>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</si>
  <si>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</si>
  <si>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</si>
  <si>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</si>
  <si>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</si>
  <si>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</si>
  <si>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</si>
  <si>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</si>
  <si>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</si>
  <si>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</si>
  <si>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</si>
  <si>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</si>
  <si>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</si>
  <si>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</si>
  <si>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</si>
  <si>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</si>
  <si>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</si>
  <si>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</si>
  <si>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</si>
  <si>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</si>
  <si>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</si>
  <si>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</si>
  <si>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</si>
  <si>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</si>
  <si>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</si>
  <si>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</si>
  <si>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</si>
  <si>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</si>
  <si>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</si>
  <si>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</si>
  <si>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</si>
  <si>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</si>
  <si>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</si>
  <si>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</si>
  <si>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</si>
  <si>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</si>
  <si>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</si>
  <si>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</si>
  <si>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</si>
  <si>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</si>
  <si>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</si>
  <si>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</si>
  <si>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</si>
  <si>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</si>
  <si>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</si>
  <si>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</si>
  <si>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</si>
  <si>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</si>
  <si>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</si>
  <si>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</si>
  <si>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</si>
  <si>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</si>
  <si>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</si>
  <si>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</si>
  <si>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</si>
  <si>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</si>
  <si>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</si>
  <si>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</si>
  <si>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</si>
  <si>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</si>
  <si>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</si>
  <si>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</si>
  <si>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</si>
  <si>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</si>
  <si>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</si>
  <si>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</si>
  <si>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</si>
  <si>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</si>
  <si>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</si>
  <si>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</si>
  <si>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</si>
  <si>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</si>
  <si>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</si>
  <si>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</si>
  <si>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</si>
  <si>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</si>
  <si>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</si>
  <si>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</si>
  <si>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</si>
  <si>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</si>
  <si>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</si>
  <si>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</si>
  <si>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</si>
  <si>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</si>
  <si>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</si>
  <si>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</si>
  <si>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</si>
  <si>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</si>
  <si>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</si>
  <si>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</si>
  <si>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</si>
  <si>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</si>
  <si>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</si>
  <si>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</si>
  <si>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</si>
  <si>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</si>
  <si>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</si>
  <si>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</si>
  <si>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</si>
  <si>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</si>
  <si>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</si>
  <si>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</si>
  <si>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</si>
  <si>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</si>
  <si>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</si>
  <si>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</si>
  <si>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</si>
  <si>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</si>
  <si>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</si>
  <si>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</si>
  <si>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</si>
  <si>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</si>
  <si>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</si>
  <si>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</si>
  <si>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</si>
  <si>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</si>
  <si>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</si>
  <si>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</si>
  <si>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</si>
  <si>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</si>
  <si>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</si>
  <si>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</si>
  <si>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</si>
  <si>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</si>
  <si>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</si>
  <si>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</si>
  <si>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</si>
  <si>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</si>
  <si>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</si>
  <si>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</si>
  <si>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</si>
  <si>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</si>
  <si>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</si>
  <si>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</si>
  <si>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</si>
  <si>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</si>
  <si>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</si>
  <si>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</si>
  <si>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</si>
  <si>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</si>
  <si>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</si>
  <si>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</si>
  <si>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</si>
  <si>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</si>
  <si>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</si>
  <si>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</si>
  <si>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</si>
  <si>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</si>
  <si>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</si>
  <si>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</si>
  <si>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</si>
  <si>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</si>
  <si>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</si>
  <si>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</si>
  <si>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</si>
  <si>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</si>
  <si>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</si>
  <si>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</si>
  <si>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</si>
  <si>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</si>
  <si>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</si>
  <si>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</si>
  <si>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</si>
  <si>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</si>
  <si>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</si>
  <si>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</si>
  <si>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</si>
  <si>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</si>
  <si>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</si>
  <si>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</si>
  <si>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</si>
  <si>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</si>
  <si>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</si>
  <si>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</si>
  <si>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</si>
  <si>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</si>
  <si>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</si>
  <si>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</si>
  <si>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</si>
  <si>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</si>
  <si>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</si>
  <si>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</si>
  <si>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</si>
  <si>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</si>
  <si>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</si>
  <si>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</si>
  <si>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</si>
  <si>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</si>
  <si>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</si>
  <si>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</si>
  <si>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</si>
  <si>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</si>
  <si>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</si>
  <si>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</si>
  <si>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</si>
  <si>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</si>
  <si>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</si>
  <si>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</si>
  <si>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</si>
  <si>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</si>
  <si>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</si>
  <si>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</si>
  <si>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</si>
  <si>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</si>
  <si>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</si>
  <si>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</si>
  <si>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</si>
  <si>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</si>
  <si>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</si>
  <si>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</si>
  <si>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</si>
  <si>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</si>
  <si>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</si>
  <si>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</si>
  <si>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</si>
  <si>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</si>
  <si>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</si>
  <si>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</si>
  <si>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</si>
  <si>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</si>
  <si>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</si>
  <si>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</si>
  <si>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</si>
  <si>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</si>
  <si>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</si>
  <si>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</si>
  <si>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</si>
  <si>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</si>
  <si>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</si>
  <si>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</si>
  <si>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</si>
  <si>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</si>
  <si>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</si>
  <si>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</si>
  <si>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</si>
  <si>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</si>
  <si>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</si>
  <si>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</si>
  <si>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</si>
  <si>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</si>
  <si>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</si>
  <si>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</si>
  <si>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</si>
  <si>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</si>
  <si>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</si>
  <si>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</si>
  <si>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</si>
  <si>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</si>
  <si>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</si>
  <si>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</si>
  <si>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</si>
  <si>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</si>
  <si>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</si>
  <si>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</si>
  <si>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</si>
  <si>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</si>
  <si>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</si>
  <si>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</si>
  <si>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</si>
  <si>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</si>
  <si>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</si>
  <si>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</si>
  <si>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</si>
  <si>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</si>
  <si>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</si>
  <si>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</si>
  <si>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</si>
  <si>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</si>
  <si>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</si>
  <si>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</si>
  <si>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</si>
  <si>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</si>
  <si>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</si>
  <si>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</si>
  <si>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</si>
  <si>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</si>
  <si>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</si>
  <si>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</si>
  <si>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</si>
  <si>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</si>
  <si>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</si>
  <si>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</si>
  <si>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</si>
  <si>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</si>
  <si>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</si>
  <si>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</si>
  <si>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</si>
  <si>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</si>
  <si>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</si>
  <si>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</si>
  <si>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</si>
  <si>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</si>
  <si>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</si>
  <si>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</si>
  <si>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</si>
  <si>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</si>
  <si>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</si>
  <si>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</si>
  <si>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</si>
  <si>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</si>
  <si>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</si>
  <si>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</si>
  <si>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</si>
  <si>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</si>
  <si>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</si>
  <si>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</si>
  <si>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</si>
  <si>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</si>
  <si>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</si>
  <si>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</si>
  <si>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</si>
  <si>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</si>
  <si>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</si>
  <si>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</si>
  <si>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</si>
  <si>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</si>
  <si>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</si>
  <si>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</si>
  <si>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</si>
  <si>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</si>
  <si>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</si>
  <si>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</si>
  <si>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</si>
  <si>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</si>
  <si>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</si>
  <si>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</si>
  <si>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</si>
  <si>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</si>
  <si>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</si>
  <si>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</si>
  <si>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</si>
  <si>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</si>
  <si>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</si>
  <si>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</si>
  <si>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</si>
  <si>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</si>
  <si>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</si>
  <si>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</si>
  <si>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</si>
  <si>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</si>
  <si>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</si>
  <si>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</si>
  <si>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</si>
  <si>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</si>
  <si>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</si>
  <si>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</si>
  <si>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</si>
  <si>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</si>
  <si>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</si>
  <si>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</si>
  <si>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</si>
  <si>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</si>
  <si>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</si>
  <si>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</si>
  <si>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</si>
  <si>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</si>
  <si>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</si>
  <si>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</si>
  <si>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</si>
  <si>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</si>
  <si>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</si>
  <si>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</si>
  <si>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</si>
  <si>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</si>
  <si>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</si>
  <si>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</si>
  <si>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</si>
  <si>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</si>
  <si>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</si>
  <si>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</si>
  <si>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</si>
  <si>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</si>
  <si>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</si>
  <si>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</si>
  <si>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</si>
  <si>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</si>
  <si>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</si>
  <si>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</si>
  <si>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</si>
  <si>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</si>
  <si>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</si>
  <si>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</si>
  <si>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</si>
  <si>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</si>
  <si>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</si>
  <si>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</si>
  <si>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</si>
  <si>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</si>
  <si>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</si>
  <si>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</si>
  <si>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</si>
  <si>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</si>
  <si>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</si>
  <si>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</si>
  <si>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</si>
  <si>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</si>
  <si>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</si>
  <si>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</si>
  <si>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</si>
  <si>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</si>
  <si>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</si>
  <si>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</si>
  <si>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</si>
  <si>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</si>
  <si>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</si>
  <si>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</si>
  <si>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</si>
  <si>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</si>
  <si>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</si>
  <si>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</si>
  <si>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</si>
  <si>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</si>
  <si>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</si>
  <si>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</si>
  <si>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</si>
  <si>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</si>
  <si>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</si>
  <si>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</si>
  <si>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</si>
  <si>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</si>
  <si>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</si>
  <si>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</si>
  <si>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</si>
  <si>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</si>
  <si>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</si>
  <si>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</si>
  <si>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</si>
  <si>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</si>
  <si>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</si>
  <si>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</si>
  <si>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</si>
  <si>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</si>
  <si>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</si>
  <si>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</si>
  <si>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</si>
  <si>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</si>
  <si>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</si>
  <si>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</si>
  <si>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</si>
  <si>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</si>
  <si>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</si>
  <si>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</si>
  <si>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</si>
  <si>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</si>
  <si>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</si>
  <si>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</si>
  <si>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</si>
  <si>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</si>
  <si>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</si>
  <si>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</si>
  <si>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</si>
  <si>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</si>
  <si>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</si>
  <si>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</si>
  <si>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</si>
  <si>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</si>
  <si>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</si>
  <si>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</si>
  <si>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</si>
  <si>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</si>
  <si>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</si>
  <si>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</si>
  <si>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</si>
  <si>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</si>
  <si>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</si>
  <si>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</si>
  <si>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</si>
  <si>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</si>
  <si>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</si>
  <si>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</si>
  <si>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</si>
  <si>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</si>
  <si>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</si>
  <si>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</si>
  <si>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</si>
  <si>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</si>
  <si>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</si>
  <si>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</si>
  <si>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</si>
  <si>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</si>
  <si>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</si>
  <si>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</si>
  <si>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</si>
  <si>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</si>
  <si>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</si>
  <si>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</si>
  <si>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</si>
  <si>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</si>
  <si>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</si>
  <si>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</si>
  <si>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</si>
  <si>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</si>
  <si>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</si>
  <si>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</si>
  <si>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</si>
  <si>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</si>
  <si>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</si>
  <si>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</si>
  <si>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</si>
  <si>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</si>
  <si>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</si>
  <si>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</si>
  <si>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</si>
  <si>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</si>
  <si>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</si>
  <si>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</si>
  <si>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</si>
  <si>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</si>
  <si>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</si>
  <si>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</si>
  <si>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</si>
  <si>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</si>
  <si>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</si>
  <si>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</si>
  <si>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</si>
  <si>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</si>
  <si>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</si>
  <si>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</si>
  <si>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</si>
  <si>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</si>
  <si>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</si>
  <si>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</si>
  <si>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</si>
  <si>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</si>
  <si>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</si>
  <si>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</si>
  <si>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</si>
  <si>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</si>
  <si>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</si>
  <si>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</si>
  <si>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</si>
  <si>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</si>
  <si>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</si>
  <si>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</si>
  <si>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</si>
  <si>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</si>
  <si>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</si>
  <si>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</si>
  <si>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</si>
  <si>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</si>
  <si>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</si>
  <si>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</si>
  <si>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</si>
  <si>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</si>
  <si>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</si>
  <si>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</si>
  <si>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</si>
  <si>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</si>
  <si>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</si>
  <si>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</si>
  <si>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</si>
  <si>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</si>
  <si>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</si>
  <si>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</si>
  <si>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</si>
  <si>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</si>
  <si>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</si>
  <si>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</si>
  <si>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</si>
  <si>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</si>
  <si>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</si>
  <si>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</si>
  <si>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</si>
  <si>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</si>
  <si>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</si>
  <si>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</si>
  <si>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</si>
  <si>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</si>
  <si>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</si>
  <si>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</si>
  <si>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</si>
  <si>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</si>
  <si>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</si>
  <si>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</si>
  <si>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</si>
  <si>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</si>
  <si>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</si>
  <si>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</si>
  <si>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</si>
  <si>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</si>
  <si>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</si>
  <si>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</si>
  <si>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</si>
  <si>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</si>
  <si>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</si>
  <si>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</si>
  <si>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</si>
  <si>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</si>
  <si>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</si>
  <si>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</si>
  <si>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</si>
  <si>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</si>
  <si>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</si>
  <si>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</si>
  <si>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</si>
  <si>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</si>
  <si>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</si>
  <si>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</si>
  <si>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</si>
  <si>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</si>
  <si>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</si>
  <si>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</si>
  <si>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</si>
  <si>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</si>
  <si>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</si>
  <si>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</si>
  <si>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</si>
  <si>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</si>
  <si>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</si>
  <si>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</si>
  <si>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</si>
  <si>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</si>
  <si>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</si>
  <si>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</si>
  <si>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</si>
  <si>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</si>
  <si>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</si>
  <si>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</si>
  <si>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</si>
  <si>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</si>
  <si>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</si>
  <si>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</si>
  <si>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</si>
  <si>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</si>
  <si>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</si>
  <si>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</si>
  <si>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</si>
  <si>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</si>
  <si>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</si>
  <si>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</si>
  <si>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</si>
  <si>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</si>
  <si>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</si>
  <si>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</si>
  <si>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</si>
  <si>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</si>
  <si>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</si>
  <si>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</si>
  <si>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</si>
  <si>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</si>
  <si>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</si>
  <si>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</si>
  <si>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</si>
  <si>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</si>
  <si>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</si>
  <si>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</si>
  <si>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</si>
  <si>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</si>
  <si>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</si>
  <si>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</si>
  <si>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</si>
  <si>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</si>
  <si>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</si>
  <si>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</si>
  <si>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</si>
  <si>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</si>
  <si>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</si>
  <si>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</si>
  <si>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</si>
  <si>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</si>
  <si>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</si>
  <si>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</si>
  <si>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</si>
  <si>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</si>
  <si>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</si>
  <si>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</si>
  <si>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</si>
  <si>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</si>
  <si>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</si>
  <si>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</si>
  <si>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</si>
  <si>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</si>
  <si>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</si>
  <si>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</si>
  <si>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</si>
  <si>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</si>
  <si>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</si>
  <si>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</si>
  <si>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</si>
  <si>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</si>
  <si>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</si>
  <si>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</si>
  <si>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</si>
  <si>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</si>
  <si>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</si>
  <si>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</si>
  <si>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</si>
  <si>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</si>
  <si>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</si>
  <si>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</si>
  <si>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</si>
  <si>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</si>
  <si>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</si>
  <si>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</si>
  <si>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</si>
  <si>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</si>
  <si>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</si>
  <si>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</si>
  <si>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</si>
  <si>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</si>
  <si>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</si>
  <si>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</si>
  <si>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</si>
  <si>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</si>
  <si>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</si>
  <si>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</si>
  <si>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</si>
  <si>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</si>
  <si>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</si>
  <si>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</si>
  <si>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</si>
  <si>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</si>
  <si>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</si>
  <si>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</si>
  <si>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</si>
  <si>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</si>
  <si>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</si>
  <si>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</si>
  <si>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</si>
  <si>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</si>
  <si>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</si>
  <si>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</si>
  <si>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</si>
  <si>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</si>
  <si>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</si>
  <si>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</si>
  <si>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</si>
  <si>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</si>
  <si>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</si>
  <si>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</si>
  <si>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</si>
  <si>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</si>
  <si>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</si>
  <si>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</si>
  <si>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</si>
  <si>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</si>
  <si>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</si>
  <si>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</si>
  <si>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</si>
  <si>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</si>
  <si>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</si>
  <si>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</si>
  <si>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</si>
  <si>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</si>
  <si>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</si>
  <si>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</si>
  <si>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</si>
  <si>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</si>
  <si>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</si>
  <si>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</si>
  <si>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</si>
  <si>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</si>
  <si>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</si>
  <si>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</si>
  <si>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</si>
  <si>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</si>
  <si>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</si>
  <si>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</si>
  <si>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</si>
  <si>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</si>
  <si>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</si>
  <si>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</si>
  <si>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</si>
  <si>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</si>
  <si>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</si>
  <si>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</si>
  <si>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</si>
  <si>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</si>
  <si>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</si>
  <si>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</si>
  <si>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</si>
  <si>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</si>
  <si>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</si>
  <si>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</si>
  <si>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</si>
  <si>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</si>
  <si>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</si>
  <si>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</si>
  <si>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</si>
  <si>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</si>
  <si>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</si>
  <si>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</si>
  <si>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</si>
  <si>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</si>
  <si>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</si>
  <si>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</si>
  <si>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</si>
  <si>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</si>
  <si>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</si>
  <si>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</si>
  <si>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</si>
  <si>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</si>
  <si>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</si>
  <si>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</si>
  <si>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</si>
  <si>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</si>
  <si>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</si>
  <si>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</si>
  <si>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</si>
  <si>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</si>
  <si>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</si>
  <si>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</si>
  <si>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</si>
  <si>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</si>
  <si>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</si>
  <si>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</si>
  <si>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</si>
  <si>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</si>
  <si>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</si>
  <si>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</si>
  <si>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</si>
  <si>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</si>
  <si>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</si>
  <si>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</si>
  <si>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</si>
  <si>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</si>
  <si>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</si>
  <si>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</si>
  <si>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</si>
  <si>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</si>
  <si>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</si>
  <si>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</si>
  <si>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</si>
  <si>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</si>
  <si>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</si>
  <si>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</si>
  <si>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</si>
  <si>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</si>
  <si>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</si>
  <si>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</si>
  <si>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</si>
  <si>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</si>
  <si>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</si>
  <si>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</si>
  <si>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</si>
  <si>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</si>
  <si>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</si>
  <si>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</si>
  <si>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</si>
  <si>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</si>
  <si>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</si>
  <si>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</si>
  <si>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</si>
  <si>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</si>
  <si>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</si>
  <si>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</si>
  <si>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</si>
  <si>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</si>
  <si>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</si>
  <si>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</si>
  <si>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</si>
  <si>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</si>
  <si>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</si>
  <si>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</si>
  <si>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</si>
  <si>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</si>
  <si>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</si>
  <si>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</si>
  <si>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</si>
  <si>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</si>
  <si>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</si>
  <si>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</si>
  <si>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</si>
  <si>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</si>
  <si>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</si>
  <si>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</si>
  <si>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</si>
  <si>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</si>
  <si>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</si>
  <si>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</si>
  <si>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</si>
  <si>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</si>
  <si>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</si>
  <si>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</si>
  <si>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</si>
  <si>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</si>
  <si>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</si>
  <si>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</si>
  <si>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</si>
  <si>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</si>
  <si>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</si>
  <si>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</si>
  <si>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</si>
  <si>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</si>
  <si>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</si>
  <si>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</si>
  <si>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</si>
  <si>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</si>
  <si>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</si>
  <si>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</si>
  <si>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</si>
  <si>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</si>
  <si>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</si>
  <si>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</si>
  <si>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</si>
  <si>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</si>
  <si>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</si>
  <si>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</si>
  <si>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</si>
  <si>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</si>
  <si>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</si>
  <si>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</si>
  <si>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</si>
  <si>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</si>
  <si>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</si>
  <si>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</si>
  <si>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</si>
  <si>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</si>
  <si>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</si>
  <si>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</si>
  <si>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</si>
  <si>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</si>
  <si>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</si>
  <si>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</si>
  <si>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</si>
  <si>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</si>
  <si>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</si>
  <si>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</si>
  <si>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</si>
  <si>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</si>
  <si>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</si>
  <si>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</si>
  <si>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</si>
  <si>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</si>
  <si>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</si>
  <si>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</si>
  <si>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</si>
  <si>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</si>
  <si>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</si>
  <si>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</si>
  <si>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</si>
  <si>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</si>
  <si>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</si>
  <si>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</si>
  <si>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</si>
  <si>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</si>
  <si>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</si>
  <si>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</si>
  <si>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</si>
  <si>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</si>
  <si>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</si>
  <si>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</si>
  <si>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</si>
  <si>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</si>
  <si>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</si>
  <si>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</si>
  <si>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</si>
  <si>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</si>
  <si>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</si>
  <si>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</si>
  <si>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</si>
  <si>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</si>
  <si>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</si>
  <si>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</si>
  <si>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</si>
  <si>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</si>
  <si>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</si>
  <si>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</si>
  <si>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</si>
  <si>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</si>
  <si>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</si>
  <si>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</si>
  <si>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</si>
  <si>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</si>
  <si>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</si>
  <si>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</si>
  <si>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</si>
  <si>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</si>
  <si>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</si>
  <si>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</si>
  <si>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</si>
  <si>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</si>
  <si>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</si>
  <si>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</si>
  <si>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</si>
  <si>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</si>
  <si>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</si>
  <si>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</si>
  <si>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</si>
  <si>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</si>
  <si>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</si>
  <si>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</si>
  <si>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</si>
  <si>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</si>
  <si>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</si>
  <si>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</si>
  <si>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</si>
  <si>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</si>
  <si>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</si>
  <si>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</si>
  <si>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</si>
  <si>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</si>
  <si>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</si>
  <si>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</si>
  <si>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</si>
  <si>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</si>
  <si>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</si>
  <si>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</si>
  <si>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</si>
  <si>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</si>
  <si>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</si>
  <si>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</si>
  <si>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</si>
  <si>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</si>
  <si>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</si>
  <si>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</si>
  <si>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</si>
  <si>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</si>
  <si>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</si>
  <si>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</si>
  <si>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</si>
  <si>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</si>
  <si>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</si>
  <si>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</si>
  <si>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</si>
  <si>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</si>
  <si>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</si>
  <si>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</si>
  <si>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</si>
  <si>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</si>
  <si>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</si>
  <si>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</si>
  <si>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</si>
  <si>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</si>
  <si>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</si>
  <si>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</si>
  <si>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</si>
  <si>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</si>
  <si>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</si>
  <si>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</si>
  <si>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</si>
  <si>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</si>
  <si>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</si>
  <si>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</si>
  <si>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</si>
  <si>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</si>
  <si>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</si>
  <si>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</si>
  <si>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</si>
  <si>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</si>
  <si>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</si>
  <si>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</si>
  <si>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</si>
  <si>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</si>
  <si>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</si>
  <si>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</si>
  <si>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</si>
  <si>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</si>
  <si>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</si>
  <si>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</si>
  <si>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</si>
  <si>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</si>
  <si>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</si>
  <si>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</si>
  <si>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</si>
  <si>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</si>
  <si>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</si>
  <si>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</si>
  <si>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</si>
  <si>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</si>
  <si>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</si>
  <si>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</si>
  <si>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</si>
  <si>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</si>
  <si>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</si>
  <si>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</si>
  <si>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</si>
  <si>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</si>
  <si>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</si>
  <si>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</si>
  <si>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</si>
  <si>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</si>
  <si>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</si>
  <si>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</si>
  <si>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</si>
  <si>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</si>
  <si>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</si>
  <si>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</si>
  <si>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</si>
  <si>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</si>
  <si>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</si>
  <si>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</si>
  <si>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</si>
  <si>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</si>
  <si>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</si>
  <si>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</si>
  <si>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</si>
  <si>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</si>
  <si>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</si>
  <si>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</si>
  <si>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</si>
  <si>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</si>
  <si>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</si>
  <si>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</si>
  <si>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</si>
  <si>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</si>
  <si>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</si>
  <si>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</si>
  <si>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</si>
  <si>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</si>
  <si>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</si>
  <si>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</si>
  <si>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</si>
  <si>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</si>
  <si>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</si>
  <si>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</si>
  <si>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</si>
  <si>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</si>
  <si>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</si>
  <si>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</si>
  <si>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</si>
  <si>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</si>
  <si>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</si>
  <si>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</si>
  <si>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</si>
  <si>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</si>
  <si>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</si>
  <si>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</si>
  <si>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</si>
  <si>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</si>
  <si>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</si>
  <si>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</si>
  <si>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</si>
  <si>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</si>
  <si>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</si>
  <si>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</si>
  <si>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</si>
  <si>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</si>
  <si>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</si>
  <si>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</si>
  <si>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</si>
  <si>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</si>
  <si>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</si>
  <si>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</si>
  <si>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</si>
  <si>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</si>
  <si>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</si>
  <si>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</si>
  <si>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</si>
  <si>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</si>
  <si>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</si>
  <si>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</si>
  <si>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</si>
  <si>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</si>
  <si>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</si>
  <si>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</si>
  <si>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</si>
  <si>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</si>
  <si>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</si>
  <si>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</si>
  <si>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</si>
  <si>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</si>
  <si>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</si>
  <si>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</si>
  <si>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</si>
  <si>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</si>
  <si>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</si>
  <si>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</si>
  <si>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</si>
  <si>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</si>
  <si>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</si>
  <si>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</si>
  <si>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</si>
  <si>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</si>
  <si>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</si>
  <si>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</si>
  <si>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</si>
  <si>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</si>
  <si>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</si>
  <si>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</si>
  <si>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</si>
  <si>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</si>
  <si>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</si>
  <si>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</si>
  <si>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</si>
  <si>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</si>
  <si>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</si>
  <si>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</si>
  <si>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</si>
  <si>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</si>
  <si>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</si>
  <si>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</si>
  <si>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</si>
  <si>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</si>
  <si>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</si>
  <si>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</si>
  <si>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</si>
  <si>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</si>
  <si>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</si>
  <si>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</si>
  <si>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</si>
  <si>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</si>
  <si>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</si>
  <si>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</si>
  <si>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</si>
  <si>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</si>
  <si>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</si>
  <si>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</si>
  <si>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</si>
  <si>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</si>
  <si>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</si>
  <si>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</si>
  <si>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</si>
  <si>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</si>
  <si>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</si>
  <si>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</si>
  <si>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</si>
  <si>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</si>
  <si>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</si>
  <si>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</si>
  <si>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</si>
  <si>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</si>
  <si>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</si>
  <si>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</si>
  <si>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</si>
  <si>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</si>
  <si>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</si>
  <si>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</si>
  <si>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</si>
  <si>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</si>
  <si>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</si>
  <si>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</si>
  <si>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</si>
  <si>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</si>
  <si>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</si>
  <si>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</si>
  <si>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</si>
  <si>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</si>
  <si>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</si>
  <si>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</si>
  <si>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</si>
  <si>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</si>
  <si>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</si>
  <si>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</si>
  <si>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</si>
  <si>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</si>
  <si>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</si>
  <si>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</si>
  <si>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</si>
  <si>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</si>
  <si>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</si>
  <si>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</si>
  <si>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</si>
  <si>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</si>
  <si>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</si>
  <si>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</si>
  <si>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</si>
  <si>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</si>
  <si>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</si>
  <si>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</si>
  <si>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</si>
  <si>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</si>
  <si>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</si>
  <si>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</si>
  <si>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</si>
  <si>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</si>
  <si>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</si>
  <si>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</si>
  <si>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</si>
  <si>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</si>
  <si>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</si>
  <si>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</si>
  <si>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</si>
  <si>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</si>
  <si>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</si>
  <si>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</si>
  <si>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</si>
  <si>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</si>
  <si>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</si>
  <si>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</si>
  <si>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</si>
  <si>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</si>
  <si>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</si>
  <si>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</si>
  <si>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</si>
  <si>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</si>
  <si>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</si>
  <si>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</si>
  <si>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</si>
  <si>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</si>
  <si>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</si>
  <si>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</si>
  <si>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</si>
  <si>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</si>
  <si>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</si>
  <si>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</si>
  <si>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</si>
  <si>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</si>
  <si>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</si>
  <si>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</si>
  <si>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</si>
  <si>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</si>
  <si>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</si>
  <si>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</si>
  <si>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</si>
  <si>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</si>
  <si>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</si>
  <si>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</si>
  <si>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</si>
  <si>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</si>
  <si>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</si>
  <si>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</si>
  <si>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</si>
  <si>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</si>
  <si>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</si>
  <si>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</si>
  <si>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</si>
  <si>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</si>
  <si>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</si>
  <si>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</si>
  <si>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</si>
  <si>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</si>
  <si>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</si>
  <si>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</si>
  <si>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</si>
  <si>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</si>
  <si>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</si>
  <si>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</si>
  <si>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</si>
  <si>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</si>
  <si>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</si>
  <si>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</si>
  <si>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</si>
  <si>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</si>
  <si>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</si>
  <si>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</si>
  <si>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</si>
  <si>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</si>
  <si>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</si>
  <si>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</si>
  <si>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</si>
  <si>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</si>
  <si>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</si>
  <si>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</si>
  <si>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</si>
  <si>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</si>
  <si>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</si>
  <si>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</si>
  <si>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</si>
  <si>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</si>
  <si>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</si>
  <si>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</si>
  <si>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</si>
  <si>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</si>
  <si>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</si>
  <si>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</si>
  <si>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</si>
  <si>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</si>
  <si>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</si>
  <si>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</si>
  <si>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</si>
  <si>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</si>
  <si>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</si>
  <si>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</si>
  <si>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</si>
  <si>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</si>
  <si>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</si>
  <si>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</si>
  <si>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</si>
  <si>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</si>
  <si>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</si>
  <si>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</si>
  <si>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</si>
  <si>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</si>
  <si>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</si>
  <si>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</si>
  <si>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</si>
  <si>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</si>
  <si>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</si>
  <si>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</si>
  <si>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</si>
  <si>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</si>
  <si>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</si>
  <si>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</si>
  <si>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</si>
  <si>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</si>
  <si>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</si>
  <si>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</si>
  <si>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</si>
  <si>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</si>
  <si>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</si>
  <si>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</si>
  <si>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</si>
  <si>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</si>
  <si>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</si>
  <si>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</si>
  <si>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</si>
  <si>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</si>
  <si>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</si>
  <si>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</si>
  <si>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</si>
  <si>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</si>
  <si>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</si>
  <si>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</si>
  <si>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</si>
  <si>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</si>
  <si>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</si>
  <si>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</si>
  <si>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</si>
  <si>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</si>
  <si>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</si>
  <si>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</si>
  <si>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</si>
  <si>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</si>
  <si>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</si>
  <si>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</si>
  <si>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</si>
  <si>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</si>
  <si>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</si>
  <si>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</si>
  <si>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</si>
  <si>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</si>
  <si>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</si>
  <si>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</si>
  <si>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</si>
  <si>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</si>
  <si>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</si>
  <si>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</si>
  <si>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</si>
  <si>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</si>
  <si>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</si>
  <si>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</si>
  <si>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</si>
  <si>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</si>
  <si>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</si>
  <si>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</si>
  <si>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</si>
  <si>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</si>
  <si>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</si>
  <si>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</si>
  <si>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</si>
  <si>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</si>
  <si>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</si>
  <si>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</si>
  <si>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</si>
  <si>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</si>
  <si>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</si>
  <si>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</si>
  <si>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</si>
  <si>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</si>
  <si>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</si>
  <si>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</si>
  <si>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</si>
  <si>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</si>
  <si>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</si>
  <si>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</si>
  <si>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</si>
  <si>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</si>
  <si>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</si>
  <si>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</si>
  <si>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</si>
  <si>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</si>
  <si>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</si>
  <si>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</si>
  <si>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</si>
  <si>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</si>
  <si>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</si>
  <si>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</si>
  <si>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</si>
  <si>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</si>
  <si>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</si>
  <si>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</si>
  <si>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</si>
  <si>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</si>
  <si>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</si>
  <si>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</si>
  <si>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</si>
  <si>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</si>
  <si>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</si>
  <si>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</si>
  <si>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</si>
  <si>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</si>
  <si>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</si>
  <si>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</si>
  <si>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</si>
  <si>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</si>
  <si>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</si>
  <si>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</si>
  <si>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</si>
  <si>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</si>
  <si>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</si>
  <si>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</si>
  <si>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</si>
  <si>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</si>
  <si>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</si>
  <si>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</si>
  <si>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</si>
  <si>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</si>
  <si>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</si>
  <si>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</si>
  <si>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</si>
  <si>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</si>
  <si>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</si>
  <si>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</si>
  <si>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</si>
  <si>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</si>
  <si>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</si>
  <si>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</si>
  <si>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</si>
  <si>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</si>
  <si>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</si>
  <si>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</si>
  <si>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</si>
  <si>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</si>
  <si>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</si>
  <si>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</si>
  <si>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</si>
  <si>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</si>
  <si>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</si>
  <si>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</si>
  <si>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</si>
  <si>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</si>
  <si>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</si>
  <si>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</si>
  <si>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</si>
  <si>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</si>
  <si>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</si>
  <si>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</si>
  <si>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</si>
  <si>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</si>
  <si>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</si>
  <si>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</si>
  <si>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</si>
  <si>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</si>
  <si>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</si>
  <si>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</si>
  <si>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</si>
  <si>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</si>
  <si>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</si>
  <si>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</si>
  <si>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</si>
  <si>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</si>
  <si>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</si>
  <si>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</si>
  <si>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</si>
  <si>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</si>
  <si>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</si>
  <si>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</si>
  <si>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</si>
  <si>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</si>
  <si>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</si>
  <si>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</si>
  <si>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</si>
  <si>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</si>
  <si>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</si>
  <si>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</si>
  <si>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</si>
  <si>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</si>
  <si>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</si>
  <si>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</si>
  <si>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</si>
  <si>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</si>
  <si>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</si>
  <si>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</si>
  <si>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</si>
  <si>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</si>
  <si>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</si>
  <si>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</si>
  <si>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</si>
  <si>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</si>
  <si>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</si>
  <si>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</si>
  <si>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</si>
  <si>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</si>
  <si>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</si>
  <si>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</si>
  <si>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</si>
  <si>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</si>
  <si>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</si>
  <si>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</si>
  <si>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</si>
  <si>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</si>
  <si>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</si>
  <si>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</si>
  <si>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</si>
  <si>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</si>
  <si>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</si>
  <si>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</si>
  <si>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</si>
  <si>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</si>
  <si>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</si>
  <si>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</si>
  <si>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</si>
  <si>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</si>
  <si>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</si>
  <si>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</si>
  <si>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</si>
  <si>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</si>
  <si>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</si>
  <si>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</si>
  <si>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</si>
  <si>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</si>
  <si>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</si>
  <si>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</si>
  <si>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</si>
  <si>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</si>
  <si>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</si>
  <si>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</si>
  <si>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</si>
  <si>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</si>
  <si>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</si>
  <si>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</si>
  <si>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</si>
  <si>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</si>
  <si>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</si>
  <si>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</si>
  <si>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</si>
  <si>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</si>
  <si>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</si>
  <si>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</si>
  <si>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</si>
  <si>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</si>
  <si>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</si>
  <si>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</si>
  <si>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</si>
  <si>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</si>
  <si>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</si>
  <si>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</si>
  <si>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</si>
  <si>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</si>
  <si>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</si>
  <si>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</si>
  <si>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</si>
  <si>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</si>
  <si>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</si>
  <si>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</si>
  <si>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</si>
  <si>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</si>
  <si>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</si>
  <si>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</si>
  <si>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</si>
  <si>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</si>
  <si>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</si>
  <si>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</si>
  <si>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</si>
  <si>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</si>
  <si>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</si>
  <si>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</si>
  <si>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</si>
  <si>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</si>
  <si>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</si>
  <si>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</si>
  <si>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</si>
  <si>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</si>
  <si>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</si>
  <si>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</si>
  <si>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</si>
  <si>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</si>
  <si>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</si>
  <si>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</si>
  <si>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</si>
  <si>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</si>
  <si>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</si>
  <si>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</si>
  <si>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</si>
  <si>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</si>
  <si>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</si>
  <si>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</si>
  <si>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</si>
  <si>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</si>
  <si>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</si>
  <si>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</si>
  <si>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</si>
  <si>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</si>
  <si>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</si>
  <si>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</si>
  <si>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</si>
  <si>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</si>
  <si>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</si>
  <si>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</si>
  <si>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</si>
  <si>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</si>
  <si>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</si>
  <si>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</si>
  <si>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</si>
  <si>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</si>
  <si>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</si>
  <si>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</si>
  <si>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</si>
  <si>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</si>
  <si>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</si>
  <si>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</si>
  <si>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</si>
  <si>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</si>
  <si>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</si>
  <si>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</si>
  <si>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</si>
  <si>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</si>
  <si>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</si>
  <si>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</si>
  <si>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</si>
  <si>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</si>
  <si>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</si>
  <si>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</si>
  <si>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</si>
  <si>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</si>
  <si>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</si>
  <si>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</si>
  <si>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</si>
  <si>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</si>
  <si>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</si>
  <si>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</si>
  <si>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</si>
  <si>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</si>
  <si>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</si>
  <si>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</si>
  <si>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</si>
  <si>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</si>
  <si>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</si>
  <si>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</si>
  <si>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</si>
  <si>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</si>
  <si>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</si>
  <si>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</si>
  <si>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</si>
  <si>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</si>
  <si>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</si>
  <si>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</si>
  <si>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</si>
  <si>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</si>
  <si>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</si>
  <si>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</si>
  <si>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</si>
  <si>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</si>
  <si>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</si>
  <si>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</si>
  <si>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</si>
  <si>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</si>
  <si>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</si>
  <si>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</si>
  <si>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</si>
  <si>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</si>
  <si>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</si>
  <si>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</si>
  <si>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</si>
  <si>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</si>
  <si>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</si>
  <si>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</si>
  <si>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</si>
  <si>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</si>
  <si>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</si>
  <si>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</si>
  <si>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</si>
  <si>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</si>
  <si>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</si>
  <si>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</si>
  <si>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</si>
  <si>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</si>
  <si>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</si>
  <si>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</si>
  <si>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</si>
  <si>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</si>
  <si>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</si>
  <si>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</si>
  <si>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</si>
  <si>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</si>
  <si>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</si>
  <si>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</si>
  <si>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</si>
  <si>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</si>
  <si>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</si>
  <si>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</si>
  <si>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</si>
  <si>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</si>
  <si>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</si>
  <si>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</si>
  <si>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</si>
  <si>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</si>
  <si>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</si>
  <si>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</si>
  <si>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</si>
  <si>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</si>
  <si>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</si>
  <si>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</si>
  <si>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</si>
  <si>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</si>
  <si>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</si>
  <si>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</si>
  <si>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</si>
  <si>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</si>
  <si>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</si>
  <si>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</si>
  <si>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</si>
  <si>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</si>
  <si>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</si>
  <si>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</si>
  <si>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</si>
  <si>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</si>
  <si>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</si>
  <si>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</si>
  <si>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</si>
  <si>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</si>
  <si>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</si>
  <si>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</si>
  <si>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</si>
  <si>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</si>
  <si>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</si>
  <si>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</si>
  <si>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</si>
  <si>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</si>
  <si>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</si>
  <si>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</si>
  <si>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</si>
  <si>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</si>
  <si>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</si>
  <si>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</si>
  <si>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</si>
  <si>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</si>
  <si>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</si>
  <si>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</si>
  <si>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</si>
  <si>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</si>
  <si>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</si>
  <si>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</si>
  <si>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</si>
  <si>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</si>
  <si>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</si>
  <si>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</si>
  <si>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</si>
  <si>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</si>
  <si>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</si>
  <si>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</si>
  <si>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</si>
  <si>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</si>
  <si>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</si>
  <si>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</si>
  <si>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</si>
  <si>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</si>
  <si>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</si>
  <si>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</si>
  <si>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</si>
  <si>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</si>
  <si>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</si>
  <si>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</si>
  <si>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</si>
  <si>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</si>
  <si>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</si>
  <si>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</si>
  <si>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</si>
  <si>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</si>
  <si>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</si>
  <si>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</si>
  <si>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</si>
  <si>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</si>
  <si>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</si>
  <si>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</si>
  <si>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</si>
  <si>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</si>
  <si>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</si>
  <si>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</si>
  <si>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</si>
  <si>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</si>
  <si>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</si>
  <si>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</si>
  <si>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</si>
  <si>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</si>
  <si>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</si>
  <si>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</si>
  <si>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</si>
  <si>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</si>
  <si>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</si>
  <si>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</si>
  <si>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</si>
  <si>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</si>
  <si>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</si>
  <si>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</si>
  <si>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</si>
  <si>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</si>
  <si>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</si>
  <si>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</si>
  <si>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</si>
  <si>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</si>
  <si>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</si>
  <si>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</si>
  <si>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</si>
  <si>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</si>
  <si>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</si>
  <si>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</si>
  <si>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</si>
  <si>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</si>
  <si>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</si>
  <si>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</si>
  <si>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</si>
  <si>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</si>
  <si>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</si>
  <si>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</si>
  <si>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</si>
  <si>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</si>
  <si>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</si>
  <si>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</si>
  <si>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</si>
  <si>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</si>
  <si>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</si>
  <si>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</si>
  <si>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</si>
  <si>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</si>
  <si>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</si>
  <si>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</si>
  <si>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</si>
  <si>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</si>
  <si>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</si>
  <si>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</si>
  <si>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</si>
  <si>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</si>
  <si>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</si>
  <si>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</si>
  <si>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</si>
  <si>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</si>
  <si>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</si>
  <si>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</si>
  <si>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</si>
  <si>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</si>
  <si>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</si>
  <si>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</si>
  <si>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</si>
  <si>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</si>
  <si>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</si>
  <si>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</si>
  <si>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</si>
  <si>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</si>
  <si>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</si>
  <si>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</si>
  <si>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</si>
  <si>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</si>
  <si>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</si>
  <si>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</si>
  <si>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</si>
  <si>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</si>
  <si>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</si>
  <si>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</si>
  <si>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</si>
  <si>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</si>
  <si>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</si>
  <si>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</si>
  <si>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</si>
  <si>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</si>
  <si>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</si>
  <si>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</si>
  <si>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</si>
  <si>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</si>
  <si>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</si>
  <si>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</si>
  <si>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</si>
  <si>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</si>
  <si>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</si>
  <si>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</si>
  <si>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</si>
  <si>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</si>
  <si>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</si>
  <si>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</si>
  <si>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</si>
  <si>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</si>
  <si>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</si>
  <si>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</si>
  <si>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</si>
  <si>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</si>
  <si>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</si>
  <si>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</si>
  <si>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</si>
  <si>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</si>
  <si>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</si>
  <si>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</si>
  <si>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</si>
  <si>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</si>
  <si>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</si>
  <si>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</si>
  <si>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</si>
  <si>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</si>
  <si>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</si>
  <si>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</si>
  <si>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</si>
  <si>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</si>
  <si>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</si>
  <si>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</si>
  <si>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</si>
  <si>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</si>
  <si>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</si>
  <si>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</si>
  <si>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</si>
  <si>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</si>
  <si>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</si>
  <si>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</si>
  <si>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</si>
  <si>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</si>
  <si>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</si>
  <si>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</si>
  <si>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</si>
  <si>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</si>
  <si>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</si>
  <si>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</si>
  <si>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</si>
  <si>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</si>
  <si>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</si>
  <si>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</si>
  <si>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</si>
  <si>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</si>
  <si>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</si>
  <si>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</si>
  <si>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</si>
  <si>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</si>
  <si>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</si>
  <si>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</si>
  <si>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</si>
  <si>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</si>
  <si>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</si>
  <si>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</si>
  <si>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</si>
  <si>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</si>
  <si>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</si>
  <si>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</si>
  <si>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</si>
  <si>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</si>
  <si>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</si>
  <si>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</si>
  <si>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</si>
  <si>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</si>
  <si>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</si>
  <si>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</si>
  <si>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</si>
  <si>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</si>
  <si>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</si>
  <si>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</si>
  <si>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</si>
  <si>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</si>
  <si>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</si>
  <si>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</si>
  <si>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</si>
  <si>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</si>
  <si>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</si>
  <si>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</si>
  <si>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</si>
  <si>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</si>
  <si>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</si>
  <si>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</si>
  <si>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</si>
  <si>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</si>
  <si>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</si>
  <si>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</si>
  <si>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</si>
  <si>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</si>
  <si>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</si>
  <si>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</si>
  <si>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</si>
  <si>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</si>
  <si>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</si>
  <si>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</si>
  <si>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</si>
  <si>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</si>
  <si>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</si>
  <si>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</si>
  <si>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</si>
  <si>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</si>
  <si>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</si>
  <si>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</si>
  <si>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</si>
  <si>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</si>
  <si>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</si>
  <si>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</si>
  <si>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</si>
  <si>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</si>
  <si>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</si>
  <si>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</si>
  <si>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</si>
  <si>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</si>
  <si>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</si>
  <si>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</si>
  <si>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</si>
  <si>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</si>
  <si>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</si>
  <si>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</si>
  <si>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</si>
  <si>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</si>
  <si>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</si>
  <si>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</si>
  <si>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</si>
  <si>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</si>
  <si>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</si>
  <si>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</si>
  <si>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</si>
  <si>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</si>
  <si>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</si>
  <si>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</si>
  <si>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</si>
  <si>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</si>
  <si>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</si>
  <si>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</si>
  <si>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</si>
  <si>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</si>
  <si>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</si>
  <si>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</si>
  <si>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</si>
  <si>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</si>
  <si>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</si>
  <si>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</si>
  <si>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</si>
  <si>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</si>
  <si>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</si>
  <si>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</si>
  <si>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</si>
  <si>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</si>
  <si>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>245-250</t>
  </si>
  <si>
    <t>920-930</t>
  </si>
  <si>
    <t>330-335</t>
  </si>
  <si>
    <t>237.5-242.5</t>
  </si>
  <si>
    <t xml:space="preserve">MARICO </t>
  </si>
  <si>
    <t>2350-2400</t>
  </si>
  <si>
    <t>1625-1635</t>
  </si>
  <si>
    <t>1800-1850</t>
  </si>
  <si>
    <t>SCTL</t>
  </si>
  <si>
    <t>HDFCBANK DEC FUT</t>
  </si>
  <si>
    <t>HDFCBANK 1360 PE DEC</t>
  </si>
  <si>
    <t>NIFTY DEC FUT</t>
  </si>
  <si>
    <t>BHARATFORG DEC FUT</t>
  </si>
  <si>
    <t xml:space="preserve">HAVELLS 780 PE DEC </t>
  </si>
  <si>
    <t>22-24</t>
  </si>
  <si>
    <t>BANKNIFTY 29000 PE 10-DEC</t>
  </si>
  <si>
    <t xml:space="preserve">Retail Research Technical Calls &amp; Fundamental Performance Report for the month of December-2020 </t>
  </si>
  <si>
    <t>Profit of Rs.0.5/-</t>
  </si>
  <si>
    <t>200-205</t>
  </si>
  <si>
    <t>460-465</t>
  </si>
  <si>
    <t>Profit of Rs.45/-</t>
  </si>
  <si>
    <t>Profit of Rs.6/-</t>
  </si>
  <si>
    <t>Part Profit of Rs.38.50/-</t>
  </si>
  <si>
    <t>VGCL</t>
  </si>
  <si>
    <t>VAIBHAV VINOD GARG</t>
  </si>
  <si>
    <t>VINOD VAIBHAV GARG</t>
  </si>
  <si>
    <t>Profit of Rs.10.5/-</t>
  </si>
  <si>
    <t>Profit of Rs.430/-</t>
  </si>
  <si>
    <t>BANKNIFTY 29000 10-PE DEC</t>
  </si>
  <si>
    <t>BALKRISIND 1600 PE DEC</t>
  </si>
  <si>
    <t>Profit of Rs.17/-</t>
  </si>
  <si>
    <t>Loss of Rs.155/-</t>
  </si>
  <si>
    <t>NIFTY 13150 PE 03-DEC</t>
  </si>
  <si>
    <t>95-97</t>
  </si>
  <si>
    <t>Profit of Rs.2/-</t>
  </si>
  <si>
    <t>1420-1430</t>
  </si>
  <si>
    <t>Profit of Rs.14.5/-</t>
  </si>
  <si>
    <t>NIFTY 13000 PE 10-DEC</t>
  </si>
  <si>
    <t>Profit of Rs.3/-</t>
  </si>
  <si>
    <t>Loss of Rs.5.5/-</t>
  </si>
  <si>
    <t>Profit of Rs.37.5/-</t>
  </si>
  <si>
    <t>1200-1220</t>
  </si>
  <si>
    <t>GRASIM DEC FUT</t>
  </si>
  <si>
    <t>AUROPHARMA DEC FUT</t>
  </si>
  <si>
    <t>LUPIN DEC FUT</t>
  </si>
  <si>
    <t>Profit of Rs.9.5/-</t>
  </si>
  <si>
    <t xml:space="preserve">CIPLA DEC FUT </t>
  </si>
  <si>
    <t>CONCOR DEC FUT</t>
  </si>
  <si>
    <t>ALPHA LEON ENTERPRISES LLP</t>
  </si>
  <si>
    <t>Profit of Rs.155/-</t>
  </si>
  <si>
    <t>Profit of Rs.85/-</t>
  </si>
  <si>
    <t>Profit of Rs.15.5/-</t>
  </si>
  <si>
    <t>Profit of Rs.7/-</t>
  </si>
  <si>
    <t xml:space="preserve">DEEPAKFERT </t>
  </si>
  <si>
    <t>165-167</t>
  </si>
  <si>
    <t>Profit of Rs.4.5/-</t>
  </si>
  <si>
    <t>BAJAJ-AUTO 3400 CE DEC</t>
  </si>
  <si>
    <t>100-110</t>
  </si>
  <si>
    <t>Loss of Rs.33.5/-</t>
  </si>
  <si>
    <t xml:space="preserve">BRITANNIA DEC FUT </t>
  </si>
  <si>
    <t>150-152</t>
  </si>
  <si>
    <t xml:space="preserve">HCLTECH DEC FUT </t>
  </si>
  <si>
    <t>880-885</t>
  </si>
  <si>
    <t>575-580</t>
  </si>
  <si>
    <t>XTX MARKETS LLP</t>
  </si>
  <si>
    <t>Ujaas Energy Limited</t>
  </si>
  <si>
    <t>Profit of Rs.13/-</t>
  </si>
  <si>
    <t>Profit of Rs.14/-</t>
  </si>
  <si>
    <t>Profit of Rs.8.5/-</t>
  </si>
  <si>
    <t>Loss of Rs.8.5/-</t>
  </si>
  <si>
    <t>Profit of Rs.33/-</t>
  </si>
  <si>
    <t>Profit of Rs.17.5/-</t>
  </si>
  <si>
    <t>NIFTY 13300 PE 10-DEC</t>
  </si>
  <si>
    <t>NIFTY 13350 PE 10-DEC</t>
  </si>
  <si>
    <t>475-480</t>
  </si>
  <si>
    <t xml:space="preserve"> MCX </t>
  </si>
  <si>
    <t>1560-1580</t>
  </si>
  <si>
    <t>297-305</t>
  </si>
  <si>
    <t>350-360</t>
  </si>
  <si>
    <t>Loss of Rs.9/-</t>
  </si>
  <si>
    <t>Loss of Rs.14/-</t>
  </si>
  <si>
    <t>PURPLE</t>
  </si>
  <si>
    <t>MONEY GROW INVESTMENT</t>
  </si>
  <si>
    <t>Profit of Rs.1/-</t>
  </si>
  <si>
    <t>Profit of Rs.130/-</t>
  </si>
  <si>
    <t>Profit of Rs.3.6/-</t>
  </si>
  <si>
    <t>Profit of Rs.12.5/-</t>
  </si>
  <si>
    <t xml:space="preserve">AUROPHARMA DEC FUT </t>
  </si>
  <si>
    <t>904-906</t>
  </si>
  <si>
    <t>376-377</t>
  </si>
  <si>
    <t>390-395</t>
  </si>
  <si>
    <t>Loss of Rs.30/-</t>
  </si>
  <si>
    <t>VMV</t>
  </si>
  <si>
    <t>RAJESH RAMANLAL KAPADIA</t>
  </si>
  <si>
    <t>VIKRAM BAJAJ</t>
  </si>
  <si>
    <t>SWARNIM COMMOSALE PVT LTD</t>
  </si>
  <si>
    <t>TRIPLERANK VINIMAY PRIVATE LIMITED</t>
  </si>
  <si>
    <t>Snowman Logistics Ltd.</t>
  </si>
  <si>
    <t>ADANI LOGISTICS LIMITED</t>
  </si>
  <si>
    <t>1550-1600</t>
  </si>
  <si>
    <t>Part Profit of Rs.72.5/-</t>
  </si>
  <si>
    <t>Profit of Rs.33.5/-</t>
  </si>
  <si>
    <t>2900-2950</t>
  </si>
  <si>
    <t>Profit of Rs.20/-</t>
  </si>
  <si>
    <t>1700-1720</t>
  </si>
  <si>
    <t>225-227</t>
  </si>
  <si>
    <t>Profit of Rs.30/-</t>
  </si>
  <si>
    <t>1140-1145</t>
  </si>
  <si>
    <t>209-211</t>
  </si>
  <si>
    <t>225-230</t>
  </si>
  <si>
    <t>BANKNIFTY 30400 CE 10-DEC</t>
  </si>
  <si>
    <t>Profit of Rs.50/-</t>
  </si>
  <si>
    <t>NIFTY 13450 PE 17-DEC</t>
  </si>
  <si>
    <t>NIFTY 13250 PE 17-DEC</t>
  </si>
  <si>
    <t>50-55</t>
  </si>
  <si>
    <t>115-120</t>
  </si>
  <si>
    <t>AFEL</t>
  </si>
  <si>
    <t>KALPESH RAJESHBHAI ZINZUVADIA</t>
  </si>
  <si>
    <t>NEETA AJIT JAIN</t>
  </si>
  <si>
    <t>SHAH ENTERPRISE</t>
  </si>
  <si>
    <t>ASHOK KUMAR SINGH</t>
  </si>
  <si>
    <t>Ashima Limited</t>
  </si>
  <si>
    <t>Gravita India Limited</t>
  </si>
  <si>
    <t>KUCHHAL ATUL</t>
  </si>
  <si>
    <t>Lambodhara Textiles Ltd.</t>
  </si>
  <si>
    <t>SHAH NIRAJ RAJNIKANT</t>
  </si>
  <si>
    <t>WHEELERS DEVELOPERS PRIVATE LIMITED</t>
  </si>
  <si>
    <t>ASSET RECONSTRUCTION COMPANY INDIA LIMITED</t>
  </si>
  <si>
    <t>MUNDRA GEETA</t>
  </si>
  <si>
    <t>MUNDRA SHYAM SUNDAR</t>
  </si>
  <si>
    <t>Profit of Rs.6.5/-</t>
  </si>
  <si>
    <t>355-357</t>
  </si>
  <si>
    <t>370-375</t>
  </si>
  <si>
    <t>2065-2080</t>
  </si>
  <si>
    <t>2250-2300</t>
  </si>
  <si>
    <t>3710-3720</t>
  </si>
  <si>
    <t>3820-3850</t>
  </si>
  <si>
    <t>COLPAL DEC FUT</t>
  </si>
  <si>
    <t>1573-1576</t>
  </si>
  <si>
    <t>ANUJ NATANI</t>
  </si>
  <si>
    <t>ANGEL</t>
  </si>
  <si>
    <t>JYOTHSNA PANKAJKUMAR BHIMANI</t>
  </si>
  <si>
    <t>HASMUKH VASHRAMBHAI PANSURIYA</t>
  </si>
  <si>
    <t>ASHARI</t>
  </si>
  <si>
    <t>PANKAJ KUMAR SHARMA</t>
  </si>
  <si>
    <t>MANOJKUMAR GUNVANTRAI SOMANI</t>
  </si>
  <si>
    <t>CATVISION</t>
  </si>
  <si>
    <t>PRERIT JAYSUKHLAL DOSHI</t>
  </si>
  <si>
    <t>NEW KMS FINANCE PRIVATE LIMITED</t>
  </si>
  <si>
    <t>KRG POLYCHEM PRIVATE LIMITED</t>
  </si>
  <si>
    <t>DECCAN</t>
  </si>
  <si>
    <t>BABULAL VADILAL SHAH</t>
  </si>
  <si>
    <t>BUSHRA MOHD FARHAN ATTARWALA</t>
  </si>
  <si>
    <t>SALMA MOHAMMED RIZWAN ATTARWALA</t>
  </si>
  <si>
    <t>FRANKLININD</t>
  </si>
  <si>
    <t>PRIYANKA HITESHKUMAR PATEL</t>
  </si>
  <si>
    <t>ARPIT PIYUSHBHAI SHAH</t>
  </si>
  <si>
    <t>GGL</t>
  </si>
  <si>
    <t>VAGHELA PRAKASH KANTILAL</t>
  </si>
  <si>
    <t>GRAVITY</t>
  </si>
  <si>
    <t>VASANT SAMPAT KADAM</t>
  </si>
  <si>
    <t>INDRENEW</t>
  </si>
  <si>
    <t>SHREE SHIVSHAKTI PROJECT CONSULTANT PRIVATE LIMITED</t>
  </si>
  <si>
    <t>KIFS</t>
  </si>
  <si>
    <t>RINA SANDIP SHAH</t>
  </si>
  <si>
    <t>SURESHCHANDRA DIPCHANDBHAI MAJITHIA</t>
  </si>
  <si>
    <t>KRETTOSYS</t>
  </si>
  <si>
    <t>HATHILA VANESHBHAI RASUBHAI</t>
  </si>
  <si>
    <t>LANCER</t>
  </si>
  <si>
    <t>RIKHAV SECURITIES LIMITED</t>
  </si>
  <si>
    <t>MITSHI</t>
  </si>
  <si>
    <t>SOLFIC INFOTECH PRIVATE LIMITED</t>
  </si>
  <si>
    <t>OSIAJEE</t>
  </si>
  <si>
    <t>SHARAD MOHANLAL SHAH</t>
  </si>
  <si>
    <t>ISHANA CAPITAL MASTER FUND</t>
  </si>
  <si>
    <t>MULTIPLES PRIVATE EQUITY FUND</t>
  </si>
  <si>
    <t>MULTIPLES PRIVATE EQUITY FUND I LIMITED</t>
  </si>
  <si>
    <t>RITHWIKFMS</t>
  </si>
  <si>
    <t>COMPLETE ENTERPRISES SOLUTIONS PRIVATE LIMITED</t>
  </si>
  <si>
    <t>SHIV CORPORATION</t>
  </si>
  <si>
    <t>SUPRBPA</t>
  </si>
  <si>
    <t>NIMESHKUMAR BALDEVBHAI PARMAR</t>
  </si>
  <si>
    <t>OPG SECURITIES P LTD</t>
  </si>
  <si>
    <t>VIAANINDUS</t>
  </si>
  <si>
    <t>VENKATA SHILPA PERIKA</t>
  </si>
  <si>
    <t>SANJAY SAHA</t>
  </si>
  <si>
    <t>DHARMENDRASINH SHIVBHA JADEJA</t>
  </si>
  <si>
    <t>Ajmera Realty &amp; Inf I Ltd</t>
  </si>
  <si>
    <t>NK SECURITIES RESEARCH PRIVATE LIMITED</t>
  </si>
  <si>
    <t>Arvind SmartSpaces Ltd</t>
  </si>
  <si>
    <t>DINESHBHAI LABHSHANKAR GHURIA</t>
  </si>
  <si>
    <t>BHUTA HARESH JITENDRARAI</t>
  </si>
  <si>
    <t>Crest Ventures Limited</t>
  </si>
  <si>
    <t>FINE ESTATES PRIVATE LIMITED</t>
  </si>
  <si>
    <t>Cybertech Systems &amp; Softw</t>
  </si>
  <si>
    <t>GANGAFORGE</t>
  </si>
  <si>
    <t>Ganga Forging Limited</t>
  </si>
  <si>
    <t>RANA PARTHRAJSINH SIDDHRAJSINH</t>
  </si>
  <si>
    <t>Jump Networks Limited</t>
  </si>
  <si>
    <t>GAURAV CHANDRAKANT SHAH</t>
  </si>
  <si>
    <t>VEENABEN ROHITBHAI PATEL</t>
  </si>
  <si>
    <t>Khadim India Limited</t>
  </si>
  <si>
    <t>Manaksia Limited</t>
  </si>
  <si>
    <t>R.P.P. Infra Projects Ltd</t>
  </si>
  <si>
    <t>ANUPAM NARAIN GUPTA</t>
  </si>
  <si>
    <t>Smartlink Holdings Ltd</t>
  </si>
  <si>
    <t>RAJ RATAN COMMODITIES PRIVATE LIMITED</t>
  </si>
  <si>
    <t>AJAY PRATAP SINGH</t>
  </si>
  <si>
    <t>ADROIT FINANCIAL SERVICES PVT LTD</t>
  </si>
  <si>
    <t>NANDANI ENTERPRISES</t>
  </si>
  <si>
    <t>OPG SECURITIES PVT. LTD.</t>
  </si>
  <si>
    <t>PURVISH MUKESH SHAH</t>
  </si>
  <si>
    <t>TEJAS TRADEFIN LLP</t>
  </si>
  <si>
    <t>NIKUNJ KAUSHIK SHAH</t>
  </si>
  <si>
    <t>BHAVANA GUPTA</t>
  </si>
  <si>
    <t>Vikas Multicorp Limited</t>
  </si>
  <si>
    <t>AVIATOR GLOBAL INVESTMENT FUND</t>
  </si>
  <si>
    <t>Waterbase Limited</t>
  </si>
  <si>
    <t>HIMANSHU DINESH MAHESWARI</t>
  </si>
  <si>
    <t>RAJESH B GOLECHHA</t>
  </si>
  <si>
    <t>PARAMOUNT TRADING</t>
  </si>
  <si>
    <t>ORTEL</t>
  </si>
  <si>
    <t>Ortel Communications Ltd</t>
  </si>
  <si>
    <t>KOTAK MAHINDRA BANK LIMITED</t>
  </si>
  <si>
    <t>Panacea Biotec Ltd.</t>
  </si>
  <si>
    <t>SERUM INSTITUTE OF INDIA PRIVATE LIMITED</t>
  </si>
  <si>
    <t>PARU SECURITIES PVT LTD</t>
  </si>
  <si>
    <t>S Chand And Company Ltd</t>
  </si>
  <si>
    <t>EVERSTONE CAPITAL PARTNERS II LLC</t>
  </si>
  <si>
    <t>Take Solutions Limited</t>
  </si>
  <si>
    <t>R K P INVESTMENTS &amp; CONSULTANCY PRIVATE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</si>
</sst>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04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6" xfId="160" applyFont="1" applyFill="1" applyBorder="1"/>
    <xf numFmtId="164" fontId="47" fillId="2" borderId="36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166" fontId="0" fillId="2" borderId="36" xfId="0" applyNumberForma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5" fontId="47" fillId="2" borderId="36" xfId="0" applyNumberFormat="1" applyFont="1" applyFill="1" applyBorder="1" applyAlignment="1">
      <alignment horizontal="center" vertical="center"/>
    </xf>
    <xf numFmtId="166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6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7" fillId="2" borderId="38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166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47" fillId="49" borderId="36" xfId="0" applyFont="1" applyFill="1" applyBorder="1" applyAlignment="1">
      <alignment horizontal="center" vertical="center"/>
    </xf>
    <xf numFmtId="0" fontId="0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164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6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4" fontId="7" fillId="58" borderId="36" xfId="160" applyFont="1" applyFill="1" applyBorder="1" applyAlignment="1">
      <alignment horizontal="center" vertical="center"/>
    </xf>
    <xf numFmtId="0" fontId="0" fillId="58" borderId="36" xfId="0" applyFill="1" applyBorder="1" applyAlignment="1">
      <alignment horizont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6" fontId="47" fillId="58" borderId="36" xfId="0" applyNumberFormat="1" applyFont="1" applyFill="1" applyBorder="1" applyAlignment="1">
      <alignment horizontal="center" vertical="center"/>
    </xf>
    <xf numFmtId="170" fontId="7" fillId="58" borderId="36" xfId="0" applyNumberFormat="1" applyFont="1" applyFill="1" applyBorder="1" applyAlignment="1">
      <alignment horizontal="center" vertical="center"/>
    </xf>
    <xf numFmtId="0" fontId="47" fillId="23" borderId="2" xfId="0" applyFont="1" applyFill="1" applyBorder="1" applyAlignment="1">
      <alignment horizontal="center"/>
    </xf>
    <xf numFmtId="0" fontId="0" fillId="58" borderId="36" xfId="0" applyNumberFormat="1" applyFill="1" applyBorder="1" applyAlignment="1">
      <alignment horizontal="center" vertical="center"/>
    </xf>
    <xf numFmtId="165" fontId="0" fillId="58" borderId="36" xfId="0" applyNumberFormat="1" applyFill="1" applyBorder="1" applyAlignment="1">
      <alignment horizontal="center" vertical="center"/>
    </xf>
    <xf numFmtId="164" fontId="6" fillId="58" borderId="36" xfId="160" applyFont="1" applyFill="1" applyBorder="1"/>
    <xf numFmtId="164" fontId="8" fillId="58" borderId="36" xfId="160" applyFont="1" applyFill="1" applyBorder="1" applyAlignment="1">
      <alignment horizontal="left"/>
    </xf>
    <xf numFmtId="164" fontId="47" fillId="58" borderId="36" xfId="160" applyFont="1" applyFill="1" applyBorder="1" applyAlignment="1">
      <alignment horizontal="center" vertical="top"/>
    </xf>
    <xf numFmtId="0" fontId="47" fillId="58" borderId="36" xfId="0" applyFont="1" applyFill="1" applyBorder="1" applyAlignment="1">
      <alignment horizontal="center" vertical="top"/>
    </xf>
    <xf numFmtId="16" fontId="49" fillId="58" borderId="36" xfId="16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70" fontId="7" fillId="59" borderId="5" xfId="0" applyNumberFormat="1" applyFont="1" applyFill="1" applyBorder="1" applyAlignment="1">
      <alignment horizontal="center" vertical="center"/>
    </xf>
    <xf numFmtId="164" fontId="7" fillId="59" borderId="5" xfId="160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8" xfId="0" applyNumberFormat="1" applyFont="1" applyFill="1" applyBorder="1" applyAlignment="1">
      <alignment horizontal="center" vertical="center"/>
    </xf>
    <xf numFmtId="165" fontId="47" fillId="59" borderId="38" xfId="0" applyNumberFormat="1" applyFont="1" applyFill="1" applyBorder="1" applyAlignment="1">
      <alignment horizontal="center" vertical="center"/>
    </xf>
    <xf numFmtId="166" fontId="47" fillId="59" borderId="36" xfId="0" applyNumberFormat="1" applyFont="1" applyFill="1" applyBorder="1" applyAlignment="1">
      <alignment horizontal="center" vertical="center"/>
    </xf>
    <xf numFmtId="0" fontId="50" fillId="59" borderId="36" xfId="0" applyFont="1" applyFill="1" applyBorder="1"/>
    <xf numFmtId="0" fontId="8" fillId="59" borderId="36" xfId="0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0" fontId="7" fillId="59" borderId="36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2" fontId="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65" fontId="47" fillId="59" borderId="36" xfId="0" applyNumberFormat="1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" fontId="0" fillId="59" borderId="36" xfId="0" applyNumberFormat="1" applyFill="1" applyBorder="1" applyAlignment="1">
      <alignment horizontal="center" vertical="center"/>
    </xf>
    <xf numFmtId="166" fontId="0" fillId="59" borderId="36" xfId="0" applyNumberFormat="1" applyFont="1" applyFill="1" applyBorder="1" applyAlignment="1">
      <alignment horizontal="center" vertical="center"/>
    </xf>
    <xf numFmtId="0" fontId="8" fillId="59" borderId="36" xfId="0" applyFont="1" applyFill="1" applyBorder="1" applyAlignment="1">
      <alignment horizontal="left"/>
    </xf>
    <xf numFmtId="0" fontId="0" fillId="59" borderId="36" xfId="0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170" fontId="7" fillId="59" borderId="36" xfId="0" applyNumberFormat="1" applyFont="1" applyFill="1" applyBorder="1" applyAlignment="1">
      <alignment horizontal="center" vertical="center"/>
    </xf>
    <xf numFmtId="164" fontId="7" fillId="59" borderId="36" xfId="160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7" fillId="58" borderId="5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0" fontId="0" fillId="60" borderId="36" xfId="0" applyNumberFormat="1" applyFill="1" applyBorder="1" applyAlignment="1">
      <alignment horizontal="center" vertical="center"/>
    </xf>
    <xf numFmtId="165" fontId="0" fillId="60" borderId="36" xfId="0" applyNumberFormat="1" applyFill="1" applyBorder="1" applyAlignment="1">
      <alignment horizontal="center" vertical="center"/>
    </xf>
    <xf numFmtId="15" fontId="0" fillId="60" borderId="36" xfId="0" applyNumberFormat="1" applyFill="1" applyBorder="1" applyAlignment="1">
      <alignment horizontal="center" vertical="center"/>
    </xf>
    <xf numFmtId="164" fontId="8" fillId="60" borderId="36" xfId="160" applyFont="1" applyFill="1" applyBorder="1" applyAlignment="1">
      <alignment horizontal="left" vertical="center"/>
    </xf>
    <xf numFmtId="164" fontId="47" fillId="60" borderId="36" xfId="160" applyFont="1" applyFill="1" applyBorder="1" applyAlignment="1">
      <alignment horizontal="center" vertical="top"/>
    </xf>
    <xf numFmtId="0" fontId="0" fillId="60" borderId="36" xfId="0" applyFill="1" applyBorder="1" applyAlignment="1">
      <alignment horizontal="center" vertical="center"/>
    </xf>
    <xf numFmtId="0" fontId="47" fillId="60" borderId="36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6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" fontId="49" fillId="60" borderId="36" xfId="16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  <xf numFmtId="170" fontId="7" fillId="2" borderId="36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5" fontId="47" fillId="2" borderId="37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16" fontId="7" fillId="58" borderId="5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5" fontId="47" fillId="58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44179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44179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80" t="s">
        <v>16</v>
      </c>
      <c r="B9" s="582" t="s">
        <v>17</v>
      </c>
      <c r="C9" s="582" t="s">
        <v>18</v>
      </c>
      <c r="D9" s="273" t="s">
        <v>19</v>
      </c>
      <c r="E9" s="273" t="s">
        <v>20</v>
      </c>
      <c r="F9" s="577" t="s">
        <v>21</v>
      </c>
      <c r="G9" s="578"/>
      <c r="H9" s="579"/>
      <c r="I9" s="577" t="s">
        <v>22</v>
      </c>
      <c r="J9" s="578"/>
      <c r="K9" s="579"/>
      <c r="L9" s="273"/>
      <c r="M9" s="280"/>
      <c r="N9" s="280"/>
      <c r="O9" s="280"/>
    </row>
    <row r="10" spans="1:15" ht="59.25" customHeight="1">
      <c r="A10" s="581"/>
      <c r="B10" s="583" t="s">
        <v>17</v>
      </c>
      <c r="C10" s="583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30609.25</v>
      </c>
      <c r="E11" s="302">
        <v>30603.75</v>
      </c>
      <c r="F11" s="314">
        <v>30342.5</v>
      </c>
      <c r="G11" s="314">
        <v>30075.75</v>
      </c>
      <c r="H11" s="314">
        <v>29814.5</v>
      </c>
      <c r="I11" s="314">
        <v>30870.5</v>
      </c>
      <c r="J11" s="314">
        <v>31131.75</v>
      </c>
      <c r="K11" s="314">
        <v>31398.5</v>
      </c>
      <c r="L11" s="301">
        <v>30865</v>
      </c>
      <c r="M11" s="301">
        <v>30337</v>
      </c>
      <c r="N11" s="318">
        <v>1755875</v>
      </c>
      <c r="O11" s="319">
        <v>4.4620511133675617E-3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13518.35</v>
      </c>
      <c r="E12" s="315">
        <v>13510.6</v>
      </c>
      <c r="F12" s="316">
        <v>13422.2</v>
      </c>
      <c r="G12" s="316">
        <v>13326.050000000001</v>
      </c>
      <c r="H12" s="316">
        <v>13237.650000000001</v>
      </c>
      <c r="I12" s="316">
        <v>13606.75</v>
      </c>
      <c r="J12" s="316">
        <v>13695.149999999998</v>
      </c>
      <c r="K12" s="316">
        <v>13791.3</v>
      </c>
      <c r="L12" s="303">
        <v>13599</v>
      </c>
      <c r="M12" s="303">
        <v>13414.45</v>
      </c>
      <c r="N12" s="318">
        <v>13529400</v>
      </c>
      <c r="O12" s="319">
        <v>2.2120484112234259E-2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1616.55</v>
      </c>
      <c r="E13" s="315">
        <v>1631.95</v>
      </c>
      <c r="F13" s="316">
        <v>1596.9</v>
      </c>
      <c r="G13" s="316">
        <v>1577.25</v>
      </c>
      <c r="H13" s="316">
        <v>1542.2</v>
      </c>
      <c r="I13" s="316">
        <v>1651.6000000000001</v>
      </c>
      <c r="J13" s="316">
        <v>1686.6499999999999</v>
      </c>
      <c r="K13" s="316">
        <v>1706.3000000000002</v>
      </c>
      <c r="L13" s="303">
        <v>1667</v>
      </c>
      <c r="M13" s="303">
        <v>1612.3</v>
      </c>
      <c r="N13" s="318">
        <v>3553500</v>
      </c>
      <c r="O13" s="319">
        <v>0.12399177605566977</v>
      </c>
    </row>
    <row r="14" spans="1:15" ht="15">
      <c r="A14" s="276">
        <v>4</v>
      </c>
      <c r="B14" s="386" t="s">
        <v>39</v>
      </c>
      <c r="C14" s="276" t="s">
        <v>40</v>
      </c>
      <c r="D14" s="315">
        <v>451.8</v>
      </c>
      <c r="E14" s="315">
        <v>449.16666666666669</v>
      </c>
      <c r="F14" s="316">
        <v>444.63333333333338</v>
      </c>
      <c r="G14" s="316">
        <v>437.4666666666667</v>
      </c>
      <c r="H14" s="316">
        <v>432.93333333333339</v>
      </c>
      <c r="I14" s="316">
        <v>456.33333333333337</v>
      </c>
      <c r="J14" s="316">
        <v>460.86666666666667</v>
      </c>
      <c r="K14" s="316">
        <v>468.03333333333336</v>
      </c>
      <c r="L14" s="303">
        <v>453.7</v>
      </c>
      <c r="M14" s="303">
        <v>442</v>
      </c>
      <c r="N14" s="318">
        <v>17548000</v>
      </c>
      <c r="O14" s="319">
        <v>1.5509259259259259E-2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468.25</v>
      </c>
      <c r="E15" s="315">
        <v>469.5333333333333</v>
      </c>
      <c r="F15" s="316">
        <v>462.71666666666658</v>
      </c>
      <c r="G15" s="316">
        <v>457.18333333333328</v>
      </c>
      <c r="H15" s="316">
        <v>450.36666666666656</v>
      </c>
      <c r="I15" s="316">
        <v>475.06666666666661</v>
      </c>
      <c r="J15" s="316">
        <v>481.88333333333333</v>
      </c>
      <c r="K15" s="316">
        <v>487.41666666666663</v>
      </c>
      <c r="L15" s="303">
        <v>476.35</v>
      </c>
      <c r="M15" s="303">
        <v>464</v>
      </c>
      <c r="N15" s="318">
        <v>51597500</v>
      </c>
      <c r="O15" s="319">
        <v>-7.1198345119545866E-3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923.75</v>
      </c>
      <c r="E16" s="315">
        <v>926.94999999999993</v>
      </c>
      <c r="F16" s="316">
        <v>908.94999999999982</v>
      </c>
      <c r="G16" s="316">
        <v>894.14999999999986</v>
      </c>
      <c r="H16" s="316">
        <v>876.14999999999975</v>
      </c>
      <c r="I16" s="316">
        <v>941.74999999999989</v>
      </c>
      <c r="J16" s="316">
        <v>959.75000000000011</v>
      </c>
      <c r="K16" s="316">
        <v>974.55</v>
      </c>
      <c r="L16" s="303">
        <v>944.95</v>
      </c>
      <c r="M16" s="303">
        <v>912.15</v>
      </c>
      <c r="N16" s="318">
        <v>1628000</v>
      </c>
      <c r="O16" s="319">
        <v>5.4404145077720206E-2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247.15</v>
      </c>
      <c r="E17" s="315">
        <v>247.68333333333331</v>
      </c>
      <c r="F17" s="316">
        <v>244.26666666666662</v>
      </c>
      <c r="G17" s="316">
        <v>241.38333333333333</v>
      </c>
      <c r="H17" s="316">
        <v>237.96666666666664</v>
      </c>
      <c r="I17" s="316">
        <v>250.56666666666661</v>
      </c>
      <c r="J17" s="316">
        <v>253.98333333333329</v>
      </c>
      <c r="K17" s="316">
        <v>256.86666666666656</v>
      </c>
      <c r="L17" s="303">
        <v>251.1</v>
      </c>
      <c r="M17" s="303">
        <v>244.8</v>
      </c>
      <c r="N17" s="318">
        <v>19119000</v>
      </c>
      <c r="O17" s="319">
        <v>3.6934591604295477E-2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2371.6999999999998</v>
      </c>
      <c r="E18" s="315">
        <v>2382.2166666666667</v>
      </c>
      <c r="F18" s="316">
        <v>2346.4833333333336</v>
      </c>
      <c r="G18" s="316">
        <v>2321.2666666666669</v>
      </c>
      <c r="H18" s="316">
        <v>2285.5333333333338</v>
      </c>
      <c r="I18" s="316">
        <v>2407.4333333333334</v>
      </c>
      <c r="J18" s="316">
        <v>2443.1666666666661</v>
      </c>
      <c r="K18" s="316">
        <v>2468.3833333333332</v>
      </c>
      <c r="L18" s="303">
        <v>2417.9499999999998</v>
      </c>
      <c r="M18" s="303">
        <v>2357</v>
      </c>
      <c r="N18" s="318">
        <v>2448000</v>
      </c>
      <c r="O18" s="319">
        <v>5.2676843689529136E-2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193.3</v>
      </c>
      <c r="E19" s="315">
        <v>190.65</v>
      </c>
      <c r="F19" s="316">
        <v>185.65</v>
      </c>
      <c r="G19" s="316">
        <v>178</v>
      </c>
      <c r="H19" s="316">
        <v>173</v>
      </c>
      <c r="I19" s="316">
        <v>198.3</v>
      </c>
      <c r="J19" s="316">
        <v>203.3</v>
      </c>
      <c r="K19" s="316">
        <v>210.95000000000002</v>
      </c>
      <c r="L19" s="303">
        <v>195.65</v>
      </c>
      <c r="M19" s="303">
        <v>183</v>
      </c>
      <c r="N19" s="318">
        <v>10195000</v>
      </c>
      <c r="O19" s="319">
        <v>2.154308617234469E-2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94.5</v>
      </c>
      <c r="E20" s="315">
        <v>94.916666666666671</v>
      </c>
      <c r="F20" s="316">
        <v>93.433333333333337</v>
      </c>
      <c r="G20" s="316">
        <v>92.36666666666666</v>
      </c>
      <c r="H20" s="316">
        <v>90.883333333333326</v>
      </c>
      <c r="I20" s="316">
        <v>95.983333333333348</v>
      </c>
      <c r="J20" s="316">
        <v>97.466666666666669</v>
      </c>
      <c r="K20" s="316">
        <v>98.53333333333336</v>
      </c>
      <c r="L20" s="303">
        <v>96.4</v>
      </c>
      <c r="M20" s="303">
        <v>93.85</v>
      </c>
      <c r="N20" s="318">
        <v>33984000</v>
      </c>
      <c r="O20" s="319">
        <v>5.5925432756324901E-3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2528.4499999999998</v>
      </c>
      <c r="E21" s="315">
        <v>2526.0666666666666</v>
      </c>
      <c r="F21" s="316">
        <v>2508.833333333333</v>
      </c>
      <c r="G21" s="316">
        <v>2489.2166666666662</v>
      </c>
      <c r="H21" s="316">
        <v>2471.9833333333327</v>
      </c>
      <c r="I21" s="316">
        <v>2545.6833333333334</v>
      </c>
      <c r="J21" s="316">
        <v>2562.916666666667</v>
      </c>
      <c r="K21" s="316">
        <v>2582.5333333333338</v>
      </c>
      <c r="L21" s="303">
        <v>2543.3000000000002</v>
      </c>
      <c r="M21" s="303">
        <v>2506.4499999999998</v>
      </c>
      <c r="N21" s="318">
        <v>5371500</v>
      </c>
      <c r="O21" s="319">
        <v>-1.3607315998237109E-2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897.85</v>
      </c>
      <c r="E22" s="315">
        <v>897.06666666666661</v>
      </c>
      <c r="F22" s="316">
        <v>889.28333333333319</v>
      </c>
      <c r="G22" s="316">
        <v>880.71666666666658</v>
      </c>
      <c r="H22" s="316">
        <v>872.93333333333317</v>
      </c>
      <c r="I22" s="316">
        <v>905.63333333333321</v>
      </c>
      <c r="J22" s="316">
        <v>913.41666666666652</v>
      </c>
      <c r="K22" s="316">
        <v>921.98333333333323</v>
      </c>
      <c r="L22" s="303">
        <v>904.85</v>
      </c>
      <c r="M22" s="303">
        <v>888.5</v>
      </c>
      <c r="N22" s="318">
        <v>10294050</v>
      </c>
      <c r="O22" s="319">
        <v>-4.7913911266081521E-2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614.54999999999995</v>
      </c>
      <c r="E23" s="315">
        <v>619.29999999999995</v>
      </c>
      <c r="F23" s="316">
        <v>604.44999999999993</v>
      </c>
      <c r="G23" s="316">
        <v>594.35</v>
      </c>
      <c r="H23" s="316">
        <v>579.5</v>
      </c>
      <c r="I23" s="316">
        <v>629.39999999999986</v>
      </c>
      <c r="J23" s="316">
        <v>644.24999999999977</v>
      </c>
      <c r="K23" s="316">
        <v>654.3499999999998</v>
      </c>
      <c r="L23" s="303">
        <v>634.15</v>
      </c>
      <c r="M23" s="303">
        <v>609.20000000000005</v>
      </c>
      <c r="N23" s="318">
        <v>49532400</v>
      </c>
      <c r="O23" s="319">
        <v>5.1938122786003724E-2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3331.55</v>
      </c>
      <c r="E24" s="315">
        <v>3323.7000000000003</v>
      </c>
      <c r="F24" s="316">
        <v>3303.8500000000004</v>
      </c>
      <c r="G24" s="316">
        <v>3276.15</v>
      </c>
      <c r="H24" s="316">
        <v>3256.3</v>
      </c>
      <c r="I24" s="316">
        <v>3351.4000000000005</v>
      </c>
      <c r="J24" s="316">
        <v>3371.25</v>
      </c>
      <c r="K24" s="316">
        <v>3398.9500000000007</v>
      </c>
      <c r="L24" s="303">
        <v>3343.55</v>
      </c>
      <c r="M24" s="303">
        <v>3296</v>
      </c>
      <c r="N24" s="318">
        <v>1806000</v>
      </c>
      <c r="O24" s="319">
        <v>-1.2035010940919038E-2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9033.7000000000007</v>
      </c>
      <c r="E25" s="315">
        <v>9072.2166666666672</v>
      </c>
      <c r="F25" s="316">
        <v>8955.5833333333339</v>
      </c>
      <c r="G25" s="316">
        <v>8877.4666666666672</v>
      </c>
      <c r="H25" s="316">
        <v>8760.8333333333339</v>
      </c>
      <c r="I25" s="316">
        <v>9150.3333333333339</v>
      </c>
      <c r="J25" s="316">
        <v>9266.9666666666653</v>
      </c>
      <c r="K25" s="316">
        <v>9345.0833333333339</v>
      </c>
      <c r="L25" s="303">
        <v>9188.85</v>
      </c>
      <c r="M25" s="303">
        <v>8994.1</v>
      </c>
      <c r="N25" s="318">
        <v>852875</v>
      </c>
      <c r="O25" s="319">
        <v>1.2464757382400949E-2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4861.55</v>
      </c>
      <c r="E26" s="315">
        <v>4864.0999999999995</v>
      </c>
      <c r="F26" s="316">
        <v>4814.2499999999991</v>
      </c>
      <c r="G26" s="316">
        <v>4766.95</v>
      </c>
      <c r="H26" s="316">
        <v>4717.0999999999995</v>
      </c>
      <c r="I26" s="316">
        <v>4911.3999999999987</v>
      </c>
      <c r="J26" s="316">
        <v>4961.2499999999991</v>
      </c>
      <c r="K26" s="316">
        <v>5008.5499999999984</v>
      </c>
      <c r="L26" s="303">
        <v>4913.95</v>
      </c>
      <c r="M26" s="303">
        <v>4816.8</v>
      </c>
      <c r="N26" s="318">
        <v>6287250</v>
      </c>
      <c r="O26" s="319">
        <v>3.3110134330197591E-2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1674.05</v>
      </c>
      <c r="E27" s="315">
        <v>1671.5166666666667</v>
      </c>
      <c r="F27" s="316">
        <v>1652.7333333333333</v>
      </c>
      <c r="G27" s="316">
        <v>1631.4166666666667</v>
      </c>
      <c r="H27" s="316">
        <v>1612.6333333333334</v>
      </c>
      <c r="I27" s="316">
        <v>1692.8333333333333</v>
      </c>
      <c r="J27" s="316">
        <v>1711.6166666666666</v>
      </c>
      <c r="K27" s="316">
        <v>1732.9333333333332</v>
      </c>
      <c r="L27" s="303">
        <v>1690.3</v>
      </c>
      <c r="M27" s="303">
        <v>1650.2</v>
      </c>
      <c r="N27" s="318">
        <v>1876400</v>
      </c>
      <c r="O27" s="319">
        <v>2.1559233449477352E-2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425.05</v>
      </c>
      <c r="E28" s="315">
        <v>424.58333333333331</v>
      </c>
      <c r="F28" s="316">
        <v>416.46666666666664</v>
      </c>
      <c r="G28" s="316">
        <v>407.88333333333333</v>
      </c>
      <c r="H28" s="316">
        <v>399.76666666666665</v>
      </c>
      <c r="I28" s="316">
        <v>433.16666666666663</v>
      </c>
      <c r="J28" s="316">
        <v>441.2833333333333</v>
      </c>
      <c r="K28" s="316">
        <v>449.86666666666662</v>
      </c>
      <c r="L28" s="303">
        <v>432.7</v>
      </c>
      <c r="M28" s="303">
        <v>416</v>
      </c>
      <c r="N28" s="318">
        <v>10778400</v>
      </c>
      <c r="O28" s="319">
        <v>7.4466176206710921E-2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65.45</v>
      </c>
      <c r="E29" s="315">
        <v>66.13333333333334</v>
      </c>
      <c r="F29" s="316">
        <v>64.066666666666677</v>
      </c>
      <c r="G29" s="316">
        <v>62.683333333333337</v>
      </c>
      <c r="H29" s="316">
        <v>60.616666666666674</v>
      </c>
      <c r="I29" s="316">
        <v>67.51666666666668</v>
      </c>
      <c r="J29" s="316">
        <v>69.583333333333343</v>
      </c>
      <c r="K29" s="316">
        <v>70.966666666666683</v>
      </c>
      <c r="L29" s="303">
        <v>68.2</v>
      </c>
      <c r="M29" s="303">
        <v>64.75</v>
      </c>
      <c r="N29" s="318">
        <v>60064700</v>
      </c>
      <c r="O29" s="319">
        <v>-2.2909244709059261E-2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1566.5</v>
      </c>
      <c r="E30" s="315">
        <v>1564.95</v>
      </c>
      <c r="F30" s="316">
        <v>1550.75</v>
      </c>
      <c r="G30" s="316">
        <v>1535</v>
      </c>
      <c r="H30" s="316">
        <v>1520.8</v>
      </c>
      <c r="I30" s="316">
        <v>1580.7</v>
      </c>
      <c r="J30" s="316">
        <v>1594.9000000000003</v>
      </c>
      <c r="K30" s="316">
        <v>1610.65</v>
      </c>
      <c r="L30" s="303">
        <v>1579.15</v>
      </c>
      <c r="M30" s="303">
        <v>1549.2</v>
      </c>
      <c r="N30" s="318">
        <v>1041150</v>
      </c>
      <c r="O30" s="319">
        <v>-2.5231719876416064E-2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115.2</v>
      </c>
      <c r="E31" s="315">
        <v>115.28333333333335</v>
      </c>
      <c r="F31" s="316">
        <v>113.91666666666669</v>
      </c>
      <c r="G31" s="316">
        <v>112.63333333333334</v>
      </c>
      <c r="H31" s="316">
        <v>111.26666666666668</v>
      </c>
      <c r="I31" s="316">
        <v>116.56666666666669</v>
      </c>
      <c r="J31" s="316">
        <v>117.93333333333334</v>
      </c>
      <c r="K31" s="316">
        <v>119.2166666666667</v>
      </c>
      <c r="L31" s="303">
        <v>116.65</v>
      </c>
      <c r="M31" s="303">
        <v>114</v>
      </c>
      <c r="N31" s="318">
        <v>33371600</v>
      </c>
      <c r="O31" s="319">
        <v>4.1508538899430743E-2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680.4</v>
      </c>
      <c r="E32" s="315">
        <v>679.91666666666663</v>
      </c>
      <c r="F32" s="316">
        <v>675.13333333333321</v>
      </c>
      <c r="G32" s="316">
        <v>669.86666666666656</v>
      </c>
      <c r="H32" s="316">
        <v>665.08333333333314</v>
      </c>
      <c r="I32" s="316">
        <v>685.18333333333328</v>
      </c>
      <c r="J32" s="316">
        <v>689.96666666666681</v>
      </c>
      <c r="K32" s="316">
        <v>695.23333333333335</v>
      </c>
      <c r="L32" s="303">
        <v>684.7</v>
      </c>
      <c r="M32" s="303">
        <v>674.65</v>
      </c>
      <c r="N32" s="318">
        <v>2588300</v>
      </c>
      <c r="O32" s="319">
        <v>3.6107441655658302E-2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553.29999999999995</v>
      </c>
      <c r="E33" s="315">
        <v>551.2833333333333</v>
      </c>
      <c r="F33" s="316">
        <v>543.11666666666656</v>
      </c>
      <c r="G33" s="316">
        <v>532.93333333333328</v>
      </c>
      <c r="H33" s="316">
        <v>524.76666666666654</v>
      </c>
      <c r="I33" s="316">
        <v>561.46666666666658</v>
      </c>
      <c r="J33" s="316">
        <v>569.63333333333333</v>
      </c>
      <c r="K33" s="316">
        <v>579.81666666666661</v>
      </c>
      <c r="L33" s="303">
        <v>559.45000000000005</v>
      </c>
      <c r="M33" s="303">
        <v>541.1</v>
      </c>
      <c r="N33" s="318">
        <v>5562000</v>
      </c>
      <c r="O33" s="319">
        <v>-8.8271453159577087E-2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504.9</v>
      </c>
      <c r="E34" s="315">
        <v>503.98333333333329</v>
      </c>
      <c r="F34" s="316">
        <v>498.51666666666659</v>
      </c>
      <c r="G34" s="316">
        <v>492.13333333333333</v>
      </c>
      <c r="H34" s="316">
        <v>486.66666666666663</v>
      </c>
      <c r="I34" s="316">
        <v>510.36666666666656</v>
      </c>
      <c r="J34" s="316">
        <v>515.83333333333326</v>
      </c>
      <c r="K34" s="316">
        <v>522.21666666666647</v>
      </c>
      <c r="L34" s="303">
        <v>509.45</v>
      </c>
      <c r="M34" s="303">
        <v>497.6</v>
      </c>
      <c r="N34" s="318">
        <v>97516233</v>
      </c>
      <c r="O34" s="319">
        <v>-6.5247317505515851E-3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36.049999999999997</v>
      </c>
      <c r="E35" s="315">
        <v>36.25</v>
      </c>
      <c r="F35" s="316">
        <v>35.299999999999997</v>
      </c>
      <c r="G35" s="316">
        <v>34.549999999999997</v>
      </c>
      <c r="H35" s="316">
        <v>33.599999999999994</v>
      </c>
      <c r="I35" s="316">
        <v>37</v>
      </c>
      <c r="J35" s="316">
        <v>37.950000000000003</v>
      </c>
      <c r="K35" s="316">
        <v>38.700000000000003</v>
      </c>
      <c r="L35" s="303">
        <v>37.200000000000003</v>
      </c>
      <c r="M35" s="303">
        <v>35.5</v>
      </c>
      <c r="N35" s="318">
        <v>103278000</v>
      </c>
      <c r="O35" s="319">
        <v>1.2976313079299692E-2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456.25</v>
      </c>
      <c r="E36" s="315">
        <v>455.2166666666667</v>
      </c>
      <c r="F36" s="316">
        <v>452.43333333333339</v>
      </c>
      <c r="G36" s="316">
        <v>448.61666666666667</v>
      </c>
      <c r="H36" s="316">
        <v>445.83333333333337</v>
      </c>
      <c r="I36" s="316">
        <v>459.03333333333342</v>
      </c>
      <c r="J36" s="316">
        <v>461.81666666666672</v>
      </c>
      <c r="K36" s="316">
        <v>465.63333333333344</v>
      </c>
      <c r="L36" s="303">
        <v>458</v>
      </c>
      <c r="M36" s="303">
        <v>451.4</v>
      </c>
      <c r="N36" s="318">
        <v>11010100</v>
      </c>
      <c r="O36" s="319">
        <v>-4.2982806877249098E-2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13183.15</v>
      </c>
      <c r="E37" s="315">
        <v>13244.566666666666</v>
      </c>
      <c r="F37" s="316">
        <v>13071.283333333331</v>
      </c>
      <c r="G37" s="316">
        <v>12959.416666666666</v>
      </c>
      <c r="H37" s="316">
        <v>12786.133333333331</v>
      </c>
      <c r="I37" s="316">
        <v>13356.433333333331</v>
      </c>
      <c r="J37" s="316">
        <v>13529.716666666664</v>
      </c>
      <c r="K37" s="316">
        <v>13641.58333333333</v>
      </c>
      <c r="L37" s="303">
        <v>13417.85</v>
      </c>
      <c r="M37" s="303">
        <v>13132.7</v>
      </c>
      <c r="N37" s="318">
        <v>202800</v>
      </c>
      <c r="O37" s="319">
        <v>-6.7371809611404918E-2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398.45</v>
      </c>
      <c r="E38" s="315">
        <v>399.91666666666669</v>
      </c>
      <c r="F38" s="316">
        <v>391.08333333333337</v>
      </c>
      <c r="G38" s="316">
        <v>383.7166666666667</v>
      </c>
      <c r="H38" s="316">
        <v>374.88333333333338</v>
      </c>
      <c r="I38" s="316">
        <v>407.28333333333336</v>
      </c>
      <c r="J38" s="316">
        <v>416.11666666666673</v>
      </c>
      <c r="K38" s="316">
        <v>423.48333333333335</v>
      </c>
      <c r="L38" s="303">
        <v>408.75</v>
      </c>
      <c r="M38" s="303">
        <v>392.55</v>
      </c>
      <c r="N38" s="318">
        <v>27768600</v>
      </c>
      <c r="O38" s="319">
        <v>5.8020711885330221E-2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3745.85</v>
      </c>
      <c r="E39" s="315">
        <v>3739.5499999999997</v>
      </c>
      <c r="F39" s="316">
        <v>3690.1499999999996</v>
      </c>
      <c r="G39" s="316">
        <v>3634.45</v>
      </c>
      <c r="H39" s="316">
        <v>3585.0499999999997</v>
      </c>
      <c r="I39" s="316">
        <v>3795.2499999999995</v>
      </c>
      <c r="J39" s="316">
        <v>3844.65</v>
      </c>
      <c r="K39" s="316">
        <v>3900.3499999999995</v>
      </c>
      <c r="L39" s="303">
        <v>3788.95</v>
      </c>
      <c r="M39" s="303">
        <v>3683.85</v>
      </c>
      <c r="N39" s="318">
        <v>2057000</v>
      </c>
      <c r="O39" s="319">
        <v>-2.1780483165303406E-2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468.7</v>
      </c>
      <c r="E40" s="315">
        <v>468.55</v>
      </c>
      <c r="F40" s="316">
        <v>463.25</v>
      </c>
      <c r="G40" s="316">
        <v>457.8</v>
      </c>
      <c r="H40" s="316">
        <v>452.5</v>
      </c>
      <c r="I40" s="316">
        <v>474</v>
      </c>
      <c r="J40" s="316">
        <v>479.30000000000007</v>
      </c>
      <c r="K40" s="316">
        <v>484.75</v>
      </c>
      <c r="L40" s="303">
        <v>473.85</v>
      </c>
      <c r="M40" s="303">
        <v>463.1</v>
      </c>
      <c r="N40" s="318">
        <v>6677000</v>
      </c>
      <c r="O40" s="319">
        <v>8.6407444333665671E-3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114.75</v>
      </c>
      <c r="E41" s="315">
        <v>116.71666666666665</v>
      </c>
      <c r="F41" s="316">
        <v>112.0333333333333</v>
      </c>
      <c r="G41" s="316">
        <v>109.31666666666665</v>
      </c>
      <c r="H41" s="316">
        <v>104.6333333333333</v>
      </c>
      <c r="I41" s="316">
        <v>119.43333333333331</v>
      </c>
      <c r="J41" s="316">
        <v>124.11666666666667</v>
      </c>
      <c r="K41" s="316">
        <v>126.83333333333331</v>
      </c>
      <c r="L41" s="303">
        <v>121.4</v>
      </c>
      <c r="M41" s="303">
        <v>114</v>
      </c>
      <c r="N41" s="318">
        <v>54724200</v>
      </c>
      <c r="O41" s="319">
        <v>-1.9701203783319004E-2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370.1</v>
      </c>
      <c r="E42" s="315">
        <v>371.2</v>
      </c>
      <c r="F42" s="316">
        <v>365.4</v>
      </c>
      <c r="G42" s="316">
        <v>360.7</v>
      </c>
      <c r="H42" s="316">
        <v>354.9</v>
      </c>
      <c r="I42" s="316">
        <v>375.9</v>
      </c>
      <c r="J42" s="316">
        <v>381.70000000000005</v>
      </c>
      <c r="K42" s="316">
        <v>386.4</v>
      </c>
      <c r="L42" s="303">
        <v>377</v>
      </c>
      <c r="M42" s="303">
        <v>366.5</v>
      </c>
      <c r="N42" s="318">
        <v>4990000</v>
      </c>
      <c r="O42" s="319">
        <v>-3.6214389183969097E-2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759.05</v>
      </c>
      <c r="E43" s="315">
        <v>760.85</v>
      </c>
      <c r="F43" s="316">
        <v>753.2</v>
      </c>
      <c r="G43" s="316">
        <v>747.35</v>
      </c>
      <c r="H43" s="316">
        <v>739.7</v>
      </c>
      <c r="I43" s="316">
        <v>766.7</v>
      </c>
      <c r="J43" s="316">
        <v>774.34999999999991</v>
      </c>
      <c r="K43" s="316">
        <v>780.2</v>
      </c>
      <c r="L43" s="303">
        <v>768.5</v>
      </c>
      <c r="M43" s="303">
        <v>755</v>
      </c>
      <c r="N43" s="318">
        <v>17521400</v>
      </c>
      <c r="O43" s="319">
        <v>1.2629076591635093E-3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138.9</v>
      </c>
      <c r="E44" s="315">
        <v>138.45000000000002</v>
      </c>
      <c r="F44" s="316">
        <v>135.60000000000002</v>
      </c>
      <c r="G44" s="316">
        <v>132.30000000000001</v>
      </c>
      <c r="H44" s="316">
        <v>129.45000000000002</v>
      </c>
      <c r="I44" s="316">
        <v>141.75000000000003</v>
      </c>
      <c r="J44" s="316">
        <v>144.6</v>
      </c>
      <c r="K44" s="316">
        <v>147.90000000000003</v>
      </c>
      <c r="L44" s="303">
        <v>141.30000000000001</v>
      </c>
      <c r="M44" s="303">
        <v>135.15</v>
      </c>
      <c r="N44" s="318">
        <v>32921000</v>
      </c>
      <c r="O44" s="319">
        <v>8.9150838839024291E-2</v>
      </c>
    </row>
    <row r="45" spans="1:15" ht="15">
      <c r="A45" s="276">
        <v>35</v>
      </c>
      <c r="B45" s="408" t="s">
        <v>107</v>
      </c>
      <c r="C45" s="276" t="s">
        <v>3634</v>
      </c>
      <c r="D45" s="315">
        <v>2503.1999999999998</v>
      </c>
      <c r="E45" s="315">
        <v>2503.0333333333333</v>
      </c>
      <c r="F45" s="316">
        <v>2471.5666666666666</v>
      </c>
      <c r="G45" s="316">
        <v>2439.9333333333334</v>
      </c>
      <c r="H45" s="316">
        <v>2408.4666666666667</v>
      </c>
      <c r="I45" s="316">
        <v>2534.6666666666665</v>
      </c>
      <c r="J45" s="316">
        <v>2566.1333333333328</v>
      </c>
      <c r="K45" s="316">
        <v>2597.7666666666664</v>
      </c>
      <c r="L45" s="303">
        <v>2534.5</v>
      </c>
      <c r="M45" s="303">
        <v>2471.4</v>
      </c>
      <c r="N45" s="318">
        <v>495000</v>
      </c>
      <c r="O45" s="319">
        <v>-7.8855547801814377E-2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1581.6</v>
      </c>
      <c r="E46" s="315">
        <v>1584.9833333333333</v>
      </c>
      <c r="F46" s="316">
        <v>1563.9666666666667</v>
      </c>
      <c r="G46" s="316">
        <v>1546.3333333333333</v>
      </c>
      <c r="H46" s="316">
        <v>1525.3166666666666</v>
      </c>
      <c r="I46" s="316">
        <v>1602.6166666666668</v>
      </c>
      <c r="J46" s="316">
        <v>1623.6333333333337</v>
      </c>
      <c r="K46" s="316">
        <v>1641.2666666666669</v>
      </c>
      <c r="L46" s="303">
        <v>1606</v>
      </c>
      <c r="M46" s="303">
        <v>1567.35</v>
      </c>
      <c r="N46" s="318">
        <v>2523500</v>
      </c>
      <c r="O46" s="319">
        <v>6.702038536721586E-3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401.95</v>
      </c>
      <c r="E47" s="315">
        <v>403.5333333333333</v>
      </c>
      <c r="F47" s="316">
        <v>395.26666666666659</v>
      </c>
      <c r="G47" s="316">
        <v>388.58333333333331</v>
      </c>
      <c r="H47" s="316">
        <v>380.31666666666661</v>
      </c>
      <c r="I47" s="316">
        <v>410.21666666666658</v>
      </c>
      <c r="J47" s="316">
        <v>418.48333333333323</v>
      </c>
      <c r="K47" s="316">
        <v>425.16666666666657</v>
      </c>
      <c r="L47" s="303">
        <v>411.8</v>
      </c>
      <c r="M47" s="303">
        <v>396.85</v>
      </c>
      <c r="N47" s="318">
        <v>11674047</v>
      </c>
      <c r="O47" s="319">
        <v>6.7762687634024307E-2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583.35</v>
      </c>
      <c r="E48" s="315">
        <v>583.53333333333342</v>
      </c>
      <c r="F48" s="316">
        <v>576.61666666666679</v>
      </c>
      <c r="G48" s="316">
        <v>569.88333333333333</v>
      </c>
      <c r="H48" s="316">
        <v>562.9666666666667</v>
      </c>
      <c r="I48" s="316">
        <v>590.26666666666688</v>
      </c>
      <c r="J48" s="316">
        <v>597.18333333333362</v>
      </c>
      <c r="K48" s="316">
        <v>603.91666666666697</v>
      </c>
      <c r="L48" s="303">
        <v>590.45000000000005</v>
      </c>
      <c r="M48" s="303">
        <v>576.79999999999995</v>
      </c>
      <c r="N48" s="318">
        <v>1906800</v>
      </c>
      <c r="O48" s="319">
        <v>-8.4677419354838704E-2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515.85</v>
      </c>
      <c r="E49" s="315">
        <v>516.21666666666658</v>
      </c>
      <c r="F49" s="316">
        <v>510.68333333333317</v>
      </c>
      <c r="G49" s="316">
        <v>505.51666666666659</v>
      </c>
      <c r="H49" s="316">
        <v>499.98333333333318</v>
      </c>
      <c r="I49" s="316">
        <v>521.38333333333321</v>
      </c>
      <c r="J49" s="316">
        <v>526.91666666666674</v>
      </c>
      <c r="K49" s="316">
        <v>532.08333333333314</v>
      </c>
      <c r="L49" s="303">
        <v>521.75</v>
      </c>
      <c r="M49" s="303">
        <v>511.05</v>
      </c>
      <c r="N49" s="318">
        <v>16246250</v>
      </c>
      <c r="O49" s="319">
        <v>3.0871343675233465E-3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3659.7</v>
      </c>
      <c r="E50" s="315">
        <v>3685.2666666666664</v>
      </c>
      <c r="F50" s="316">
        <v>3615.4333333333329</v>
      </c>
      <c r="G50" s="316">
        <v>3571.1666666666665</v>
      </c>
      <c r="H50" s="316">
        <v>3501.333333333333</v>
      </c>
      <c r="I50" s="316">
        <v>3729.5333333333328</v>
      </c>
      <c r="J50" s="316">
        <v>3799.3666666666668</v>
      </c>
      <c r="K50" s="316">
        <v>3843.6333333333328</v>
      </c>
      <c r="L50" s="303">
        <v>3755.1</v>
      </c>
      <c r="M50" s="303">
        <v>3641</v>
      </c>
      <c r="N50" s="318">
        <v>3006600</v>
      </c>
      <c r="O50" s="319">
        <v>5.5762342861155979E-2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219.1</v>
      </c>
      <c r="E51" s="315">
        <v>218.13333333333333</v>
      </c>
      <c r="F51" s="316">
        <v>213.81666666666666</v>
      </c>
      <c r="G51" s="316">
        <v>208.53333333333333</v>
      </c>
      <c r="H51" s="316">
        <v>204.21666666666667</v>
      </c>
      <c r="I51" s="316">
        <v>223.41666666666666</v>
      </c>
      <c r="J51" s="316">
        <v>227.73333333333332</v>
      </c>
      <c r="K51" s="316">
        <v>233.01666666666665</v>
      </c>
      <c r="L51" s="303">
        <v>222.45</v>
      </c>
      <c r="M51" s="303">
        <v>212.85</v>
      </c>
      <c r="N51" s="318">
        <v>30402900</v>
      </c>
      <c r="O51" s="319">
        <v>-4.6865301055245188E-2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5027.3500000000004</v>
      </c>
      <c r="E52" s="315">
        <v>5036.4000000000005</v>
      </c>
      <c r="F52" s="316">
        <v>4979.0500000000011</v>
      </c>
      <c r="G52" s="316">
        <v>4930.7500000000009</v>
      </c>
      <c r="H52" s="316">
        <v>4873.4000000000015</v>
      </c>
      <c r="I52" s="316">
        <v>5084.7000000000007</v>
      </c>
      <c r="J52" s="316">
        <v>5142.0500000000011</v>
      </c>
      <c r="K52" s="316">
        <v>5190.3500000000004</v>
      </c>
      <c r="L52" s="303">
        <v>5093.75</v>
      </c>
      <c r="M52" s="303">
        <v>4988.1000000000004</v>
      </c>
      <c r="N52" s="318">
        <v>3595250</v>
      </c>
      <c r="O52" s="319">
        <v>2.9290745519213335E-3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2481.25</v>
      </c>
      <c r="E53" s="315">
        <v>2486.2000000000003</v>
      </c>
      <c r="F53" s="316">
        <v>2457.4000000000005</v>
      </c>
      <c r="G53" s="316">
        <v>2433.5500000000002</v>
      </c>
      <c r="H53" s="316">
        <v>2404.7500000000005</v>
      </c>
      <c r="I53" s="316">
        <v>2510.0500000000006</v>
      </c>
      <c r="J53" s="316">
        <v>2538.8500000000008</v>
      </c>
      <c r="K53" s="316">
        <v>2562.7000000000007</v>
      </c>
      <c r="L53" s="303">
        <v>2515</v>
      </c>
      <c r="M53" s="303">
        <v>2462.35</v>
      </c>
      <c r="N53" s="318">
        <v>2439500</v>
      </c>
      <c r="O53" s="319">
        <v>3.2133866429734932E-2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1365.95</v>
      </c>
      <c r="E54" s="315">
        <v>1368.8</v>
      </c>
      <c r="F54" s="316">
        <v>1348.6499999999999</v>
      </c>
      <c r="G54" s="316">
        <v>1331.35</v>
      </c>
      <c r="H54" s="316">
        <v>1311.1999999999998</v>
      </c>
      <c r="I54" s="316">
        <v>1386.1</v>
      </c>
      <c r="J54" s="316">
        <v>1406.25</v>
      </c>
      <c r="K54" s="316">
        <v>1423.55</v>
      </c>
      <c r="L54" s="303">
        <v>1388.95</v>
      </c>
      <c r="M54" s="303">
        <v>1351.5</v>
      </c>
      <c r="N54" s="318">
        <v>2751650</v>
      </c>
      <c r="O54" s="319">
        <v>4.142381348875937E-2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194.45</v>
      </c>
      <c r="E55" s="315">
        <v>194.01666666666665</v>
      </c>
      <c r="F55" s="316">
        <v>193.0333333333333</v>
      </c>
      <c r="G55" s="316">
        <v>191.61666666666665</v>
      </c>
      <c r="H55" s="316">
        <v>190.6333333333333</v>
      </c>
      <c r="I55" s="316">
        <v>195.43333333333331</v>
      </c>
      <c r="J55" s="316">
        <v>196.41666666666666</v>
      </c>
      <c r="K55" s="316">
        <v>197.83333333333331</v>
      </c>
      <c r="L55" s="303">
        <v>195</v>
      </c>
      <c r="M55" s="303">
        <v>192.6</v>
      </c>
      <c r="N55" s="318">
        <v>12610800</v>
      </c>
      <c r="O55" s="319">
        <v>-1.7666853617498597E-2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66.349999999999994</v>
      </c>
      <c r="E56" s="315">
        <v>66.516666666666666</v>
      </c>
      <c r="F56" s="316">
        <v>65.533333333333331</v>
      </c>
      <c r="G56" s="316">
        <v>64.716666666666669</v>
      </c>
      <c r="H56" s="316">
        <v>63.733333333333334</v>
      </c>
      <c r="I56" s="316">
        <v>67.333333333333329</v>
      </c>
      <c r="J56" s="316">
        <v>68.316666666666649</v>
      </c>
      <c r="K56" s="316">
        <v>69.133333333333326</v>
      </c>
      <c r="L56" s="303">
        <v>67.5</v>
      </c>
      <c r="M56" s="303">
        <v>65.7</v>
      </c>
      <c r="N56" s="318">
        <v>106392000</v>
      </c>
      <c r="O56" s="319">
        <v>-1.248868778280543E-2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126.45</v>
      </c>
      <c r="E57" s="315">
        <v>125.68333333333334</v>
      </c>
      <c r="F57" s="316">
        <v>122.01666666666668</v>
      </c>
      <c r="G57" s="316">
        <v>117.58333333333334</v>
      </c>
      <c r="H57" s="316">
        <v>113.91666666666669</v>
      </c>
      <c r="I57" s="316">
        <v>130.11666666666667</v>
      </c>
      <c r="J57" s="316">
        <v>133.78333333333333</v>
      </c>
      <c r="K57" s="316">
        <v>138.21666666666667</v>
      </c>
      <c r="L57" s="303">
        <v>129.35</v>
      </c>
      <c r="M57" s="303">
        <v>121.25</v>
      </c>
      <c r="N57" s="318">
        <v>24210900</v>
      </c>
      <c r="O57" s="319">
        <v>0.12755681818181819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529.4</v>
      </c>
      <c r="E58" s="315">
        <v>530.85</v>
      </c>
      <c r="F58" s="316">
        <v>523.20000000000005</v>
      </c>
      <c r="G58" s="316">
        <v>517</v>
      </c>
      <c r="H58" s="316">
        <v>509.35</v>
      </c>
      <c r="I58" s="316">
        <v>537.05000000000007</v>
      </c>
      <c r="J58" s="316">
        <v>544.69999999999993</v>
      </c>
      <c r="K58" s="316">
        <v>550.90000000000009</v>
      </c>
      <c r="L58" s="303">
        <v>538.5</v>
      </c>
      <c r="M58" s="303">
        <v>524.65</v>
      </c>
      <c r="N58" s="318">
        <v>7059850</v>
      </c>
      <c r="O58" s="319">
        <v>-6.6343042071197412E-3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26.75</v>
      </c>
      <c r="E59" s="315">
        <v>26.733333333333334</v>
      </c>
      <c r="F59" s="316">
        <v>26.266666666666669</v>
      </c>
      <c r="G59" s="316">
        <v>25.783333333333335</v>
      </c>
      <c r="H59" s="316">
        <v>25.31666666666667</v>
      </c>
      <c r="I59" s="316">
        <v>27.216666666666669</v>
      </c>
      <c r="J59" s="316">
        <v>27.683333333333337</v>
      </c>
      <c r="K59" s="316">
        <v>28.166666666666668</v>
      </c>
      <c r="L59" s="303">
        <v>27.2</v>
      </c>
      <c r="M59" s="303">
        <v>26.25</v>
      </c>
      <c r="N59" s="318">
        <v>61897500</v>
      </c>
      <c r="O59" s="319">
        <v>-1.1853448275862068E-2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730.1</v>
      </c>
      <c r="E60" s="315">
        <v>730.71666666666658</v>
      </c>
      <c r="F60" s="316">
        <v>719.68333333333317</v>
      </c>
      <c r="G60" s="316">
        <v>709.26666666666654</v>
      </c>
      <c r="H60" s="316">
        <v>698.23333333333312</v>
      </c>
      <c r="I60" s="316">
        <v>741.13333333333321</v>
      </c>
      <c r="J60" s="316">
        <v>752.16666666666674</v>
      </c>
      <c r="K60" s="316">
        <v>762.58333333333326</v>
      </c>
      <c r="L60" s="303">
        <v>741.75</v>
      </c>
      <c r="M60" s="303">
        <v>720.3</v>
      </c>
      <c r="N60" s="318">
        <v>6313000</v>
      </c>
      <c r="O60" s="319">
        <v>5.6215492722101391E-2</v>
      </c>
    </row>
    <row r="61" spans="1:15" ht="15">
      <c r="A61" s="276">
        <v>51</v>
      </c>
      <c r="B61" s="408" t="s">
        <v>39</v>
      </c>
      <c r="C61" s="276" t="s">
        <v>248</v>
      </c>
      <c r="D61" s="315">
        <v>1292.4000000000001</v>
      </c>
      <c r="E61" s="315">
        <v>1277.8333333333335</v>
      </c>
      <c r="F61" s="316">
        <v>1261.4666666666669</v>
      </c>
      <c r="G61" s="316">
        <v>1230.5333333333335</v>
      </c>
      <c r="H61" s="316">
        <v>1214.166666666667</v>
      </c>
      <c r="I61" s="316">
        <v>1308.7666666666669</v>
      </c>
      <c r="J61" s="316">
        <v>1325.1333333333337</v>
      </c>
      <c r="K61" s="316">
        <v>1356.0666666666668</v>
      </c>
      <c r="L61" s="303">
        <v>1294.2</v>
      </c>
      <c r="M61" s="303">
        <v>1246.9000000000001</v>
      </c>
      <c r="N61" s="318">
        <v>1821300</v>
      </c>
      <c r="O61" s="319">
        <v>1.3015184381778741E-2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906.4</v>
      </c>
      <c r="E62" s="315">
        <v>909.35</v>
      </c>
      <c r="F62" s="316">
        <v>900.95</v>
      </c>
      <c r="G62" s="316">
        <v>895.5</v>
      </c>
      <c r="H62" s="316">
        <v>887.1</v>
      </c>
      <c r="I62" s="316">
        <v>914.80000000000007</v>
      </c>
      <c r="J62" s="316">
        <v>923.19999999999993</v>
      </c>
      <c r="K62" s="316">
        <v>928.65000000000009</v>
      </c>
      <c r="L62" s="303">
        <v>917.75</v>
      </c>
      <c r="M62" s="303">
        <v>903.9</v>
      </c>
      <c r="N62" s="318">
        <v>17153200</v>
      </c>
      <c r="O62" s="319">
        <v>8.2644628099173556E-3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830.45</v>
      </c>
      <c r="E63" s="315">
        <v>832.26666666666677</v>
      </c>
      <c r="F63" s="316">
        <v>821.73333333333358</v>
      </c>
      <c r="G63" s="316">
        <v>813.01666666666677</v>
      </c>
      <c r="H63" s="316">
        <v>802.48333333333358</v>
      </c>
      <c r="I63" s="316">
        <v>840.98333333333358</v>
      </c>
      <c r="J63" s="316">
        <v>851.51666666666665</v>
      </c>
      <c r="K63" s="316">
        <v>860.23333333333358</v>
      </c>
      <c r="L63" s="303">
        <v>842.8</v>
      </c>
      <c r="M63" s="303">
        <v>823.55</v>
      </c>
      <c r="N63" s="318">
        <v>3926000</v>
      </c>
      <c r="O63" s="319">
        <v>1.3684482313452104E-2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866.5</v>
      </c>
      <c r="E64" s="315">
        <v>869.5</v>
      </c>
      <c r="F64" s="316">
        <v>854.2</v>
      </c>
      <c r="G64" s="316">
        <v>841.90000000000009</v>
      </c>
      <c r="H64" s="316">
        <v>826.60000000000014</v>
      </c>
      <c r="I64" s="316">
        <v>881.8</v>
      </c>
      <c r="J64" s="316">
        <v>897.09999999999991</v>
      </c>
      <c r="K64" s="316">
        <v>909.39999999999986</v>
      </c>
      <c r="L64" s="303">
        <v>884.8</v>
      </c>
      <c r="M64" s="303">
        <v>857.2</v>
      </c>
      <c r="N64" s="318">
        <v>20383300</v>
      </c>
      <c r="O64" s="319">
        <v>2.6980320237003596E-2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2301.1999999999998</v>
      </c>
      <c r="E65" s="315">
        <v>2300.8166666666666</v>
      </c>
      <c r="F65" s="316">
        <v>2278.6333333333332</v>
      </c>
      <c r="G65" s="316">
        <v>2256.0666666666666</v>
      </c>
      <c r="H65" s="316">
        <v>2233.8833333333332</v>
      </c>
      <c r="I65" s="316">
        <v>2323.3833333333332</v>
      </c>
      <c r="J65" s="316">
        <v>2345.5666666666666</v>
      </c>
      <c r="K65" s="316">
        <v>2368.1333333333332</v>
      </c>
      <c r="L65" s="303">
        <v>2323</v>
      </c>
      <c r="M65" s="303">
        <v>2278.25</v>
      </c>
      <c r="N65" s="318">
        <v>22843800</v>
      </c>
      <c r="O65" s="319">
        <v>-6.6401408910051526E-3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1385.8</v>
      </c>
      <c r="E66" s="315">
        <v>1387.2333333333333</v>
      </c>
      <c r="F66" s="316">
        <v>1375.5666666666666</v>
      </c>
      <c r="G66" s="316">
        <v>1365.3333333333333</v>
      </c>
      <c r="H66" s="316">
        <v>1353.6666666666665</v>
      </c>
      <c r="I66" s="316">
        <v>1397.4666666666667</v>
      </c>
      <c r="J66" s="316">
        <v>1409.1333333333332</v>
      </c>
      <c r="K66" s="316">
        <v>1419.3666666666668</v>
      </c>
      <c r="L66" s="303">
        <v>1398.9</v>
      </c>
      <c r="M66" s="303">
        <v>1377</v>
      </c>
      <c r="N66" s="318">
        <v>31834550</v>
      </c>
      <c r="O66" s="319">
        <v>2.8684664190378018E-2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665.05</v>
      </c>
      <c r="E67" s="315">
        <v>663.41666666666663</v>
      </c>
      <c r="F67" s="316">
        <v>657.33333333333326</v>
      </c>
      <c r="G67" s="316">
        <v>649.61666666666667</v>
      </c>
      <c r="H67" s="316">
        <v>643.5333333333333</v>
      </c>
      <c r="I67" s="316">
        <v>671.13333333333321</v>
      </c>
      <c r="J67" s="316">
        <v>677.21666666666647</v>
      </c>
      <c r="K67" s="316">
        <v>684.93333333333317</v>
      </c>
      <c r="L67" s="303">
        <v>669.5</v>
      </c>
      <c r="M67" s="303">
        <v>655.7</v>
      </c>
      <c r="N67" s="318">
        <v>15143700</v>
      </c>
      <c r="O67" s="319">
        <v>-9.1467036230449411E-2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3168.35</v>
      </c>
      <c r="E68" s="315">
        <v>3182.2333333333336</v>
      </c>
      <c r="F68" s="316">
        <v>3138.2166666666672</v>
      </c>
      <c r="G68" s="316">
        <v>3108.0833333333335</v>
      </c>
      <c r="H68" s="316">
        <v>3064.0666666666671</v>
      </c>
      <c r="I68" s="316">
        <v>3212.3666666666672</v>
      </c>
      <c r="J68" s="316">
        <v>3256.3833333333337</v>
      </c>
      <c r="K68" s="316">
        <v>3286.5166666666673</v>
      </c>
      <c r="L68" s="303">
        <v>3226.25</v>
      </c>
      <c r="M68" s="303">
        <v>3152.1</v>
      </c>
      <c r="N68" s="318">
        <v>3873600</v>
      </c>
      <c r="O68" s="319">
        <v>7.7346683354192744E-2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243.9</v>
      </c>
      <c r="E69" s="315">
        <v>244.56666666666669</v>
      </c>
      <c r="F69" s="316">
        <v>240.63333333333338</v>
      </c>
      <c r="G69" s="316">
        <v>237.3666666666667</v>
      </c>
      <c r="H69" s="316">
        <v>233.43333333333339</v>
      </c>
      <c r="I69" s="316">
        <v>247.83333333333337</v>
      </c>
      <c r="J69" s="316">
        <v>251.76666666666671</v>
      </c>
      <c r="K69" s="316">
        <v>255.03333333333336</v>
      </c>
      <c r="L69" s="303">
        <v>248.5</v>
      </c>
      <c r="M69" s="303">
        <v>241.3</v>
      </c>
      <c r="N69" s="318">
        <v>27584500</v>
      </c>
      <c r="O69" s="319">
        <v>-3.8519184652278181E-2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217.9</v>
      </c>
      <c r="E70" s="315">
        <v>219.16666666666666</v>
      </c>
      <c r="F70" s="316">
        <v>214.0333333333333</v>
      </c>
      <c r="G70" s="316">
        <v>210.16666666666666</v>
      </c>
      <c r="H70" s="316">
        <v>205.0333333333333</v>
      </c>
      <c r="I70" s="316">
        <v>223.0333333333333</v>
      </c>
      <c r="J70" s="316">
        <v>228.16666666666669</v>
      </c>
      <c r="K70" s="316">
        <v>232.0333333333333</v>
      </c>
      <c r="L70" s="303">
        <v>224.3</v>
      </c>
      <c r="M70" s="303">
        <v>215.3</v>
      </c>
      <c r="N70" s="318">
        <v>33102000</v>
      </c>
      <c r="O70" s="319">
        <v>2.3628621524588795E-2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2376.75</v>
      </c>
      <c r="E71" s="315">
        <v>2367.4333333333334</v>
      </c>
      <c r="F71" s="316">
        <v>2346.0666666666666</v>
      </c>
      <c r="G71" s="316">
        <v>2315.3833333333332</v>
      </c>
      <c r="H71" s="316">
        <v>2294.0166666666664</v>
      </c>
      <c r="I71" s="316">
        <v>2398.1166666666668</v>
      </c>
      <c r="J71" s="316">
        <v>2419.4833333333336</v>
      </c>
      <c r="K71" s="316">
        <v>2450.166666666667</v>
      </c>
      <c r="L71" s="303">
        <v>2388.8000000000002</v>
      </c>
      <c r="M71" s="303">
        <v>2336.75</v>
      </c>
      <c r="N71" s="318">
        <v>5514300</v>
      </c>
      <c r="O71" s="319">
        <v>-5.945862968837947E-2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193.15</v>
      </c>
      <c r="E72" s="315">
        <v>195.5</v>
      </c>
      <c r="F72" s="316">
        <v>189.6</v>
      </c>
      <c r="G72" s="316">
        <v>186.04999999999998</v>
      </c>
      <c r="H72" s="316">
        <v>180.14999999999998</v>
      </c>
      <c r="I72" s="316">
        <v>199.05</v>
      </c>
      <c r="J72" s="316">
        <v>204.95</v>
      </c>
      <c r="K72" s="316">
        <v>208.50000000000003</v>
      </c>
      <c r="L72" s="303">
        <v>201.4</v>
      </c>
      <c r="M72" s="303">
        <v>191.95</v>
      </c>
      <c r="N72" s="318">
        <v>22310700</v>
      </c>
      <c r="O72" s="319">
        <v>1.6094875052943668E-2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516.29999999999995</v>
      </c>
      <c r="E73" s="315">
        <v>513.5333333333333</v>
      </c>
      <c r="F73" s="316">
        <v>509.56666666666661</v>
      </c>
      <c r="G73" s="316">
        <v>502.83333333333331</v>
      </c>
      <c r="H73" s="316">
        <v>498.86666666666662</v>
      </c>
      <c r="I73" s="316">
        <v>520.26666666666665</v>
      </c>
      <c r="J73" s="316">
        <v>524.23333333333335</v>
      </c>
      <c r="K73" s="316">
        <v>530.96666666666658</v>
      </c>
      <c r="L73" s="303">
        <v>517.5</v>
      </c>
      <c r="M73" s="303">
        <v>506.8</v>
      </c>
      <c r="N73" s="318">
        <v>108790000</v>
      </c>
      <c r="O73" s="319">
        <v>-2.3956625898373472E-3</v>
      </c>
    </row>
    <row r="74" spans="1:15" ht="15">
      <c r="A74" s="276">
        <v>64</v>
      </c>
      <c r="B74" s="408" t="s">
        <v>57</v>
      </c>
      <c r="C74" t="s">
        <v>256</v>
      </c>
      <c r="D74" s="453">
        <v>1470.7</v>
      </c>
      <c r="E74" s="453">
        <v>1465.05</v>
      </c>
      <c r="F74" s="454">
        <v>1452.1499999999999</v>
      </c>
      <c r="G74" s="454">
        <v>1433.6</v>
      </c>
      <c r="H74" s="454">
        <v>1420.6999999999998</v>
      </c>
      <c r="I74" s="454">
        <v>1483.6</v>
      </c>
      <c r="J74" s="454">
        <v>1496.5</v>
      </c>
      <c r="K74" s="454">
        <v>1515.05</v>
      </c>
      <c r="L74" s="455">
        <v>1477.95</v>
      </c>
      <c r="M74" s="455">
        <v>1446.5</v>
      </c>
      <c r="N74" s="456">
        <v>696150</v>
      </c>
      <c r="O74" s="457">
        <v>-6.8259385665529013E-2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499.8</v>
      </c>
      <c r="E75" s="315">
        <v>498.60000000000008</v>
      </c>
      <c r="F75" s="316">
        <v>493.30000000000018</v>
      </c>
      <c r="G75" s="316">
        <v>486.80000000000013</v>
      </c>
      <c r="H75" s="316">
        <v>481.50000000000023</v>
      </c>
      <c r="I75" s="316">
        <v>505.10000000000014</v>
      </c>
      <c r="J75" s="316">
        <v>510.4</v>
      </c>
      <c r="K75" s="316">
        <v>516.90000000000009</v>
      </c>
      <c r="L75" s="303">
        <v>503.9</v>
      </c>
      <c r="M75" s="303">
        <v>492.1</v>
      </c>
      <c r="N75" s="318">
        <v>4327500</v>
      </c>
      <c r="O75" s="319">
        <v>-0.14111342661506401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10.199999999999999</v>
      </c>
      <c r="E76" s="315">
        <v>10.133333333333333</v>
      </c>
      <c r="F76" s="316">
        <v>9.8166666666666664</v>
      </c>
      <c r="G76" s="316">
        <v>9.4333333333333336</v>
      </c>
      <c r="H76" s="316">
        <v>9.1166666666666671</v>
      </c>
      <c r="I76" s="316">
        <v>10.516666666666666</v>
      </c>
      <c r="J76" s="316">
        <v>10.833333333333332</v>
      </c>
      <c r="K76" s="316">
        <v>11.216666666666665</v>
      </c>
      <c r="L76" s="303">
        <v>10.45</v>
      </c>
      <c r="M76" s="303">
        <v>9.75</v>
      </c>
      <c r="N76" s="318">
        <v>717990000</v>
      </c>
      <c r="O76" s="319">
        <v>0.10611452604335167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37.299999999999997</v>
      </c>
      <c r="E77" s="315">
        <v>37.5</v>
      </c>
      <c r="F77" s="316">
        <v>36.5</v>
      </c>
      <c r="G77" s="316">
        <v>35.700000000000003</v>
      </c>
      <c r="H77" s="316">
        <v>34.700000000000003</v>
      </c>
      <c r="I77" s="316">
        <v>38.299999999999997</v>
      </c>
      <c r="J77" s="316">
        <v>39.299999999999997</v>
      </c>
      <c r="K77" s="316">
        <v>40.099999999999994</v>
      </c>
      <c r="L77" s="303">
        <v>38.5</v>
      </c>
      <c r="M77" s="303">
        <v>36.700000000000003</v>
      </c>
      <c r="N77" s="318">
        <v>151240000</v>
      </c>
      <c r="O77" s="319">
        <v>1.1178861788617886E-2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484.6</v>
      </c>
      <c r="E78" s="315">
        <v>484.5</v>
      </c>
      <c r="F78" s="316">
        <v>480.6</v>
      </c>
      <c r="G78" s="316">
        <v>476.6</v>
      </c>
      <c r="H78" s="316">
        <v>472.70000000000005</v>
      </c>
      <c r="I78" s="316">
        <v>488.5</v>
      </c>
      <c r="J78" s="316">
        <v>492.4</v>
      </c>
      <c r="K78" s="316">
        <v>496.4</v>
      </c>
      <c r="L78" s="303">
        <v>488.4</v>
      </c>
      <c r="M78" s="303">
        <v>480.5</v>
      </c>
      <c r="N78" s="318">
        <v>5920750</v>
      </c>
      <c r="O78" s="319">
        <v>-3.7019898195279964E-3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1728.75</v>
      </c>
      <c r="E79" s="315">
        <v>1729.2166666666665</v>
      </c>
      <c r="F79" s="316">
        <v>1705.6833333333329</v>
      </c>
      <c r="G79" s="316">
        <v>1682.6166666666666</v>
      </c>
      <c r="H79" s="316">
        <v>1659.083333333333</v>
      </c>
      <c r="I79" s="316">
        <v>1752.2833333333328</v>
      </c>
      <c r="J79" s="316">
        <v>1775.8166666666662</v>
      </c>
      <c r="K79" s="316">
        <v>1798.8833333333328</v>
      </c>
      <c r="L79" s="303">
        <v>1752.75</v>
      </c>
      <c r="M79" s="303">
        <v>1706.15</v>
      </c>
      <c r="N79" s="318">
        <v>2767000</v>
      </c>
      <c r="O79" s="319">
        <v>-2.2088708252341403E-2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924.8</v>
      </c>
      <c r="E80" s="315">
        <v>926.15</v>
      </c>
      <c r="F80" s="316">
        <v>915.9</v>
      </c>
      <c r="G80" s="316">
        <v>907</v>
      </c>
      <c r="H80" s="316">
        <v>896.75</v>
      </c>
      <c r="I80" s="316">
        <v>935.05</v>
      </c>
      <c r="J80" s="316">
        <v>945.3</v>
      </c>
      <c r="K80" s="316">
        <v>954.19999999999993</v>
      </c>
      <c r="L80" s="303">
        <v>936.4</v>
      </c>
      <c r="M80" s="303">
        <v>917.25</v>
      </c>
      <c r="N80" s="318">
        <v>16724400</v>
      </c>
      <c r="O80" s="319">
        <v>-2.2610262314837464E-3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244.45</v>
      </c>
      <c r="E81" s="315">
        <v>244.23333333333335</v>
      </c>
      <c r="F81" s="316">
        <v>241.16666666666669</v>
      </c>
      <c r="G81" s="316">
        <v>237.88333333333333</v>
      </c>
      <c r="H81" s="316">
        <v>234.81666666666666</v>
      </c>
      <c r="I81" s="316">
        <v>247.51666666666671</v>
      </c>
      <c r="J81" s="316">
        <v>250.58333333333337</v>
      </c>
      <c r="K81" s="316">
        <v>253.86666666666673</v>
      </c>
      <c r="L81" s="303">
        <v>247.3</v>
      </c>
      <c r="M81" s="303">
        <v>240.95</v>
      </c>
      <c r="N81" s="318">
        <v>10494400</v>
      </c>
      <c r="O81" s="319">
        <v>-7.4110671936758896E-2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1164.25</v>
      </c>
      <c r="E82" s="315">
        <v>1165.2166666666667</v>
      </c>
      <c r="F82" s="316">
        <v>1155.7833333333333</v>
      </c>
      <c r="G82" s="316">
        <v>1147.3166666666666</v>
      </c>
      <c r="H82" s="316">
        <v>1137.8833333333332</v>
      </c>
      <c r="I82" s="316">
        <v>1173.6833333333334</v>
      </c>
      <c r="J82" s="316">
        <v>1183.1166666666668</v>
      </c>
      <c r="K82" s="316">
        <v>1191.5833333333335</v>
      </c>
      <c r="L82" s="303">
        <v>1174.6500000000001</v>
      </c>
      <c r="M82" s="303">
        <v>1156.75</v>
      </c>
      <c r="N82" s="318">
        <v>37374600</v>
      </c>
      <c r="O82" s="319">
        <v>5.4882084227857496E-3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94.2</v>
      </c>
      <c r="E83" s="315">
        <v>94.683333333333337</v>
      </c>
      <c r="F83" s="316">
        <v>92.716666666666669</v>
      </c>
      <c r="G83" s="316">
        <v>91.233333333333334</v>
      </c>
      <c r="H83" s="316">
        <v>89.266666666666666</v>
      </c>
      <c r="I83" s="316">
        <v>96.166666666666671</v>
      </c>
      <c r="J83" s="316">
        <v>98.13333333333334</v>
      </c>
      <c r="K83" s="316">
        <v>99.616666666666674</v>
      </c>
      <c r="L83" s="303">
        <v>96.65</v>
      </c>
      <c r="M83" s="303">
        <v>93.2</v>
      </c>
      <c r="N83" s="318">
        <v>54725000</v>
      </c>
      <c r="O83" s="319">
        <v>2.4534536502260621E-2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216.6</v>
      </c>
      <c r="E84" s="315">
        <v>216.30000000000004</v>
      </c>
      <c r="F84" s="316">
        <v>214.10000000000008</v>
      </c>
      <c r="G84" s="316">
        <v>211.60000000000005</v>
      </c>
      <c r="H84" s="316">
        <v>209.40000000000009</v>
      </c>
      <c r="I84" s="316">
        <v>218.80000000000007</v>
      </c>
      <c r="J84" s="316">
        <v>221.00000000000006</v>
      </c>
      <c r="K84" s="316">
        <v>223.50000000000006</v>
      </c>
      <c r="L84" s="303">
        <v>218.5</v>
      </c>
      <c r="M84" s="303">
        <v>213.8</v>
      </c>
      <c r="N84" s="318">
        <v>92592000</v>
      </c>
      <c r="O84" s="319">
        <v>1.557632398753894E-3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261.45</v>
      </c>
      <c r="E85" s="315">
        <v>261.88333333333333</v>
      </c>
      <c r="F85" s="316">
        <v>258.56666666666666</v>
      </c>
      <c r="G85" s="316">
        <v>255.68333333333334</v>
      </c>
      <c r="H85" s="316">
        <v>252.36666666666667</v>
      </c>
      <c r="I85" s="316">
        <v>264.76666666666665</v>
      </c>
      <c r="J85" s="316">
        <v>268.08333333333326</v>
      </c>
      <c r="K85" s="316">
        <v>270.96666666666664</v>
      </c>
      <c r="L85" s="303">
        <v>265.2</v>
      </c>
      <c r="M85" s="303">
        <v>259</v>
      </c>
      <c r="N85" s="318">
        <v>25170000</v>
      </c>
      <c r="O85" s="319">
        <v>-7.883326763894364E-3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360.8</v>
      </c>
      <c r="E86" s="315">
        <v>362.38333333333338</v>
      </c>
      <c r="F86" s="316">
        <v>356.91666666666674</v>
      </c>
      <c r="G86" s="316">
        <v>353.03333333333336</v>
      </c>
      <c r="H86" s="316">
        <v>347.56666666666672</v>
      </c>
      <c r="I86" s="316">
        <v>366.26666666666677</v>
      </c>
      <c r="J86" s="316">
        <v>371.73333333333335</v>
      </c>
      <c r="K86" s="316">
        <v>375.61666666666679</v>
      </c>
      <c r="L86" s="303">
        <v>367.85</v>
      </c>
      <c r="M86" s="303">
        <v>358.5</v>
      </c>
      <c r="N86" s="318">
        <v>36695700</v>
      </c>
      <c r="O86" s="319">
        <v>1.4708078243989847E-2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2651.45</v>
      </c>
      <c r="E87" s="315">
        <v>2632.2499999999995</v>
      </c>
      <c r="F87" s="316">
        <v>2602.3999999999992</v>
      </c>
      <c r="G87" s="316">
        <v>2553.3499999999995</v>
      </c>
      <c r="H87" s="316">
        <v>2523.4999999999991</v>
      </c>
      <c r="I87" s="316">
        <v>2681.2999999999993</v>
      </c>
      <c r="J87" s="316">
        <v>2711.1499999999996</v>
      </c>
      <c r="K87" s="316">
        <v>2760.1999999999994</v>
      </c>
      <c r="L87" s="303">
        <v>2662.1</v>
      </c>
      <c r="M87" s="303">
        <v>2583.1999999999998</v>
      </c>
      <c r="N87" s="318">
        <v>1791500</v>
      </c>
      <c r="O87" s="319">
        <v>1.7608633910820789E-2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1913.9</v>
      </c>
      <c r="E88" s="315">
        <v>1910.3500000000001</v>
      </c>
      <c r="F88" s="316">
        <v>1894.7500000000002</v>
      </c>
      <c r="G88" s="316">
        <v>1875.6000000000001</v>
      </c>
      <c r="H88" s="316">
        <v>1860.0000000000002</v>
      </c>
      <c r="I88" s="316">
        <v>1929.5000000000002</v>
      </c>
      <c r="J88" s="316">
        <v>1945.1000000000001</v>
      </c>
      <c r="K88" s="316">
        <v>1964.2500000000002</v>
      </c>
      <c r="L88" s="303">
        <v>1925.95</v>
      </c>
      <c r="M88" s="303">
        <v>1891.2</v>
      </c>
      <c r="N88" s="318">
        <v>25610400</v>
      </c>
      <c r="O88" s="319">
        <v>9.6667875672180777E-3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89.5</v>
      </c>
      <c r="E89" s="315">
        <v>89.8</v>
      </c>
      <c r="F89" s="316">
        <v>88</v>
      </c>
      <c r="G89" s="316">
        <v>86.5</v>
      </c>
      <c r="H89" s="316">
        <v>84.7</v>
      </c>
      <c r="I89" s="316">
        <v>91.3</v>
      </c>
      <c r="J89" s="316">
        <v>93.09999999999998</v>
      </c>
      <c r="K89" s="316">
        <v>94.6</v>
      </c>
      <c r="L89" s="303">
        <v>91.6</v>
      </c>
      <c r="M89" s="303">
        <v>88.3</v>
      </c>
      <c r="N89" s="318">
        <v>29203100</v>
      </c>
      <c r="O89" s="319">
        <v>1.7898471920138308E-2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352.7</v>
      </c>
      <c r="E90" s="315">
        <v>353.01666666666671</v>
      </c>
      <c r="F90" s="316">
        <v>348.03333333333342</v>
      </c>
      <c r="G90" s="316">
        <v>343.36666666666673</v>
      </c>
      <c r="H90" s="316">
        <v>338.38333333333344</v>
      </c>
      <c r="I90" s="316">
        <v>357.68333333333339</v>
      </c>
      <c r="J90" s="316">
        <v>362.66666666666663</v>
      </c>
      <c r="K90" s="316">
        <v>367.33333333333337</v>
      </c>
      <c r="L90" s="303">
        <v>358</v>
      </c>
      <c r="M90" s="303">
        <v>348.35</v>
      </c>
      <c r="N90" s="318">
        <v>10376000</v>
      </c>
      <c r="O90" s="319">
        <v>-0.11558131605864302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1195.5</v>
      </c>
      <c r="E91" s="315">
        <v>1199.5166666666667</v>
      </c>
      <c r="F91" s="316">
        <v>1179.8333333333333</v>
      </c>
      <c r="G91" s="316">
        <v>1164.1666666666665</v>
      </c>
      <c r="H91" s="316">
        <v>1144.4833333333331</v>
      </c>
      <c r="I91" s="316">
        <v>1215.1833333333334</v>
      </c>
      <c r="J91" s="316">
        <v>1234.8666666666668</v>
      </c>
      <c r="K91" s="316">
        <v>1250.5333333333335</v>
      </c>
      <c r="L91" s="303">
        <v>1219.2</v>
      </c>
      <c r="M91" s="303">
        <v>1183.8499999999999</v>
      </c>
      <c r="N91" s="318">
        <v>14872525</v>
      </c>
      <c r="O91" s="319">
        <v>1.3356386059346574E-2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943.05</v>
      </c>
      <c r="E92" s="315">
        <v>942.4</v>
      </c>
      <c r="F92" s="316">
        <v>931.65</v>
      </c>
      <c r="G92" s="316">
        <v>920.25</v>
      </c>
      <c r="H92" s="316">
        <v>909.5</v>
      </c>
      <c r="I92" s="316">
        <v>953.8</v>
      </c>
      <c r="J92" s="316">
        <v>964.55</v>
      </c>
      <c r="K92" s="316">
        <v>975.94999999999993</v>
      </c>
      <c r="L92" s="303">
        <v>953.15</v>
      </c>
      <c r="M92" s="303">
        <v>931</v>
      </c>
      <c r="N92" s="318">
        <v>9597350</v>
      </c>
      <c r="O92" s="319">
        <v>8.4851732761700611E-3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730.85</v>
      </c>
      <c r="E93" s="315">
        <v>735.01666666666677</v>
      </c>
      <c r="F93" s="316">
        <v>721.43333333333351</v>
      </c>
      <c r="G93" s="316">
        <v>712.01666666666677</v>
      </c>
      <c r="H93" s="316">
        <v>698.43333333333351</v>
      </c>
      <c r="I93" s="316">
        <v>744.43333333333351</v>
      </c>
      <c r="J93" s="316">
        <v>758.01666666666677</v>
      </c>
      <c r="K93" s="316">
        <v>767.43333333333351</v>
      </c>
      <c r="L93" s="303">
        <v>748.6</v>
      </c>
      <c r="M93" s="303">
        <v>725.6</v>
      </c>
      <c r="N93" s="318">
        <v>14383600</v>
      </c>
      <c r="O93" s="319">
        <v>2.2899243329350855E-2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173.1</v>
      </c>
      <c r="E94" s="315">
        <v>172.85</v>
      </c>
      <c r="F94" s="316">
        <v>170.7</v>
      </c>
      <c r="G94" s="316">
        <v>168.29999999999998</v>
      </c>
      <c r="H94" s="316">
        <v>166.14999999999998</v>
      </c>
      <c r="I94" s="316">
        <v>175.25</v>
      </c>
      <c r="J94" s="316">
        <v>177.40000000000003</v>
      </c>
      <c r="K94" s="316">
        <v>179.8</v>
      </c>
      <c r="L94" s="303">
        <v>175</v>
      </c>
      <c r="M94" s="303">
        <v>170.45</v>
      </c>
      <c r="N94" s="318">
        <v>17919520</v>
      </c>
      <c r="O94" s="319">
        <v>-7.2253891150100502E-2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171</v>
      </c>
      <c r="E95" s="315">
        <v>171.96666666666667</v>
      </c>
      <c r="F95" s="316">
        <v>168.53333333333333</v>
      </c>
      <c r="G95" s="316">
        <v>166.06666666666666</v>
      </c>
      <c r="H95" s="316">
        <v>162.63333333333333</v>
      </c>
      <c r="I95" s="316">
        <v>174.43333333333334</v>
      </c>
      <c r="J95" s="316">
        <v>177.86666666666667</v>
      </c>
      <c r="K95" s="316">
        <v>180.33333333333334</v>
      </c>
      <c r="L95" s="303">
        <v>175.4</v>
      </c>
      <c r="M95" s="303">
        <v>169.5</v>
      </c>
      <c r="N95" s="318">
        <v>18492000</v>
      </c>
      <c r="O95" s="319">
        <v>1.381578947368421E-2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416.3</v>
      </c>
      <c r="E96" s="315">
        <v>413.73333333333335</v>
      </c>
      <c r="F96" s="316">
        <v>410.01666666666671</v>
      </c>
      <c r="G96" s="316">
        <v>403.73333333333335</v>
      </c>
      <c r="H96" s="316">
        <v>400.01666666666671</v>
      </c>
      <c r="I96" s="316">
        <v>420.01666666666671</v>
      </c>
      <c r="J96" s="316">
        <v>423.73333333333341</v>
      </c>
      <c r="K96" s="316">
        <v>430.01666666666671</v>
      </c>
      <c r="L96" s="303">
        <v>417.45</v>
      </c>
      <c r="M96" s="303">
        <v>407.45</v>
      </c>
      <c r="N96" s="318">
        <v>10386000</v>
      </c>
      <c r="O96" s="319">
        <v>2.8928076084802853E-2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7739.95</v>
      </c>
      <c r="E97" s="315">
        <v>7754.6833333333334</v>
      </c>
      <c r="F97" s="316">
        <v>7692.4666666666672</v>
      </c>
      <c r="G97" s="316">
        <v>7644.9833333333336</v>
      </c>
      <c r="H97" s="316">
        <v>7582.7666666666673</v>
      </c>
      <c r="I97" s="316">
        <v>7802.166666666667</v>
      </c>
      <c r="J97" s="316">
        <v>7864.3833333333323</v>
      </c>
      <c r="K97" s="316">
        <v>7911.8666666666668</v>
      </c>
      <c r="L97" s="303">
        <v>7816.9</v>
      </c>
      <c r="M97" s="303">
        <v>7707.2</v>
      </c>
      <c r="N97" s="318">
        <v>2696900</v>
      </c>
      <c r="O97" s="319">
        <v>-1.6663020491504411E-2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594.35</v>
      </c>
      <c r="E98" s="315">
        <v>595.45000000000005</v>
      </c>
      <c r="F98" s="316">
        <v>586.20000000000005</v>
      </c>
      <c r="G98" s="316">
        <v>578.04999999999995</v>
      </c>
      <c r="H98" s="316">
        <v>568.79999999999995</v>
      </c>
      <c r="I98" s="316">
        <v>603.60000000000014</v>
      </c>
      <c r="J98" s="316">
        <v>612.85000000000014</v>
      </c>
      <c r="K98" s="316">
        <v>621.00000000000023</v>
      </c>
      <c r="L98" s="303">
        <v>604.70000000000005</v>
      </c>
      <c r="M98" s="303">
        <v>587.29999999999995</v>
      </c>
      <c r="N98" s="318">
        <v>12148750</v>
      </c>
      <c r="O98" s="319">
        <v>3.7246531483457843E-2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634.29999999999995</v>
      </c>
      <c r="E99" s="315">
        <v>634.15</v>
      </c>
      <c r="F99" s="316">
        <v>622.75</v>
      </c>
      <c r="G99" s="316">
        <v>611.20000000000005</v>
      </c>
      <c r="H99" s="316">
        <v>599.80000000000007</v>
      </c>
      <c r="I99" s="316">
        <v>645.69999999999993</v>
      </c>
      <c r="J99" s="316">
        <v>657.0999999999998</v>
      </c>
      <c r="K99" s="316">
        <v>668.64999999999986</v>
      </c>
      <c r="L99" s="303">
        <v>645.54999999999995</v>
      </c>
      <c r="M99" s="303">
        <v>622.6</v>
      </c>
      <c r="N99" s="318">
        <v>6217900</v>
      </c>
      <c r="O99" s="319">
        <v>-4.7590601354042215E-2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1062.25</v>
      </c>
      <c r="E100" s="315">
        <v>1058.6666666666667</v>
      </c>
      <c r="F100" s="316">
        <v>1050.0833333333335</v>
      </c>
      <c r="G100" s="316">
        <v>1037.9166666666667</v>
      </c>
      <c r="H100" s="316">
        <v>1029.3333333333335</v>
      </c>
      <c r="I100" s="316">
        <v>1070.8333333333335</v>
      </c>
      <c r="J100" s="316">
        <v>1079.416666666667</v>
      </c>
      <c r="K100" s="316">
        <v>1091.5833333333335</v>
      </c>
      <c r="L100" s="303">
        <v>1067.25</v>
      </c>
      <c r="M100" s="303">
        <v>1046.5</v>
      </c>
      <c r="N100" s="318">
        <v>1266000</v>
      </c>
      <c r="O100" s="319">
        <v>-7.1711394632644088E-2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1442.75</v>
      </c>
      <c r="E101" s="315">
        <v>1442.3</v>
      </c>
      <c r="F101" s="316">
        <v>1427.5</v>
      </c>
      <c r="G101" s="316">
        <v>1412.25</v>
      </c>
      <c r="H101" s="316">
        <v>1397.45</v>
      </c>
      <c r="I101" s="316">
        <v>1457.55</v>
      </c>
      <c r="J101" s="316">
        <v>1472.3499999999997</v>
      </c>
      <c r="K101" s="316">
        <v>1487.6</v>
      </c>
      <c r="L101" s="303">
        <v>1457.1</v>
      </c>
      <c r="M101" s="303">
        <v>1427.05</v>
      </c>
      <c r="N101" s="318">
        <v>1542400</v>
      </c>
      <c r="O101" s="319">
        <v>-2.3302938196555219E-2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155</v>
      </c>
      <c r="E102" s="315">
        <v>155.08333333333334</v>
      </c>
      <c r="F102" s="316">
        <v>152.56666666666669</v>
      </c>
      <c r="G102" s="316">
        <v>150.13333333333335</v>
      </c>
      <c r="H102" s="316">
        <v>147.6166666666667</v>
      </c>
      <c r="I102" s="316">
        <v>157.51666666666668</v>
      </c>
      <c r="J102" s="316">
        <v>160.03333333333333</v>
      </c>
      <c r="K102" s="316">
        <v>162.46666666666667</v>
      </c>
      <c r="L102" s="303">
        <v>157.6</v>
      </c>
      <c r="M102" s="303">
        <v>152.65</v>
      </c>
      <c r="N102" s="318">
        <v>26299000</v>
      </c>
      <c r="O102" s="319">
        <v>1.048951048951049E-2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78262.45</v>
      </c>
      <c r="E103" s="315">
        <v>78203.816666666666</v>
      </c>
      <c r="F103" s="316">
        <v>77708.633333333331</v>
      </c>
      <c r="G103" s="316">
        <v>77154.816666666666</v>
      </c>
      <c r="H103" s="316">
        <v>76659.633333333331</v>
      </c>
      <c r="I103" s="316">
        <v>78757.633333333331</v>
      </c>
      <c r="J103" s="316">
        <v>79252.816666666651</v>
      </c>
      <c r="K103" s="316">
        <v>79806.633333333331</v>
      </c>
      <c r="L103" s="303">
        <v>78699</v>
      </c>
      <c r="M103" s="303">
        <v>77650</v>
      </c>
      <c r="N103" s="318">
        <v>58960</v>
      </c>
      <c r="O103" s="319">
        <v>7.5187969924812026E-3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1176.8499999999999</v>
      </c>
      <c r="E104" s="315">
        <v>1182.3333333333333</v>
      </c>
      <c r="F104" s="316">
        <v>1163.3666666666666</v>
      </c>
      <c r="G104" s="316">
        <v>1149.8833333333332</v>
      </c>
      <c r="H104" s="316">
        <v>1130.9166666666665</v>
      </c>
      <c r="I104" s="316">
        <v>1195.8166666666666</v>
      </c>
      <c r="J104" s="316">
        <v>1214.7833333333333</v>
      </c>
      <c r="K104" s="316">
        <v>1228.2666666666667</v>
      </c>
      <c r="L104" s="303">
        <v>1201.3</v>
      </c>
      <c r="M104" s="303">
        <v>1168.8499999999999</v>
      </c>
      <c r="N104" s="318">
        <v>5080500</v>
      </c>
      <c r="O104" s="319">
        <v>4.8931557757819759E-2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42.85</v>
      </c>
      <c r="E105" s="315">
        <v>43.066666666666663</v>
      </c>
      <c r="F105" s="316">
        <v>42.033333333333324</v>
      </c>
      <c r="G105" s="316">
        <v>41.216666666666661</v>
      </c>
      <c r="H105" s="316">
        <v>40.183333333333323</v>
      </c>
      <c r="I105" s="316">
        <v>43.883333333333326</v>
      </c>
      <c r="J105" s="316">
        <v>44.916666666666657</v>
      </c>
      <c r="K105" s="316">
        <v>45.733333333333327</v>
      </c>
      <c r="L105" s="303">
        <v>44.1</v>
      </c>
      <c r="M105" s="303">
        <v>42.25</v>
      </c>
      <c r="N105" s="318">
        <v>53346000</v>
      </c>
      <c r="O105" s="319">
        <v>0.12958963282937366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4540.7</v>
      </c>
      <c r="E106" s="315">
        <v>4589.666666666667</v>
      </c>
      <c r="F106" s="316">
        <v>4446.2333333333336</v>
      </c>
      <c r="G106" s="316">
        <v>4351.7666666666664</v>
      </c>
      <c r="H106" s="316">
        <v>4208.333333333333</v>
      </c>
      <c r="I106" s="316">
        <v>4684.1333333333341</v>
      </c>
      <c r="J106" s="316">
        <v>4827.5666666666666</v>
      </c>
      <c r="K106" s="316">
        <v>4922.0333333333347</v>
      </c>
      <c r="L106" s="303">
        <v>4733.1000000000004</v>
      </c>
      <c r="M106" s="303">
        <v>4495.2</v>
      </c>
      <c r="N106" s="318">
        <v>885750</v>
      </c>
      <c r="O106" s="319">
        <v>1.6642754662840747E-2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18445.400000000001</v>
      </c>
      <c r="E107" s="315">
        <v>18418.633333333331</v>
      </c>
      <c r="F107" s="316">
        <v>18298.966666666664</v>
      </c>
      <c r="G107" s="316">
        <v>18152.533333333333</v>
      </c>
      <c r="H107" s="316">
        <v>18032.866666666665</v>
      </c>
      <c r="I107" s="316">
        <v>18565.066666666662</v>
      </c>
      <c r="J107" s="316">
        <v>18684.733333333334</v>
      </c>
      <c r="K107" s="316">
        <v>18831.166666666661</v>
      </c>
      <c r="L107" s="303">
        <v>18538.3</v>
      </c>
      <c r="M107" s="303">
        <v>18272.2</v>
      </c>
      <c r="N107" s="318">
        <v>352300</v>
      </c>
      <c r="O107" s="319">
        <v>7.4349442379182153E-3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111.4</v>
      </c>
      <c r="E108" s="315">
        <v>111.46666666666665</v>
      </c>
      <c r="F108" s="316">
        <v>108.5333333333333</v>
      </c>
      <c r="G108" s="316">
        <v>105.66666666666664</v>
      </c>
      <c r="H108" s="316">
        <v>102.73333333333329</v>
      </c>
      <c r="I108" s="316">
        <v>114.33333333333331</v>
      </c>
      <c r="J108" s="316">
        <v>117.26666666666668</v>
      </c>
      <c r="K108" s="316">
        <v>120.13333333333333</v>
      </c>
      <c r="L108" s="303">
        <v>114.4</v>
      </c>
      <c r="M108" s="303">
        <v>108.6</v>
      </c>
      <c r="N108" s="318">
        <v>34464800</v>
      </c>
      <c r="O108" s="319">
        <v>8.9830508474576271E-2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102.5</v>
      </c>
      <c r="E109" s="315">
        <v>101.14999999999999</v>
      </c>
      <c r="F109" s="316">
        <v>99.59999999999998</v>
      </c>
      <c r="G109" s="316">
        <v>96.699999999999989</v>
      </c>
      <c r="H109" s="316">
        <v>95.149999999999977</v>
      </c>
      <c r="I109" s="316">
        <v>104.04999999999998</v>
      </c>
      <c r="J109" s="316">
        <v>105.6</v>
      </c>
      <c r="K109" s="316">
        <v>108.49999999999999</v>
      </c>
      <c r="L109" s="303">
        <v>102.7</v>
      </c>
      <c r="M109" s="303">
        <v>98.25</v>
      </c>
      <c r="N109" s="318">
        <v>61354800</v>
      </c>
      <c r="O109" s="319">
        <v>1.3941220798794273E-2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97.25</v>
      </c>
      <c r="E110" s="315">
        <v>98.016666666666652</v>
      </c>
      <c r="F110" s="316">
        <v>92.3333333333333</v>
      </c>
      <c r="G110" s="316">
        <v>87.416666666666643</v>
      </c>
      <c r="H110" s="316">
        <v>81.733333333333292</v>
      </c>
      <c r="I110" s="316">
        <v>102.93333333333331</v>
      </c>
      <c r="J110" s="316">
        <v>108.61666666666665</v>
      </c>
      <c r="K110" s="316">
        <v>113.53333333333332</v>
      </c>
      <c r="L110" s="303">
        <v>103.7</v>
      </c>
      <c r="M110" s="303">
        <v>93.1</v>
      </c>
      <c r="N110" s="318">
        <v>51813300</v>
      </c>
      <c r="O110" s="319">
        <v>0.18260105448154657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23668.65</v>
      </c>
      <c r="E111" s="315">
        <v>23954.899999999998</v>
      </c>
      <c r="F111" s="316">
        <v>23253.799999999996</v>
      </c>
      <c r="G111" s="316">
        <v>22838.949999999997</v>
      </c>
      <c r="H111" s="316">
        <v>22137.849999999995</v>
      </c>
      <c r="I111" s="316">
        <v>24369.749999999996</v>
      </c>
      <c r="J111" s="316">
        <v>25070.849999999995</v>
      </c>
      <c r="K111" s="316">
        <v>25485.699999999997</v>
      </c>
      <c r="L111" s="303">
        <v>24656</v>
      </c>
      <c r="M111" s="303">
        <v>23540.05</v>
      </c>
      <c r="N111" s="318">
        <v>78660</v>
      </c>
      <c r="O111" s="319">
        <v>6.4555420219244819E-2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1438.8</v>
      </c>
      <c r="E112" s="315">
        <v>1450.2833333333335</v>
      </c>
      <c r="F112" s="316">
        <v>1419.5166666666671</v>
      </c>
      <c r="G112" s="316">
        <v>1400.2333333333336</v>
      </c>
      <c r="H112" s="316">
        <v>1369.4666666666672</v>
      </c>
      <c r="I112" s="316">
        <v>1469.5666666666671</v>
      </c>
      <c r="J112" s="316">
        <v>1500.3333333333335</v>
      </c>
      <c r="K112" s="316">
        <v>1519.616666666667</v>
      </c>
      <c r="L112" s="303">
        <v>1481.05</v>
      </c>
      <c r="M112" s="303">
        <v>1431</v>
      </c>
      <c r="N112" s="318">
        <v>3682250</v>
      </c>
      <c r="O112" s="319">
        <v>2.2761992056217536E-2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262.2</v>
      </c>
      <c r="E113" s="315">
        <v>261.31666666666666</v>
      </c>
      <c r="F113" s="316">
        <v>258.2833333333333</v>
      </c>
      <c r="G113" s="316">
        <v>254.36666666666662</v>
      </c>
      <c r="H113" s="316">
        <v>251.33333333333326</v>
      </c>
      <c r="I113" s="316">
        <v>265.23333333333335</v>
      </c>
      <c r="J113" s="316">
        <v>268.26666666666677</v>
      </c>
      <c r="K113" s="316">
        <v>272.18333333333339</v>
      </c>
      <c r="L113" s="303">
        <v>264.35000000000002</v>
      </c>
      <c r="M113" s="303">
        <v>257.39999999999998</v>
      </c>
      <c r="N113" s="318">
        <v>13731000</v>
      </c>
      <c r="O113" s="319">
        <v>-2.1590423257802478E-2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117.3</v>
      </c>
      <c r="E114" s="315">
        <v>117.18333333333334</v>
      </c>
      <c r="F114" s="316">
        <v>115.11666666666667</v>
      </c>
      <c r="G114" s="316">
        <v>112.93333333333334</v>
      </c>
      <c r="H114" s="316">
        <v>110.86666666666667</v>
      </c>
      <c r="I114" s="316">
        <v>119.36666666666667</v>
      </c>
      <c r="J114" s="316">
        <v>121.43333333333334</v>
      </c>
      <c r="K114" s="316">
        <v>123.61666666666667</v>
      </c>
      <c r="L114" s="303">
        <v>119.25</v>
      </c>
      <c r="M114" s="303">
        <v>115</v>
      </c>
      <c r="N114" s="318">
        <v>25432400</v>
      </c>
      <c r="O114" s="319">
        <v>-4.4045676998368678E-2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1643.65</v>
      </c>
      <c r="E115" s="315">
        <v>1651.45</v>
      </c>
      <c r="F115" s="316">
        <v>1628.4</v>
      </c>
      <c r="G115" s="316">
        <v>1613.15</v>
      </c>
      <c r="H115" s="316">
        <v>1590.1000000000001</v>
      </c>
      <c r="I115" s="316">
        <v>1666.7</v>
      </c>
      <c r="J115" s="316">
        <v>1689.7499999999998</v>
      </c>
      <c r="K115" s="316">
        <v>1705</v>
      </c>
      <c r="L115" s="303">
        <v>1674.5</v>
      </c>
      <c r="M115" s="303">
        <v>1636.2</v>
      </c>
      <c r="N115" s="318">
        <v>3241500</v>
      </c>
      <c r="O115" s="319">
        <v>6.2082880645661954E-3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39.200000000000003</v>
      </c>
      <c r="E116" s="315">
        <v>39.283333333333331</v>
      </c>
      <c r="F116" s="316">
        <v>38.166666666666664</v>
      </c>
      <c r="G116" s="316">
        <v>37.133333333333333</v>
      </c>
      <c r="H116" s="316">
        <v>36.016666666666666</v>
      </c>
      <c r="I116" s="316">
        <v>40.316666666666663</v>
      </c>
      <c r="J116" s="316">
        <v>41.433333333333337</v>
      </c>
      <c r="K116" s="316">
        <v>42.466666666666661</v>
      </c>
      <c r="L116" s="303">
        <v>40.4</v>
      </c>
      <c r="M116" s="303">
        <v>38.25</v>
      </c>
      <c r="N116" s="318">
        <v>109364000</v>
      </c>
      <c r="O116" s="319">
        <v>-9.2595665593574725E-2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189.65</v>
      </c>
      <c r="E117" s="315">
        <v>190.21666666666667</v>
      </c>
      <c r="F117" s="316">
        <v>188.03333333333333</v>
      </c>
      <c r="G117" s="316">
        <v>186.41666666666666</v>
      </c>
      <c r="H117" s="316">
        <v>184.23333333333332</v>
      </c>
      <c r="I117" s="316">
        <v>191.83333333333334</v>
      </c>
      <c r="J117" s="316">
        <v>194.01666666666668</v>
      </c>
      <c r="K117" s="316">
        <v>195.63333333333335</v>
      </c>
      <c r="L117" s="303">
        <v>192.4</v>
      </c>
      <c r="M117" s="303">
        <v>188.6</v>
      </c>
      <c r="N117" s="318">
        <v>19112000</v>
      </c>
      <c r="O117" s="319">
        <v>4.3231441048034933E-2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1466.7</v>
      </c>
      <c r="E118" s="315">
        <v>1477.0166666666667</v>
      </c>
      <c r="F118" s="316">
        <v>1446.3333333333333</v>
      </c>
      <c r="G118" s="316">
        <v>1425.9666666666667</v>
      </c>
      <c r="H118" s="316">
        <v>1395.2833333333333</v>
      </c>
      <c r="I118" s="316">
        <v>1497.3833333333332</v>
      </c>
      <c r="J118" s="316">
        <v>1528.0666666666666</v>
      </c>
      <c r="K118" s="316">
        <v>1548.4333333333332</v>
      </c>
      <c r="L118" s="303">
        <v>1507.7</v>
      </c>
      <c r="M118" s="303">
        <v>1456.65</v>
      </c>
      <c r="N118" s="318">
        <v>1412697</v>
      </c>
      <c r="O118" s="319">
        <v>-5.9094605584169152E-2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846.65</v>
      </c>
      <c r="E119" s="315">
        <v>841.5333333333333</v>
      </c>
      <c r="F119" s="316">
        <v>832.16666666666663</v>
      </c>
      <c r="G119" s="316">
        <v>817.68333333333328</v>
      </c>
      <c r="H119" s="316">
        <v>808.31666666666661</v>
      </c>
      <c r="I119" s="316">
        <v>856.01666666666665</v>
      </c>
      <c r="J119" s="316">
        <v>865.38333333333344</v>
      </c>
      <c r="K119" s="316">
        <v>879.86666666666667</v>
      </c>
      <c r="L119" s="303">
        <v>850.9</v>
      </c>
      <c r="M119" s="303">
        <v>827.05</v>
      </c>
      <c r="N119" s="318">
        <v>1468800</v>
      </c>
      <c r="O119" s="319">
        <v>-1.3135351227869789E-2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234.5</v>
      </c>
      <c r="E120" s="315">
        <v>236.79999999999998</v>
      </c>
      <c r="F120" s="316">
        <v>230.34999999999997</v>
      </c>
      <c r="G120" s="316">
        <v>226.2</v>
      </c>
      <c r="H120" s="316">
        <v>219.74999999999997</v>
      </c>
      <c r="I120" s="316">
        <v>240.94999999999996</v>
      </c>
      <c r="J120" s="316">
        <v>247.39999999999995</v>
      </c>
      <c r="K120" s="316">
        <v>251.54999999999995</v>
      </c>
      <c r="L120" s="303">
        <v>243.25</v>
      </c>
      <c r="M120" s="303">
        <v>232.65</v>
      </c>
      <c r="N120" s="318">
        <v>15526700</v>
      </c>
      <c r="O120" s="319">
        <v>-1.5727616197986662E-2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136.05000000000001</v>
      </c>
      <c r="E121" s="315">
        <v>135.03333333333333</v>
      </c>
      <c r="F121" s="316">
        <v>132.76666666666665</v>
      </c>
      <c r="G121" s="316">
        <v>129.48333333333332</v>
      </c>
      <c r="H121" s="316">
        <v>127.21666666666664</v>
      </c>
      <c r="I121" s="316">
        <v>138.31666666666666</v>
      </c>
      <c r="J121" s="316">
        <v>140.58333333333337</v>
      </c>
      <c r="K121" s="316">
        <v>143.86666666666667</v>
      </c>
      <c r="L121" s="303">
        <v>137.30000000000001</v>
      </c>
      <c r="M121" s="303">
        <v>131.75</v>
      </c>
      <c r="N121" s="318">
        <v>17064000</v>
      </c>
      <c r="O121" s="319">
        <v>-5.2947052947052944E-2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2008.2</v>
      </c>
      <c r="E122" s="315">
        <v>2010.6833333333334</v>
      </c>
      <c r="F122" s="316">
        <v>1973.4666666666667</v>
      </c>
      <c r="G122" s="316">
        <v>1938.7333333333333</v>
      </c>
      <c r="H122" s="316">
        <v>1901.5166666666667</v>
      </c>
      <c r="I122" s="316">
        <v>2045.4166666666667</v>
      </c>
      <c r="J122" s="316">
        <v>2082.6333333333332</v>
      </c>
      <c r="K122" s="316">
        <v>2117.3666666666668</v>
      </c>
      <c r="L122" s="303">
        <v>2047.9</v>
      </c>
      <c r="M122" s="303">
        <v>1975.95</v>
      </c>
      <c r="N122" s="318">
        <v>36763975</v>
      </c>
      <c r="O122" s="319">
        <v>-8.8533044468854984E-3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58.05</v>
      </c>
      <c r="E123" s="315">
        <v>58.066666666666663</v>
      </c>
      <c r="F123" s="316">
        <v>56.183333333333323</v>
      </c>
      <c r="G123" s="316">
        <v>54.316666666666663</v>
      </c>
      <c r="H123" s="316">
        <v>52.433333333333323</v>
      </c>
      <c r="I123" s="316">
        <v>59.933333333333323</v>
      </c>
      <c r="J123" s="316">
        <v>61.816666666666663</v>
      </c>
      <c r="K123" s="316">
        <v>63.683333333333323</v>
      </c>
      <c r="L123" s="303">
        <v>59.95</v>
      </c>
      <c r="M123" s="303">
        <v>56.2</v>
      </c>
      <c r="N123" s="318">
        <v>90174000</v>
      </c>
      <c r="O123" s="319">
        <v>9.0032154340836015E-2</v>
      </c>
    </row>
    <row r="124" spans="1:15" ht="15">
      <c r="A124" s="276">
        <v>114</v>
      </c>
      <c r="B124" s="408" t="s">
        <v>57</v>
      </c>
      <c r="C124" s="276" t="s">
        <v>280</v>
      </c>
      <c r="D124" s="315">
        <v>853.65</v>
      </c>
      <c r="E124" s="315">
        <v>856.13333333333333</v>
      </c>
      <c r="F124" s="316">
        <v>846.26666666666665</v>
      </c>
      <c r="G124" s="316">
        <v>838.88333333333333</v>
      </c>
      <c r="H124" s="316">
        <v>829.01666666666665</v>
      </c>
      <c r="I124" s="316">
        <v>863.51666666666665</v>
      </c>
      <c r="J124" s="316">
        <v>873.38333333333321</v>
      </c>
      <c r="K124" s="316">
        <v>880.76666666666665</v>
      </c>
      <c r="L124" s="303">
        <v>866</v>
      </c>
      <c r="M124" s="303">
        <v>848.75</v>
      </c>
      <c r="N124" s="318">
        <v>7136250</v>
      </c>
      <c r="O124" s="319">
        <v>3.7735849056603772E-2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272.8</v>
      </c>
      <c r="E125" s="315">
        <v>273.70000000000005</v>
      </c>
      <c r="F125" s="316">
        <v>270.30000000000007</v>
      </c>
      <c r="G125" s="316">
        <v>267.8</v>
      </c>
      <c r="H125" s="316">
        <v>264.40000000000003</v>
      </c>
      <c r="I125" s="316">
        <v>276.2000000000001</v>
      </c>
      <c r="J125" s="316">
        <v>279.60000000000008</v>
      </c>
      <c r="K125" s="316">
        <v>282.10000000000014</v>
      </c>
      <c r="L125" s="303">
        <v>277.10000000000002</v>
      </c>
      <c r="M125" s="303">
        <v>271.2</v>
      </c>
      <c r="N125" s="318">
        <v>79554000</v>
      </c>
      <c r="O125" s="319">
        <v>5.8412987407070243E-3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23895.55</v>
      </c>
      <c r="E126" s="315">
        <v>23867.833333333332</v>
      </c>
      <c r="F126" s="316">
        <v>23703.216666666664</v>
      </c>
      <c r="G126" s="316">
        <v>23510.883333333331</v>
      </c>
      <c r="H126" s="316">
        <v>23346.266666666663</v>
      </c>
      <c r="I126" s="316">
        <v>24060.166666666664</v>
      </c>
      <c r="J126" s="316">
        <v>24224.783333333333</v>
      </c>
      <c r="K126" s="316">
        <v>24417.116666666665</v>
      </c>
      <c r="L126" s="303">
        <v>24032.45</v>
      </c>
      <c r="M126" s="303">
        <v>23675.5</v>
      </c>
      <c r="N126" s="318">
        <v>148700</v>
      </c>
      <c r="O126" s="319">
        <v>1.0097610232245036E-3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1543</v>
      </c>
      <c r="E127" s="315">
        <v>1539.95</v>
      </c>
      <c r="F127" s="316">
        <v>1528.3000000000002</v>
      </c>
      <c r="G127" s="316">
        <v>1513.6000000000001</v>
      </c>
      <c r="H127" s="316">
        <v>1501.9500000000003</v>
      </c>
      <c r="I127" s="316">
        <v>1554.65</v>
      </c>
      <c r="J127" s="316">
        <v>1566.3000000000002</v>
      </c>
      <c r="K127" s="316">
        <v>1581</v>
      </c>
      <c r="L127" s="303">
        <v>1551.6</v>
      </c>
      <c r="M127" s="303">
        <v>1525.25</v>
      </c>
      <c r="N127" s="318">
        <v>1564200</v>
      </c>
      <c r="O127" s="319">
        <v>-3.1335149863760216E-2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5275.55</v>
      </c>
      <c r="E128" s="315">
        <v>5299.4666666666662</v>
      </c>
      <c r="F128" s="316">
        <v>5218.9333333333325</v>
      </c>
      <c r="G128" s="316">
        <v>5162.3166666666666</v>
      </c>
      <c r="H128" s="316">
        <v>5081.7833333333328</v>
      </c>
      <c r="I128" s="316">
        <v>5356.0833333333321</v>
      </c>
      <c r="J128" s="316">
        <v>5436.6166666666668</v>
      </c>
      <c r="K128" s="316">
        <v>5493.2333333333318</v>
      </c>
      <c r="L128" s="303">
        <v>5380</v>
      </c>
      <c r="M128" s="303">
        <v>5242.8500000000004</v>
      </c>
      <c r="N128" s="318">
        <v>387750</v>
      </c>
      <c r="O128" s="319">
        <v>-7.3600000000000002E-3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1046.95</v>
      </c>
      <c r="E129" s="315">
        <v>1055.3166666666666</v>
      </c>
      <c r="F129" s="316">
        <v>1031.6333333333332</v>
      </c>
      <c r="G129" s="316">
        <v>1016.3166666666666</v>
      </c>
      <c r="H129" s="316">
        <v>992.63333333333321</v>
      </c>
      <c r="I129" s="316">
        <v>1070.6333333333332</v>
      </c>
      <c r="J129" s="316">
        <v>1094.3166666666666</v>
      </c>
      <c r="K129" s="316">
        <v>1109.6333333333332</v>
      </c>
      <c r="L129" s="303">
        <v>1079</v>
      </c>
      <c r="M129" s="303">
        <v>1040</v>
      </c>
      <c r="N129" s="318">
        <v>4799293</v>
      </c>
      <c r="O129" s="319">
        <v>-5.6409184341758524E-3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568.79999999999995</v>
      </c>
      <c r="E130" s="315">
        <v>568.63333333333333</v>
      </c>
      <c r="F130" s="316">
        <v>562.86666666666667</v>
      </c>
      <c r="G130" s="316">
        <v>556.93333333333339</v>
      </c>
      <c r="H130" s="316">
        <v>551.16666666666674</v>
      </c>
      <c r="I130" s="316">
        <v>574.56666666666661</v>
      </c>
      <c r="J130" s="316">
        <v>580.33333333333326</v>
      </c>
      <c r="K130" s="316">
        <v>586.26666666666654</v>
      </c>
      <c r="L130" s="303">
        <v>574.4</v>
      </c>
      <c r="M130" s="303">
        <v>562.70000000000005</v>
      </c>
      <c r="N130" s="318">
        <v>35392000</v>
      </c>
      <c r="O130" s="319">
        <v>-2.4804227905720788E-2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470.6</v>
      </c>
      <c r="E131" s="315">
        <v>473.95</v>
      </c>
      <c r="F131" s="316">
        <v>463.9</v>
      </c>
      <c r="G131" s="316">
        <v>457.2</v>
      </c>
      <c r="H131" s="316">
        <v>447.15</v>
      </c>
      <c r="I131" s="316">
        <v>480.65</v>
      </c>
      <c r="J131" s="316">
        <v>490.70000000000005</v>
      </c>
      <c r="K131" s="316">
        <v>497.4</v>
      </c>
      <c r="L131" s="303">
        <v>484</v>
      </c>
      <c r="M131" s="303">
        <v>467.25</v>
      </c>
      <c r="N131" s="318">
        <v>11427000</v>
      </c>
      <c r="O131" s="319">
        <v>-1.1291369240752759E-2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510.7</v>
      </c>
      <c r="E132" s="315">
        <v>511.4666666666667</v>
      </c>
      <c r="F132" s="316">
        <v>506.43333333333339</v>
      </c>
      <c r="G132" s="316">
        <v>502.16666666666669</v>
      </c>
      <c r="H132" s="316">
        <v>497.13333333333338</v>
      </c>
      <c r="I132" s="316">
        <v>515.73333333333335</v>
      </c>
      <c r="J132" s="316">
        <v>520.76666666666665</v>
      </c>
      <c r="K132" s="316">
        <v>525.03333333333342</v>
      </c>
      <c r="L132" s="303">
        <v>516.5</v>
      </c>
      <c r="M132" s="303">
        <v>507.2</v>
      </c>
      <c r="N132" s="318">
        <v>6544000</v>
      </c>
      <c r="O132" s="319">
        <v>2.4420788979336257E-2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578.95000000000005</v>
      </c>
      <c r="E133" s="315">
        <v>581.15</v>
      </c>
      <c r="F133" s="316">
        <v>570.84999999999991</v>
      </c>
      <c r="G133" s="316">
        <v>562.74999999999989</v>
      </c>
      <c r="H133" s="316">
        <v>552.44999999999982</v>
      </c>
      <c r="I133" s="316">
        <v>589.25</v>
      </c>
      <c r="J133" s="316">
        <v>599.54999999999995</v>
      </c>
      <c r="K133" s="316">
        <v>607.65000000000009</v>
      </c>
      <c r="L133" s="303">
        <v>591.45000000000005</v>
      </c>
      <c r="M133" s="303">
        <v>573.04999999999995</v>
      </c>
      <c r="N133" s="318">
        <v>13235400</v>
      </c>
      <c r="O133" s="319">
        <v>3.7350544915881918E-2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179.05</v>
      </c>
      <c r="E134" s="315">
        <v>179.26666666666665</v>
      </c>
      <c r="F134" s="316">
        <v>176.5333333333333</v>
      </c>
      <c r="G134" s="316">
        <v>174.01666666666665</v>
      </c>
      <c r="H134" s="316">
        <v>171.2833333333333</v>
      </c>
      <c r="I134" s="316">
        <v>181.7833333333333</v>
      </c>
      <c r="J134" s="316">
        <v>184.51666666666665</v>
      </c>
      <c r="K134" s="316">
        <v>187.0333333333333</v>
      </c>
      <c r="L134" s="303">
        <v>182</v>
      </c>
      <c r="M134" s="303">
        <v>176.75</v>
      </c>
      <c r="N134" s="318">
        <v>62665800</v>
      </c>
      <c r="O134" s="319">
        <v>-5.937713894592745E-2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73.150000000000006</v>
      </c>
      <c r="E135" s="315">
        <v>73.333333333333329</v>
      </c>
      <c r="F135" s="316">
        <v>72.166666666666657</v>
      </c>
      <c r="G135" s="316">
        <v>71.183333333333323</v>
      </c>
      <c r="H135" s="316">
        <v>70.016666666666652</v>
      </c>
      <c r="I135" s="316">
        <v>74.316666666666663</v>
      </c>
      <c r="J135" s="316">
        <v>75.48333333333332</v>
      </c>
      <c r="K135" s="316">
        <v>76.466666666666669</v>
      </c>
      <c r="L135" s="303">
        <v>74.5</v>
      </c>
      <c r="M135" s="303">
        <v>72.349999999999994</v>
      </c>
      <c r="N135" s="318">
        <v>99252000</v>
      </c>
      <c r="O135" s="319">
        <v>-4.0639393118396096E-3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624.04999999999995</v>
      </c>
      <c r="E136" s="315">
        <v>623.11666666666667</v>
      </c>
      <c r="F136" s="316">
        <v>617.43333333333339</v>
      </c>
      <c r="G136" s="316">
        <v>610.81666666666672</v>
      </c>
      <c r="H136" s="316">
        <v>605.13333333333344</v>
      </c>
      <c r="I136" s="316">
        <v>629.73333333333335</v>
      </c>
      <c r="J136" s="316">
        <v>635.41666666666652</v>
      </c>
      <c r="K136" s="316">
        <v>642.0333333333333</v>
      </c>
      <c r="L136" s="303">
        <v>628.79999999999995</v>
      </c>
      <c r="M136" s="303">
        <v>616.5</v>
      </c>
      <c r="N136" s="318">
        <v>38758300</v>
      </c>
      <c r="O136" s="319">
        <v>2.6288543776727437E-2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2789.15</v>
      </c>
      <c r="E137" s="315">
        <v>2792.6</v>
      </c>
      <c r="F137" s="316">
        <v>2770.2</v>
      </c>
      <c r="G137" s="316">
        <v>2751.25</v>
      </c>
      <c r="H137" s="316">
        <v>2728.85</v>
      </c>
      <c r="I137" s="316">
        <v>2811.5499999999997</v>
      </c>
      <c r="J137" s="316">
        <v>2833.9500000000003</v>
      </c>
      <c r="K137" s="316">
        <v>2852.8999999999996</v>
      </c>
      <c r="L137" s="303">
        <v>2815</v>
      </c>
      <c r="M137" s="303">
        <v>2773.65</v>
      </c>
      <c r="N137" s="318">
        <v>6458400</v>
      </c>
      <c r="O137" s="319">
        <v>-2.7422633837813418E-2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922.95</v>
      </c>
      <c r="E138" s="315">
        <v>926.04999999999984</v>
      </c>
      <c r="F138" s="316">
        <v>915.9499999999997</v>
      </c>
      <c r="G138" s="316">
        <v>908.94999999999982</v>
      </c>
      <c r="H138" s="316">
        <v>898.84999999999968</v>
      </c>
      <c r="I138" s="316">
        <v>933.04999999999973</v>
      </c>
      <c r="J138" s="316">
        <v>943.14999999999986</v>
      </c>
      <c r="K138" s="316">
        <v>950.14999999999975</v>
      </c>
      <c r="L138" s="303">
        <v>936.15</v>
      </c>
      <c r="M138" s="303">
        <v>919.05</v>
      </c>
      <c r="N138" s="318">
        <v>11310000</v>
      </c>
      <c r="O138" s="319">
        <v>2.4462880238247183E-3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1446.3</v>
      </c>
      <c r="E139" s="315">
        <v>1442.2166666666665</v>
      </c>
      <c r="F139" s="316">
        <v>1432.9833333333329</v>
      </c>
      <c r="G139" s="316">
        <v>1419.6666666666665</v>
      </c>
      <c r="H139" s="316">
        <v>1410.4333333333329</v>
      </c>
      <c r="I139" s="316">
        <v>1455.5333333333328</v>
      </c>
      <c r="J139" s="316">
        <v>1464.7666666666664</v>
      </c>
      <c r="K139" s="316">
        <v>1478.0833333333328</v>
      </c>
      <c r="L139" s="303">
        <v>1451.45</v>
      </c>
      <c r="M139" s="303">
        <v>1428.9</v>
      </c>
      <c r="N139" s="318">
        <v>6468750</v>
      </c>
      <c r="O139" s="319">
        <v>5.3619302949061663E-3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2655.7</v>
      </c>
      <c r="E140" s="315">
        <v>2650.5833333333335</v>
      </c>
      <c r="F140" s="316">
        <v>2635.166666666667</v>
      </c>
      <c r="G140" s="316">
        <v>2614.6333333333337</v>
      </c>
      <c r="H140" s="316">
        <v>2599.2166666666672</v>
      </c>
      <c r="I140" s="316">
        <v>2671.1166666666668</v>
      </c>
      <c r="J140" s="316">
        <v>2686.5333333333338</v>
      </c>
      <c r="K140" s="316">
        <v>2707.0666666666666</v>
      </c>
      <c r="L140" s="303">
        <v>2666</v>
      </c>
      <c r="M140" s="303">
        <v>2630.05</v>
      </c>
      <c r="N140" s="318">
        <v>1031750</v>
      </c>
      <c r="O140" s="319">
        <v>3.2008002000500128E-2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325.2</v>
      </c>
      <c r="E141" s="315">
        <v>325.43333333333334</v>
      </c>
      <c r="F141" s="316">
        <v>322.16666666666669</v>
      </c>
      <c r="G141" s="316">
        <v>319.13333333333333</v>
      </c>
      <c r="H141" s="316">
        <v>315.86666666666667</v>
      </c>
      <c r="I141" s="316">
        <v>328.4666666666667</v>
      </c>
      <c r="J141" s="316">
        <v>331.73333333333335</v>
      </c>
      <c r="K141" s="316">
        <v>334.76666666666671</v>
      </c>
      <c r="L141" s="303">
        <v>328.7</v>
      </c>
      <c r="M141" s="303">
        <v>322.39999999999998</v>
      </c>
      <c r="N141" s="318">
        <v>4404000</v>
      </c>
      <c r="O141" s="319">
        <v>-3.5479632063074903E-2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486</v>
      </c>
      <c r="E142" s="315">
        <v>493.98333333333335</v>
      </c>
      <c r="F142" s="316">
        <v>473.11666666666667</v>
      </c>
      <c r="G142" s="316">
        <v>460.23333333333335</v>
      </c>
      <c r="H142" s="316">
        <v>439.36666666666667</v>
      </c>
      <c r="I142" s="316">
        <v>506.86666666666667</v>
      </c>
      <c r="J142" s="316">
        <v>527.73333333333335</v>
      </c>
      <c r="K142" s="316">
        <v>540.61666666666667</v>
      </c>
      <c r="L142" s="303">
        <v>514.85</v>
      </c>
      <c r="M142" s="303">
        <v>481.1</v>
      </c>
      <c r="N142" s="318">
        <v>5959800</v>
      </c>
      <c r="O142" s="319">
        <v>0.15491047205642974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1162</v>
      </c>
      <c r="E143" s="315">
        <v>1150.45</v>
      </c>
      <c r="F143" s="316">
        <v>1122.9000000000001</v>
      </c>
      <c r="G143" s="316">
        <v>1083.8</v>
      </c>
      <c r="H143" s="316">
        <v>1056.25</v>
      </c>
      <c r="I143" s="316">
        <v>1189.5500000000002</v>
      </c>
      <c r="J143" s="316">
        <v>1217.0999999999999</v>
      </c>
      <c r="K143" s="316">
        <v>1256.2000000000003</v>
      </c>
      <c r="L143" s="303">
        <v>1178</v>
      </c>
      <c r="M143" s="303">
        <v>1111.3499999999999</v>
      </c>
      <c r="N143" s="318">
        <v>1281000</v>
      </c>
      <c r="O143" s="319">
        <v>4.9423393739703456E-3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5020</v>
      </c>
      <c r="E144" s="315">
        <v>5011.05</v>
      </c>
      <c r="F144" s="316">
        <v>4974.25</v>
      </c>
      <c r="G144" s="316">
        <v>4928.5</v>
      </c>
      <c r="H144" s="316">
        <v>4891.7</v>
      </c>
      <c r="I144" s="316">
        <v>5056.8</v>
      </c>
      <c r="J144" s="316">
        <v>5093.6000000000013</v>
      </c>
      <c r="K144" s="316">
        <v>5139.3500000000004</v>
      </c>
      <c r="L144" s="303">
        <v>5047.8500000000004</v>
      </c>
      <c r="M144" s="303">
        <v>4965.3</v>
      </c>
      <c r="N144" s="318">
        <v>1492600</v>
      </c>
      <c r="O144" s="319">
        <v>1.7034614336331425E-2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436.95</v>
      </c>
      <c r="E145" s="315">
        <v>441.68333333333334</v>
      </c>
      <c r="F145" s="316">
        <v>425.76666666666665</v>
      </c>
      <c r="G145" s="316">
        <v>414.58333333333331</v>
      </c>
      <c r="H145" s="316">
        <v>398.66666666666663</v>
      </c>
      <c r="I145" s="316">
        <v>452.86666666666667</v>
      </c>
      <c r="J145" s="316">
        <v>468.7833333333333</v>
      </c>
      <c r="K145" s="316">
        <v>479.9666666666667</v>
      </c>
      <c r="L145" s="303">
        <v>457.6</v>
      </c>
      <c r="M145" s="303">
        <v>430.5</v>
      </c>
      <c r="N145" s="318">
        <v>27307800</v>
      </c>
      <c r="O145" s="319">
        <v>-3.7084574833829931E-2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146.94999999999999</v>
      </c>
      <c r="E146" s="315">
        <v>146.01666666666665</v>
      </c>
      <c r="F146" s="316">
        <v>143.7833333333333</v>
      </c>
      <c r="G146" s="316">
        <v>140.61666666666665</v>
      </c>
      <c r="H146" s="316">
        <v>138.3833333333333</v>
      </c>
      <c r="I146" s="316">
        <v>149.18333333333331</v>
      </c>
      <c r="J146" s="316">
        <v>151.41666666666666</v>
      </c>
      <c r="K146" s="316">
        <v>154.58333333333331</v>
      </c>
      <c r="L146" s="303">
        <v>148.25</v>
      </c>
      <c r="M146" s="303">
        <v>142.85</v>
      </c>
      <c r="N146" s="318">
        <v>116150800</v>
      </c>
      <c r="O146" s="319">
        <v>-9.3596319602347842E-3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808.65</v>
      </c>
      <c r="E147" s="315">
        <v>811.61666666666679</v>
      </c>
      <c r="F147" s="316">
        <v>800.23333333333358</v>
      </c>
      <c r="G147" s="316">
        <v>791.81666666666683</v>
      </c>
      <c r="H147" s="316">
        <v>780.43333333333362</v>
      </c>
      <c r="I147" s="316">
        <v>820.03333333333353</v>
      </c>
      <c r="J147" s="316">
        <v>831.41666666666674</v>
      </c>
      <c r="K147" s="316">
        <v>839.83333333333348</v>
      </c>
      <c r="L147" s="303">
        <v>823</v>
      </c>
      <c r="M147" s="303">
        <v>803.2</v>
      </c>
      <c r="N147" s="318">
        <v>2525000</v>
      </c>
      <c r="O147" s="319">
        <v>-2.9965424510180562E-2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354</v>
      </c>
      <c r="E148" s="315">
        <v>355.76666666666665</v>
      </c>
      <c r="F148" s="316">
        <v>351.2833333333333</v>
      </c>
      <c r="G148" s="316">
        <v>348.56666666666666</v>
      </c>
      <c r="H148" s="316">
        <v>344.08333333333331</v>
      </c>
      <c r="I148" s="316">
        <v>358.48333333333329</v>
      </c>
      <c r="J148" s="316">
        <v>362.96666666666664</v>
      </c>
      <c r="K148" s="316">
        <v>365.68333333333328</v>
      </c>
      <c r="L148" s="303">
        <v>360.25</v>
      </c>
      <c r="M148" s="303">
        <v>353.05</v>
      </c>
      <c r="N148" s="318">
        <v>31443200</v>
      </c>
      <c r="O148" s="319">
        <v>2.0247118679264875E-2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212.95</v>
      </c>
      <c r="E149" s="315">
        <v>213.46666666666667</v>
      </c>
      <c r="F149" s="316">
        <v>209.38333333333333</v>
      </c>
      <c r="G149" s="316">
        <v>205.81666666666666</v>
      </c>
      <c r="H149" s="316">
        <v>201.73333333333332</v>
      </c>
      <c r="I149" s="316">
        <v>217.03333333333333</v>
      </c>
      <c r="J149" s="316">
        <v>221.11666666666665</v>
      </c>
      <c r="K149" s="316">
        <v>224.68333333333334</v>
      </c>
      <c r="L149" s="303">
        <v>217.55</v>
      </c>
      <c r="M149" s="303">
        <v>209.9</v>
      </c>
      <c r="N149" s="318">
        <v>32625000</v>
      </c>
      <c r="O149" s="319">
        <v>-2.4401184175114381E-2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44179</v>
      </c>
    </row>
    <row r="7" spans="1:15">
      <c r="A7"/>
    </row>
    <row r="8" spans="1:15" ht="28.5" customHeight="1">
      <c r="A8" s="585" t="s">
        <v>16</v>
      </c>
      <c r="B8" s="586" t="s">
        <v>18</v>
      </c>
      <c r="C8" s="584" t="s">
        <v>19</v>
      </c>
      <c r="D8" s="584" t="s">
        <v>20</v>
      </c>
      <c r="E8" s="584" t="s">
        <v>21</v>
      </c>
      <c r="F8" s="584"/>
      <c r="G8" s="584"/>
      <c r="H8" s="584" t="s">
        <v>22</v>
      </c>
      <c r="I8" s="584"/>
      <c r="J8" s="584"/>
      <c r="K8" s="273"/>
      <c r="L8" s="281"/>
      <c r="M8" s="281"/>
    </row>
    <row r="9" spans="1:15" ht="36" customHeight="1">
      <c r="A9" s="580"/>
      <c r="B9" s="582"/>
      <c r="C9" s="587" t="s">
        <v>23</v>
      </c>
      <c r="D9" s="587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13513.85</v>
      </c>
      <c r="D10" s="302">
        <v>13498.683333333334</v>
      </c>
      <c r="E10" s="302">
        <v>13418.016666666668</v>
      </c>
      <c r="F10" s="302">
        <v>13322.183333333334</v>
      </c>
      <c r="G10" s="302">
        <v>13241.516666666668</v>
      </c>
      <c r="H10" s="302">
        <v>13594.516666666668</v>
      </c>
      <c r="I10" s="302">
        <v>13675.183333333332</v>
      </c>
      <c r="J10" s="302">
        <v>13771.016666666668</v>
      </c>
      <c r="K10" s="301">
        <v>13579.35</v>
      </c>
      <c r="L10" s="301">
        <v>13402.85</v>
      </c>
      <c r="M10" s="306"/>
    </row>
    <row r="11" spans="1:15">
      <c r="A11" s="300">
        <v>2</v>
      </c>
      <c r="B11" s="276" t="s">
        <v>220</v>
      </c>
      <c r="C11" s="303">
        <v>30604.85</v>
      </c>
      <c r="D11" s="278">
        <v>30581.699999999997</v>
      </c>
      <c r="E11" s="278">
        <v>30351.599999999995</v>
      </c>
      <c r="F11" s="278">
        <v>30098.35</v>
      </c>
      <c r="G11" s="278">
        <v>29868.249999999996</v>
      </c>
      <c r="H11" s="278">
        <v>30834.949999999993</v>
      </c>
      <c r="I11" s="278">
        <v>31065.05</v>
      </c>
      <c r="J11" s="278">
        <v>31318.299999999992</v>
      </c>
      <c r="K11" s="303">
        <v>30811.8</v>
      </c>
      <c r="L11" s="303">
        <v>30328.45</v>
      </c>
      <c r="M11" s="306"/>
    </row>
    <row r="12" spans="1:15">
      <c r="A12" s="300">
        <v>3</v>
      </c>
      <c r="B12" s="284" t="s">
        <v>221</v>
      </c>
      <c r="C12" s="303">
        <v>1653.45</v>
      </c>
      <c r="D12" s="278">
        <v>1650.7</v>
      </c>
      <c r="E12" s="278">
        <v>1615</v>
      </c>
      <c r="F12" s="278">
        <v>1576.55</v>
      </c>
      <c r="G12" s="278">
        <v>1540.85</v>
      </c>
      <c r="H12" s="278">
        <v>1689.15</v>
      </c>
      <c r="I12" s="278">
        <v>1724.8500000000004</v>
      </c>
      <c r="J12" s="278">
        <v>1763.3000000000002</v>
      </c>
      <c r="K12" s="303">
        <v>1686.4</v>
      </c>
      <c r="L12" s="303">
        <v>1612.25</v>
      </c>
      <c r="M12" s="306"/>
    </row>
    <row r="13" spans="1:15">
      <c r="A13" s="300">
        <v>4</v>
      </c>
      <c r="B13" s="276" t="s">
        <v>222</v>
      </c>
      <c r="C13" s="303">
        <v>3618.15</v>
      </c>
      <c r="D13" s="278">
        <v>3614.65</v>
      </c>
      <c r="E13" s="278">
        <v>3584.9500000000003</v>
      </c>
      <c r="F13" s="278">
        <v>3551.75</v>
      </c>
      <c r="G13" s="278">
        <v>3522.05</v>
      </c>
      <c r="H13" s="278">
        <v>3647.8500000000004</v>
      </c>
      <c r="I13" s="278">
        <v>3677.55</v>
      </c>
      <c r="J13" s="278">
        <v>3710.7500000000005</v>
      </c>
      <c r="K13" s="303">
        <v>3644.35</v>
      </c>
      <c r="L13" s="303">
        <v>3581.45</v>
      </c>
      <c r="M13" s="306"/>
    </row>
    <row r="14" spans="1:15">
      <c r="A14" s="300">
        <v>5</v>
      </c>
      <c r="B14" s="276" t="s">
        <v>223</v>
      </c>
      <c r="C14" s="303">
        <v>22664</v>
      </c>
      <c r="D14" s="278">
        <v>22702.283333333336</v>
      </c>
      <c r="E14" s="278">
        <v>22502.816666666673</v>
      </c>
      <c r="F14" s="278">
        <v>22341.633333333335</v>
      </c>
      <c r="G14" s="278">
        <v>22142.166666666672</v>
      </c>
      <c r="H14" s="278">
        <v>22863.466666666674</v>
      </c>
      <c r="I14" s="278">
        <v>23062.933333333342</v>
      </c>
      <c r="J14" s="278">
        <v>23224.116666666676</v>
      </c>
      <c r="K14" s="303">
        <v>22901.75</v>
      </c>
      <c r="L14" s="303">
        <v>22541.1</v>
      </c>
      <c r="M14" s="306"/>
    </row>
    <row r="15" spans="1:15">
      <c r="A15" s="300">
        <v>6</v>
      </c>
      <c r="B15" s="276" t="s">
        <v>224</v>
      </c>
      <c r="C15" s="303">
        <v>2835.8</v>
      </c>
      <c r="D15" s="278">
        <v>2831.1666666666665</v>
      </c>
      <c r="E15" s="278">
        <v>2787.6833333333329</v>
      </c>
      <c r="F15" s="278">
        <v>2739.5666666666666</v>
      </c>
      <c r="G15" s="278">
        <v>2696.083333333333</v>
      </c>
      <c r="H15" s="278">
        <v>2879.2833333333328</v>
      </c>
      <c r="I15" s="278">
        <v>2922.7666666666664</v>
      </c>
      <c r="J15" s="278">
        <v>2970.8833333333328</v>
      </c>
      <c r="K15" s="303">
        <v>2874.65</v>
      </c>
      <c r="L15" s="303">
        <v>2783.05</v>
      </c>
      <c r="M15" s="306"/>
    </row>
    <row r="16" spans="1:15">
      <c r="A16" s="300">
        <v>7</v>
      </c>
      <c r="B16" s="276" t="s">
        <v>225</v>
      </c>
      <c r="C16" s="303">
        <v>5742.75</v>
      </c>
      <c r="D16" s="278">
        <v>5742.95</v>
      </c>
      <c r="E16" s="278">
        <v>5699</v>
      </c>
      <c r="F16" s="278">
        <v>5655.25</v>
      </c>
      <c r="G16" s="278">
        <v>5611.3</v>
      </c>
      <c r="H16" s="278">
        <v>5786.7</v>
      </c>
      <c r="I16" s="278">
        <v>5830.6499999999987</v>
      </c>
      <c r="J16" s="278">
        <v>5874.4</v>
      </c>
      <c r="K16" s="303">
        <v>5786.9</v>
      </c>
      <c r="L16" s="303">
        <v>5699.2</v>
      </c>
      <c r="M16" s="306"/>
    </row>
    <row r="17" spans="1:13">
      <c r="A17" s="300">
        <v>8</v>
      </c>
      <c r="B17" s="276" t="s">
        <v>802</v>
      </c>
      <c r="C17" s="276">
        <v>1219.75</v>
      </c>
      <c r="D17" s="278">
        <v>1221.7</v>
      </c>
      <c r="E17" s="278">
        <v>1205.0500000000002</v>
      </c>
      <c r="F17" s="278">
        <v>1190.3500000000001</v>
      </c>
      <c r="G17" s="278">
        <v>1173.7000000000003</v>
      </c>
      <c r="H17" s="278">
        <v>1236.4000000000001</v>
      </c>
      <c r="I17" s="278">
        <v>1253.0500000000002</v>
      </c>
      <c r="J17" s="278">
        <v>1267.75</v>
      </c>
      <c r="K17" s="276">
        <v>1238.3499999999999</v>
      </c>
      <c r="L17" s="276">
        <v>1207</v>
      </c>
      <c r="M17" s="276">
        <v>2.5701800000000001</v>
      </c>
    </row>
    <row r="18" spans="1:13">
      <c r="A18" s="300">
        <v>9</v>
      </c>
      <c r="B18" s="276" t="s">
        <v>295</v>
      </c>
      <c r="C18" s="276">
        <v>16087.55</v>
      </c>
      <c r="D18" s="278">
        <v>16014.35</v>
      </c>
      <c r="E18" s="278">
        <v>15773.2</v>
      </c>
      <c r="F18" s="278">
        <v>15458.85</v>
      </c>
      <c r="G18" s="278">
        <v>15217.7</v>
      </c>
      <c r="H18" s="278">
        <v>16328.7</v>
      </c>
      <c r="I18" s="278">
        <v>16569.849999999999</v>
      </c>
      <c r="J18" s="278">
        <v>16884.2</v>
      </c>
      <c r="K18" s="276">
        <v>16255.5</v>
      </c>
      <c r="L18" s="276">
        <v>15700</v>
      </c>
      <c r="M18" s="276">
        <v>0.58533000000000002</v>
      </c>
    </row>
    <row r="19" spans="1:13">
      <c r="A19" s="300">
        <v>10</v>
      </c>
      <c r="B19" s="276" t="s">
        <v>227</v>
      </c>
      <c r="C19" s="276">
        <v>93.4</v>
      </c>
      <c r="D19" s="278">
        <v>93.533333333333346</v>
      </c>
      <c r="E19" s="278">
        <v>91.866666666666688</v>
      </c>
      <c r="F19" s="278">
        <v>90.333333333333343</v>
      </c>
      <c r="G19" s="278">
        <v>88.666666666666686</v>
      </c>
      <c r="H19" s="278">
        <v>95.066666666666691</v>
      </c>
      <c r="I19" s="278">
        <v>96.733333333333348</v>
      </c>
      <c r="J19" s="278">
        <v>98.266666666666694</v>
      </c>
      <c r="K19" s="276">
        <v>95.2</v>
      </c>
      <c r="L19" s="276">
        <v>92</v>
      </c>
      <c r="M19" s="276">
        <v>28.26249</v>
      </c>
    </row>
    <row r="20" spans="1:13">
      <c r="A20" s="300">
        <v>11</v>
      </c>
      <c r="B20" s="276" t="s">
        <v>228</v>
      </c>
      <c r="C20" s="276">
        <v>159.25</v>
      </c>
      <c r="D20" s="278">
        <v>159.61666666666667</v>
      </c>
      <c r="E20" s="278">
        <v>157.93333333333334</v>
      </c>
      <c r="F20" s="278">
        <v>156.61666666666667</v>
      </c>
      <c r="G20" s="278">
        <v>154.93333333333334</v>
      </c>
      <c r="H20" s="278">
        <v>160.93333333333334</v>
      </c>
      <c r="I20" s="278">
        <v>162.61666666666667</v>
      </c>
      <c r="J20" s="278">
        <v>163.93333333333334</v>
      </c>
      <c r="K20" s="276">
        <v>161.30000000000001</v>
      </c>
      <c r="L20" s="276">
        <v>158.30000000000001</v>
      </c>
      <c r="M20" s="276">
        <v>10.3668</v>
      </c>
    </row>
    <row r="21" spans="1:13">
      <c r="A21" s="300">
        <v>12</v>
      </c>
      <c r="B21" s="276" t="s">
        <v>38</v>
      </c>
      <c r="C21" s="276">
        <v>1608.75</v>
      </c>
      <c r="D21" s="278">
        <v>1624.5666666666666</v>
      </c>
      <c r="E21" s="278">
        <v>1589.1833333333332</v>
      </c>
      <c r="F21" s="278">
        <v>1569.6166666666666</v>
      </c>
      <c r="G21" s="278">
        <v>1534.2333333333331</v>
      </c>
      <c r="H21" s="278">
        <v>1644.1333333333332</v>
      </c>
      <c r="I21" s="278">
        <v>1679.5166666666664</v>
      </c>
      <c r="J21" s="278">
        <v>1699.0833333333333</v>
      </c>
      <c r="K21" s="276">
        <v>1659.95</v>
      </c>
      <c r="L21" s="276">
        <v>1605</v>
      </c>
      <c r="M21" s="276">
        <v>18.24475</v>
      </c>
    </row>
    <row r="22" spans="1:13">
      <c r="A22" s="300">
        <v>13</v>
      </c>
      <c r="B22" s="276" t="s">
        <v>296</v>
      </c>
      <c r="C22" s="276">
        <v>358.7</v>
      </c>
      <c r="D22" s="278">
        <v>357.7833333333333</v>
      </c>
      <c r="E22" s="278">
        <v>352.16666666666663</v>
      </c>
      <c r="F22" s="278">
        <v>345.63333333333333</v>
      </c>
      <c r="G22" s="278">
        <v>340.01666666666665</v>
      </c>
      <c r="H22" s="278">
        <v>364.31666666666661</v>
      </c>
      <c r="I22" s="278">
        <v>369.93333333333328</v>
      </c>
      <c r="J22" s="278">
        <v>376.46666666666658</v>
      </c>
      <c r="K22" s="276">
        <v>363.4</v>
      </c>
      <c r="L22" s="276">
        <v>351.25</v>
      </c>
      <c r="M22" s="276">
        <v>20.546469999999999</v>
      </c>
    </row>
    <row r="23" spans="1:13">
      <c r="A23" s="300">
        <v>14</v>
      </c>
      <c r="B23" s="276" t="s">
        <v>41</v>
      </c>
      <c r="C23" s="276">
        <v>466.3</v>
      </c>
      <c r="D23" s="278">
        <v>468</v>
      </c>
      <c r="E23" s="278">
        <v>461</v>
      </c>
      <c r="F23" s="278">
        <v>455.7</v>
      </c>
      <c r="G23" s="278">
        <v>448.7</v>
      </c>
      <c r="H23" s="278">
        <v>473.3</v>
      </c>
      <c r="I23" s="278">
        <v>480.3</v>
      </c>
      <c r="J23" s="278">
        <v>485.6</v>
      </c>
      <c r="K23" s="276">
        <v>475</v>
      </c>
      <c r="L23" s="276">
        <v>462.7</v>
      </c>
      <c r="M23" s="276">
        <v>49.22448</v>
      </c>
    </row>
    <row r="24" spans="1:13">
      <c r="A24" s="300">
        <v>15</v>
      </c>
      <c r="B24" s="276" t="s">
        <v>43</v>
      </c>
      <c r="C24" s="276">
        <v>44.45</v>
      </c>
      <c r="D24" s="278">
        <v>45.416666666666664</v>
      </c>
      <c r="E24" s="278">
        <v>43.483333333333327</v>
      </c>
      <c r="F24" s="278">
        <v>42.516666666666666</v>
      </c>
      <c r="G24" s="278">
        <v>40.583333333333329</v>
      </c>
      <c r="H24" s="278">
        <v>46.383333333333326</v>
      </c>
      <c r="I24" s="278">
        <v>48.316666666666663</v>
      </c>
      <c r="J24" s="278">
        <v>49.283333333333324</v>
      </c>
      <c r="K24" s="276">
        <v>47.35</v>
      </c>
      <c r="L24" s="276">
        <v>44.45</v>
      </c>
      <c r="M24" s="276">
        <v>286.68119000000002</v>
      </c>
    </row>
    <row r="25" spans="1:13">
      <c r="A25" s="300">
        <v>16</v>
      </c>
      <c r="B25" s="276" t="s">
        <v>298</v>
      </c>
      <c r="C25" s="276">
        <v>425.05</v>
      </c>
      <c r="D25" s="278">
        <v>424.48333333333335</v>
      </c>
      <c r="E25" s="278">
        <v>416.56666666666672</v>
      </c>
      <c r="F25" s="278">
        <v>408.08333333333337</v>
      </c>
      <c r="G25" s="278">
        <v>400.16666666666674</v>
      </c>
      <c r="H25" s="278">
        <v>432.9666666666667</v>
      </c>
      <c r="I25" s="278">
        <v>440.88333333333333</v>
      </c>
      <c r="J25" s="278">
        <v>449.36666666666667</v>
      </c>
      <c r="K25" s="276">
        <v>432.4</v>
      </c>
      <c r="L25" s="276">
        <v>416</v>
      </c>
      <c r="M25" s="276">
        <v>3.9152800000000001</v>
      </c>
    </row>
    <row r="26" spans="1:13">
      <c r="A26" s="300">
        <v>17</v>
      </c>
      <c r="B26" s="276" t="s">
        <v>229</v>
      </c>
      <c r="C26" s="276">
        <v>1682.65</v>
      </c>
      <c r="D26" s="278">
        <v>1688.4166666666667</v>
      </c>
      <c r="E26" s="278">
        <v>1673.6333333333334</v>
      </c>
      <c r="F26" s="278">
        <v>1664.6166666666668</v>
      </c>
      <c r="G26" s="278">
        <v>1649.8333333333335</v>
      </c>
      <c r="H26" s="278">
        <v>1697.4333333333334</v>
      </c>
      <c r="I26" s="278">
        <v>1712.2166666666667</v>
      </c>
      <c r="J26" s="278">
        <v>1721.2333333333333</v>
      </c>
      <c r="K26" s="276">
        <v>1703.2</v>
      </c>
      <c r="L26" s="276">
        <v>1679.4</v>
      </c>
      <c r="M26" s="276">
        <v>0.65414000000000005</v>
      </c>
    </row>
    <row r="27" spans="1:13">
      <c r="A27" s="300">
        <v>18</v>
      </c>
      <c r="B27" s="276" t="s">
        <v>230</v>
      </c>
      <c r="C27" s="276">
        <v>2896.15</v>
      </c>
      <c r="D27" s="278">
        <v>2903.8833333333332</v>
      </c>
      <c r="E27" s="278">
        <v>2877.7666666666664</v>
      </c>
      <c r="F27" s="278">
        <v>2859.3833333333332</v>
      </c>
      <c r="G27" s="278">
        <v>2833.2666666666664</v>
      </c>
      <c r="H27" s="278">
        <v>2922.2666666666664</v>
      </c>
      <c r="I27" s="278">
        <v>2948.3833333333332</v>
      </c>
      <c r="J27" s="278">
        <v>2966.7666666666664</v>
      </c>
      <c r="K27" s="276">
        <v>2930</v>
      </c>
      <c r="L27" s="276">
        <v>2885.5</v>
      </c>
      <c r="M27" s="276">
        <v>1.1107499999999999</v>
      </c>
    </row>
    <row r="28" spans="1:13">
      <c r="A28" s="300">
        <v>19</v>
      </c>
      <c r="B28" s="276" t="s">
        <v>45</v>
      </c>
      <c r="C28" s="276">
        <v>933.7</v>
      </c>
      <c r="D28" s="278">
        <v>936.78333333333342</v>
      </c>
      <c r="E28" s="278">
        <v>920.11666666666679</v>
      </c>
      <c r="F28" s="278">
        <v>906.53333333333342</v>
      </c>
      <c r="G28" s="278">
        <v>889.86666666666679</v>
      </c>
      <c r="H28" s="278">
        <v>950.36666666666679</v>
      </c>
      <c r="I28" s="278">
        <v>967.03333333333353</v>
      </c>
      <c r="J28" s="278">
        <v>980.61666666666679</v>
      </c>
      <c r="K28" s="276">
        <v>953.45</v>
      </c>
      <c r="L28" s="276">
        <v>923.2</v>
      </c>
      <c r="M28" s="276">
        <v>10.52336</v>
      </c>
    </row>
    <row r="29" spans="1:13">
      <c r="A29" s="300">
        <v>20</v>
      </c>
      <c r="B29" s="276" t="s">
        <v>46</v>
      </c>
      <c r="C29" s="276">
        <v>245.8</v>
      </c>
      <c r="D29" s="278">
        <v>246.66666666666666</v>
      </c>
      <c r="E29" s="278">
        <v>242.88333333333333</v>
      </c>
      <c r="F29" s="278">
        <v>239.96666666666667</v>
      </c>
      <c r="G29" s="278">
        <v>236.18333333333334</v>
      </c>
      <c r="H29" s="278">
        <v>249.58333333333331</v>
      </c>
      <c r="I29" s="278">
        <v>253.36666666666667</v>
      </c>
      <c r="J29" s="278">
        <v>256.2833333333333</v>
      </c>
      <c r="K29" s="276">
        <v>250.45</v>
      </c>
      <c r="L29" s="276">
        <v>243.75</v>
      </c>
      <c r="M29" s="276">
        <v>79.335769999999997</v>
      </c>
    </row>
    <row r="30" spans="1:13">
      <c r="A30" s="300">
        <v>21</v>
      </c>
      <c r="B30" s="276" t="s">
        <v>47</v>
      </c>
      <c r="C30" s="276">
        <v>2359.9</v>
      </c>
      <c r="D30" s="278">
        <v>2372.6333333333332</v>
      </c>
      <c r="E30" s="278">
        <v>2332.2666666666664</v>
      </c>
      <c r="F30" s="278">
        <v>2304.6333333333332</v>
      </c>
      <c r="G30" s="278">
        <v>2264.2666666666664</v>
      </c>
      <c r="H30" s="278">
        <v>2400.2666666666664</v>
      </c>
      <c r="I30" s="278">
        <v>2440.6333333333332</v>
      </c>
      <c r="J30" s="278">
        <v>2468.2666666666664</v>
      </c>
      <c r="K30" s="276">
        <v>2413</v>
      </c>
      <c r="L30" s="276">
        <v>2345</v>
      </c>
      <c r="M30" s="276">
        <v>16.549150000000001</v>
      </c>
    </row>
    <row r="31" spans="1:13">
      <c r="A31" s="300">
        <v>22</v>
      </c>
      <c r="B31" s="276" t="s">
        <v>48</v>
      </c>
      <c r="C31" s="276">
        <v>193</v>
      </c>
      <c r="D31" s="278">
        <v>189.73333333333335</v>
      </c>
      <c r="E31" s="278">
        <v>184.76666666666671</v>
      </c>
      <c r="F31" s="278">
        <v>176.53333333333336</v>
      </c>
      <c r="G31" s="278">
        <v>171.56666666666672</v>
      </c>
      <c r="H31" s="278">
        <v>197.9666666666667</v>
      </c>
      <c r="I31" s="278">
        <v>202.93333333333334</v>
      </c>
      <c r="J31" s="278">
        <v>211.16666666666669</v>
      </c>
      <c r="K31" s="276">
        <v>194.7</v>
      </c>
      <c r="L31" s="276">
        <v>181.5</v>
      </c>
      <c r="M31" s="276">
        <v>261.99032</v>
      </c>
    </row>
    <row r="32" spans="1:13">
      <c r="A32" s="300">
        <v>23</v>
      </c>
      <c r="B32" s="276" t="s">
        <v>49</v>
      </c>
      <c r="C32" s="276">
        <v>94.1</v>
      </c>
      <c r="D32" s="278">
        <v>94.533333333333346</v>
      </c>
      <c r="E32" s="278">
        <v>93.066666666666691</v>
      </c>
      <c r="F32" s="278">
        <v>92.033333333333346</v>
      </c>
      <c r="G32" s="278">
        <v>90.566666666666691</v>
      </c>
      <c r="H32" s="278">
        <v>95.566666666666691</v>
      </c>
      <c r="I32" s="278">
        <v>97.03333333333336</v>
      </c>
      <c r="J32" s="278">
        <v>98.066666666666691</v>
      </c>
      <c r="K32" s="276">
        <v>96</v>
      </c>
      <c r="L32" s="276">
        <v>93.5</v>
      </c>
      <c r="M32" s="276">
        <v>162.90890999999999</v>
      </c>
    </row>
    <row r="33" spans="1:13">
      <c r="A33" s="300">
        <v>24</v>
      </c>
      <c r="B33" s="276" t="s">
        <v>51</v>
      </c>
      <c r="C33" s="276">
        <v>2520.9499999999998</v>
      </c>
      <c r="D33" s="278">
        <v>2517.6166666666668</v>
      </c>
      <c r="E33" s="278">
        <v>2498.3333333333335</v>
      </c>
      <c r="F33" s="278">
        <v>2475.7166666666667</v>
      </c>
      <c r="G33" s="278">
        <v>2456.4333333333334</v>
      </c>
      <c r="H33" s="278">
        <v>2540.2333333333336</v>
      </c>
      <c r="I33" s="278">
        <v>2559.5166666666664</v>
      </c>
      <c r="J33" s="278">
        <v>2582.1333333333337</v>
      </c>
      <c r="K33" s="276">
        <v>2536.9</v>
      </c>
      <c r="L33" s="276">
        <v>2495</v>
      </c>
      <c r="M33" s="276">
        <v>21.716529999999999</v>
      </c>
    </row>
    <row r="34" spans="1:13">
      <c r="A34" s="300">
        <v>25</v>
      </c>
      <c r="B34" s="276" t="s">
        <v>226</v>
      </c>
      <c r="C34" s="276">
        <v>920.3</v>
      </c>
      <c r="D34" s="278">
        <v>913.76666666666677</v>
      </c>
      <c r="E34" s="278">
        <v>904.53333333333353</v>
      </c>
      <c r="F34" s="278">
        <v>888.76666666666677</v>
      </c>
      <c r="G34" s="278">
        <v>879.53333333333353</v>
      </c>
      <c r="H34" s="278">
        <v>929.53333333333353</v>
      </c>
      <c r="I34" s="278">
        <v>938.76666666666688</v>
      </c>
      <c r="J34" s="278">
        <v>954.53333333333353</v>
      </c>
      <c r="K34" s="276">
        <v>923</v>
      </c>
      <c r="L34" s="276">
        <v>898</v>
      </c>
      <c r="M34" s="276">
        <v>5.1635799999999996</v>
      </c>
    </row>
    <row r="35" spans="1:13">
      <c r="A35" s="300">
        <v>26</v>
      </c>
      <c r="B35" s="276" t="s">
        <v>53</v>
      </c>
      <c r="C35" s="276">
        <v>897.35</v>
      </c>
      <c r="D35" s="278">
        <v>896.01666666666677</v>
      </c>
      <c r="E35" s="278">
        <v>888.53333333333353</v>
      </c>
      <c r="F35" s="278">
        <v>879.71666666666681</v>
      </c>
      <c r="G35" s="278">
        <v>872.23333333333358</v>
      </c>
      <c r="H35" s="278">
        <v>904.83333333333348</v>
      </c>
      <c r="I35" s="278">
        <v>912.31666666666683</v>
      </c>
      <c r="J35" s="278">
        <v>921.13333333333344</v>
      </c>
      <c r="K35" s="276">
        <v>903.5</v>
      </c>
      <c r="L35" s="276">
        <v>887.2</v>
      </c>
      <c r="M35" s="276">
        <v>21.031279999999999</v>
      </c>
    </row>
    <row r="36" spans="1:13">
      <c r="A36" s="300">
        <v>27</v>
      </c>
      <c r="B36" s="276" t="s">
        <v>55</v>
      </c>
      <c r="C36" s="276">
        <v>613.25</v>
      </c>
      <c r="D36" s="278">
        <v>617.75</v>
      </c>
      <c r="E36" s="278">
        <v>603.85</v>
      </c>
      <c r="F36" s="278">
        <v>594.45000000000005</v>
      </c>
      <c r="G36" s="278">
        <v>580.55000000000007</v>
      </c>
      <c r="H36" s="278">
        <v>627.15</v>
      </c>
      <c r="I36" s="278">
        <v>641.05000000000007</v>
      </c>
      <c r="J36" s="278">
        <v>650.44999999999993</v>
      </c>
      <c r="K36" s="276">
        <v>631.65</v>
      </c>
      <c r="L36" s="276">
        <v>608.35</v>
      </c>
      <c r="M36" s="276">
        <v>179.50692000000001</v>
      </c>
    </row>
    <row r="37" spans="1:13">
      <c r="A37" s="300">
        <v>28</v>
      </c>
      <c r="B37" s="276" t="s">
        <v>56</v>
      </c>
      <c r="C37" s="276">
        <v>3327.65</v>
      </c>
      <c r="D37" s="278">
        <v>3316.7833333333333</v>
      </c>
      <c r="E37" s="278">
        <v>3296.4166666666665</v>
      </c>
      <c r="F37" s="278">
        <v>3265.1833333333334</v>
      </c>
      <c r="G37" s="278">
        <v>3244.8166666666666</v>
      </c>
      <c r="H37" s="278">
        <v>3348.0166666666664</v>
      </c>
      <c r="I37" s="278">
        <v>3368.3833333333332</v>
      </c>
      <c r="J37" s="278">
        <v>3399.6166666666663</v>
      </c>
      <c r="K37" s="276">
        <v>3337.15</v>
      </c>
      <c r="L37" s="276">
        <v>3285.55</v>
      </c>
      <c r="M37" s="276">
        <v>6.1115399999999998</v>
      </c>
    </row>
    <row r="38" spans="1:13">
      <c r="A38" s="300">
        <v>29</v>
      </c>
      <c r="B38" s="276" t="s">
        <v>58</v>
      </c>
      <c r="C38" s="276">
        <v>8995.0499999999993</v>
      </c>
      <c r="D38" s="278">
        <v>9028.35</v>
      </c>
      <c r="E38" s="278">
        <v>8917.7000000000007</v>
      </c>
      <c r="F38" s="278">
        <v>8840.35</v>
      </c>
      <c r="G38" s="278">
        <v>8729.7000000000007</v>
      </c>
      <c r="H38" s="278">
        <v>9105.7000000000007</v>
      </c>
      <c r="I38" s="278">
        <v>9216.3499999999985</v>
      </c>
      <c r="J38" s="278">
        <v>9293.7000000000007</v>
      </c>
      <c r="K38" s="276">
        <v>9139</v>
      </c>
      <c r="L38" s="276">
        <v>8951</v>
      </c>
      <c r="M38" s="276">
        <v>5.5145600000000004</v>
      </c>
    </row>
    <row r="39" spans="1:13">
      <c r="A39" s="300">
        <v>30</v>
      </c>
      <c r="B39" s="276" t="s">
        <v>232</v>
      </c>
      <c r="C39" s="276">
        <v>3062.25</v>
      </c>
      <c r="D39" s="278">
        <v>3069.1666666666665</v>
      </c>
      <c r="E39" s="278">
        <v>3018.333333333333</v>
      </c>
      <c r="F39" s="278">
        <v>2974.4166666666665</v>
      </c>
      <c r="G39" s="278">
        <v>2923.583333333333</v>
      </c>
      <c r="H39" s="278">
        <v>3113.083333333333</v>
      </c>
      <c r="I39" s="278">
        <v>3163.9166666666661</v>
      </c>
      <c r="J39" s="278">
        <v>3207.833333333333</v>
      </c>
      <c r="K39" s="276">
        <v>3120</v>
      </c>
      <c r="L39" s="276">
        <v>3025.25</v>
      </c>
      <c r="M39" s="276">
        <v>0.40231</v>
      </c>
    </row>
    <row r="40" spans="1:13">
      <c r="A40" s="300">
        <v>31</v>
      </c>
      <c r="B40" s="276" t="s">
        <v>59</v>
      </c>
      <c r="C40" s="276">
        <v>4843.8500000000004</v>
      </c>
      <c r="D40" s="278">
        <v>4845.95</v>
      </c>
      <c r="E40" s="278">
        <v>4802.8999999999996</v>
      </c>
      <c r="F40" s="278">
        <v>4761.95</v>
      </c>
      <c r="G40" s="278">
        <v>4718.8999999999996</v>
      </c>
      <c r="H40" s="278">
        <v>4886.8999999999996</v>
      </c>
      <c r="I40" s="278">
        <v>4929.9500000000007</v>
      </c>
      <c r="J40" s="278">
        <v>4970.8999999999996</v>
      </c>
      <c r="K40" s="276">
        <v>4889</v>
      </c>
      <c r="L40" s="276">
        <v>4805</v>
      </c>
      <c r="M40" s="276">
        <v>26.700189999999999</v>
      </c>
    </row>
    <row r="41" spans="1:13">
      <c r="A41" s="300">
        <v>32</v>
      </c>
      <c r="B41" s="276" t="s">
        <v>60</v>
      </c>
      <c r="C41" s="276">
        <v>1665.7</v>
      </c>
      <c r="D41" s="278">
        <v>1664.1166666666668</v>
      </c>
      <c r="E41" s="278">
        <v>1646.7833333333335</v>
      </c>
      <c r="F41" s="278">
        <v>1627.8666666666668</v>
      </c>
      <c r="G41" s="278">
        <v>1610.5333333333335</v>
      </c>
      <c r="H41" s="278">
        <v>1683.0333333333335</v>
      </c>
      <c r="I41" s="278">
        <v>1700.3666666666666</v>
      </c>
      <c r="J41" s="278">
        <v>1719.2833333333335</v>
      </c>
      <c r="K41" s="276">
        <v>1681.45</v>
      </c>
      <c r="L41" s="276">
        <v>1645.2</v>
      </c>
      <c r="M41" s="276">
        <v>6.8664300000000003</v>
      </c>
    </row>
    <row r="42" spans="1:13">
      <c r="A42" s="300">
        <v>33</v>
      </c>
      <c r="B42" s="276" t="s">
        <v>233</v>
      </c>
      <c r="C42" s="276">
        <v>423.2</v>
      </c>
      <c r="D42" s="278">
        <v>422.9666666666667</v>
      </c>
      <c r="E42" s="278">
        <v>415.23333333333341</v>
      </c>
      <c r="F42" s="278">
        <v>407.26666666666671</v>
      </c>
      <c r="G42" s="278">
        <v>399.53333333333342</v>
      </c>
      <c r="H42" s="278">
        <v>430.93333333333339</v>
      </c>
      <c r="I42" s="278">
        <v>438.66666666666674</v>
      </c>
      <c r="J42" s="278">
        <v>446.63333333333338</v>
      </c>
      <c r="K42" s="276">
        <v>430.7</v>
      </c>
      <c r="L42" s="276">
        <v>415</v>
      </c>
      <c r="M42" s="276">
        <v>198.65736999999999</v>
      </c>
    </row>
    <row r="43" spans="1:13">
      <c r="A43" s="300">
        <v>34</v>
      </c>
      <c r="B43" s="276" t="s">
        <v>61</v>
      </c>
      <c r="C43" s="276">
        <v>65.45</v>
      </c>
      <c r="D43" s="278">
        <v>66.233333333333334</v>
      </c>
      <c r="E43" s="278">
        <v>64.216666666666669</v>
      </c>
      <c r="F43" s="278">
        <v>62.983333333333334</v>
      </c>
      <c r="G43" s="278">
        <v>60.966666666666669</v>
      </c>
      <c r="H43" s="278">
        <v>67.466666666666669</v>
      </c>
      <c r="I43" s="278">
        <v>69.483333333333348</v>
      </c>
      <c r="J43" s="278">
        <v>70.716666666666669</v>
      </c>
      <c r="K43" s="276">
        <v>68.25</v>
      </c>
      <c r="L43" s="276">
        <v>65</v>
      </c>
      <c r="M43" s="276">
        <v>732.46943999999996</v>
      </c>
    </row>
    <row r="44" spans="1:13">
      <c r="A44" s="300">
        <v>35</v>
      </c>
      <c r="B44" s="276" t="s">
        <v>62</v>
      </c>
      <c r="C44" s="276">
        <v>51.15</v>
      </c>
      <c r="D44" s="278">
        <v>51.6</v>
      </c>
      <c r="E44" s="278">
        <v>50.35</v>
      </c>
      <c r="F44" s="278">
        <v>49.55</v>
      </c>
      <c r="G44" s="278">
        <v>48.3</v>
      </c>
      <c r="H44" s="278">
        <v>52.400000000000006</v>
      </c>
      <c r="I44" s="278">
        <v>53.650000000000006</v>
      </c>
      <c r="J44" s="278">
        <v>54.45000000000001</v>
      </c>
      <c r="K44" s="276">
        <v>52.85</v>
      </c>
      <c r="L44" s="276">
        <v>50.8</v>
      </c>
      <c r="M44" s="276">
        <v>57.907710000000002</v>
      </c>
    </row>
    <row r="45" spans="1:13">
      <c r="A45" s="300">
        <v>36</v>
      </c>
      <c r="B45" s="276" t="s">
        <v>63</v>
      </c>
      <c r="C45" s="276">
        <v>1559.25</v>
      </c>
      <c r="D45" s="278">
        <v>1558.0999999999997</v>
      </c>
      <c r="E45" s="278">
        <v>1544.7499999999993</v>
      </c>
      <c r="F45" s="278">
        <v>1530.2499999999995</v>
      </c>
      <c r="G45" s="278">
        <v>1516.8999999999992</v>
      </c>
      <c r="H45" s="278">
        <v>1572.5999999999995</v>
      </c>
      <c r="I45" s="278">
        <v>1585.9499999999998</v>
      </c>
      <c r="J45" s="278">
        <v>1600.4499999999996</v>
      </c>
      <c r="K45" s="276">
        <v>1571.45</v>
      </c>
      <c r="L45" s="276">
        <v>1543.6</v>
      </c>
      <c r="M45" s="276">
        <v>2.9557699999999998</v>
      </c>
    </row>
    <row r="46" spans="1:13">
      <c r="A46" s="300">
        <v>37</v>
      </c>
      <c r="B46" s="276" t="s">
        <v>234</v>
      </c>
      <c r="C46" s="276">
        <v>1343.75</v>
      </c>
      <c r="D46" s="278">
        <v>1354.2333333333333</v>
      </c>
      <c r="E46" s="278">
        <v>1324.5166666666667</v>
      </c>
      <c r="F46" s="278">
        <v>1305.2833333333333</v>
      </c>
      <c r="G46" s="278">
        <v>1275.5666666666666</v>
      </c>
      <c r="H46" s="278">
        <v>1373.4666666666667</v>
      </c>
      <c r="I46" s="278">
        <v>1403.1833333333334</v>
      </c>
      <c r="J46" s="278">
        <v>1422.4166666666667</v>
      </c>
      <c r="K46" s="276">
        <v>1383.95</v>
      </c>
      <c r="L46" s="276">
        <v>1335</v>
      </c>
      <c r="M46" s="276">
        <v>0.75665000000000004</v>
      </c>
    </row>
    <row r="47" spans="1:13">
      <c r="A47" s="300">
        <v>38</v>
      </c>
      <c r="B47" s="276" t="s">
        <v>65</v>
      </c>
      <c r="C47" s="276">
        <v>114.65</v>
      </c>
      <c r="D47" s="278">
        <v>114.8</v>
      </c>
      <c r="E47" s="278">
        <v>113.19999999999999</v>
      </c>
      <c r="F47" s="278">
        <v>111.74999999999999</v>
      </c>
      <c r="G47" s="278">
        <v>110.14999999999998</v>
      </c>
      <c r="H47" s="278">
        <v>116.25</v>
      </c>
      <c r="I47" s="278">
        <v>117.85</v>
      </c>
      <c r="J47" s="278">
        <v>119.30000000000001</v>
      </c>
      <c r="K47" s="276">
        <v>116.4</v>
      </c>
      <c r="L47" s="276">
        <v>113.35</v>
      </c>
      <c r="M47" s="276">
        <v>136.93303</v>
      </c>
    </row>
    <row r="48" spans="1:13">
      <c r="A48" s="300">
        <v>39</v>
      </c>
      <c r="B48" s="276" t="s">
        <v>66</v>
      </c>
      <c r="C48" s="276">
        <v>677.3</v>
      </c>
      <c r="D48" s="278">
        <v>676.80000000000007</v>
      </c>
      <c r="E48" s="278">
        <v>671.25000000000011</v>
      </c>
      <c r="F48" s="278">
        <v>665.2</v>
      </c>
      <c r="G48" s="278">
        <v>659.65000000000009</v>
      </c>
      <c r="H48" s="278">
        <v>682.85000000000014</v>
      </c>
      <c r="I48" s="278">
        <v>688.40000000000009</v>
      </c>
      <c r="J48" s="278">
        <v>694.45000000000016</v>
      </c>
      <c r="K48" s="276">
        <v>682.35</v>
      </c>
      <c r="L48" s="276">
        <v>670.75</v>
      </c>
      <c r="M48" s="276">
        <v>8.9557099999999998</v>
      </c>
    </row>
    <row r="49" spans="1:13">
      <c r="A49" s="300">
        <v>40</v>
      </c>
      <c r="B49" s="276" t="s">
        <v>67</v>
      </c>
      <c r="C49" s="276">
        <v>552.20000000000005</v>
      </c>
      <c r="D49" s="278">
        <v>549.58333333333337</v>
      </c>
      <c r="E49" s="278">
        <v>541.66666666666674</v>
      </c>
      <c r="F49" s="278">
        <v>531.13333333333333</v>
      </c>
      <c r="G49" s="278">
        <v>523.2166666666667</v>
      </c>
      <c r="H49" s="278">
        <v>560.11666666666679</v>
      </c>
      <c r="I49" s="278">
        <v>568.03333333333353</v>
      </c>
      <c r="J49" s="278">
        <v>578.56666666666683</v>
      </c>
      <c r="K49" s="276">
        <v>557.5</v>
      </c>
      <c r="L49" s="276">
        <v>539.04999999999995</v>
      </c>
      <c r="M49" s="276">
        <v>49.501480000000001</v>
      </c>
    </row>
    <row r="50" spans="1:13">
      <c r="A50" s="300">
        <v>41</v>
      </c>
      <c r="B50" s="276" t="s">
        <v>69</v>
      </c>
      <c r="C50" s="276">
        <v>504.4</v>
      </c>
      <c r="D50" s="278">
        <v>503.40000000000003</v>
      </c>
      <c r="E50" s="278">
        <v>498.30000000000007</v>
      </c>
      <c r="F50" s="278">
        <v>492.20000000000005</v>
      </c>
      <c r="G50" s="278">
        <v>487.10000000000008</v>
      </c>
      <c r="H50" s="278">
        <v>509.50000000000006</v>
      </c>
      <c r="I50" s="278">
        <v>514.60000000000014</v>
      </c>
      <c r="J50" s="278">
        <v>520.70000000000005</v>
      </c>
      <c r="K50" s="276">
        <v>508.5</v>
      </c>
      <c r="L50" s="276">
        <v>497.3</v>
      </c>
      <c r="M50" s="276">
        <v>137.60737</v>
      </c>
    </row>
    <row r="51" spans="1:13">
      <c r="A51" s="300">
        <v>42</v>
      </c>
      <c r="B51" s="276" t="s">
        <v>70</v>
      </c>
      <c r="C51" s="276">
        <v>35.950000000000003</v>
      </c>
      <c r="D51" s="278">
        <v>36.133333333333333</v>
      </c>
      <c r="E51" s="278">
        <v>35.266666666666666</v>
      </c>
      <c r="F51" s="278">
        <v>34.583333333333336</v>
      </c>
      <c r="G51" s="278">
        <v>33.716666666666669</v>
      </c>
      <c r="H51" s="278">
        <v>36.816666666666663</v>
      </c>
      <c r="I51" s="278">
        <v>37.683333333333323</v>
      </c>
      <c r="J51" s="278">
        <v>38.36666666666666</v>
      </c>
      <c r="K51" s="276">
        <v>37</v>
      </c>
      <c r="L51" s="276">
        <v>35.450000000000003</v>
      </c>
      <c r="M51" s="276">
        <v>452.33211</v>
      </c>
    </row>
    <row r="52" spans="1:13">
      <c r="A52" s="300">
        <v>43</v>
      </c>
      <c r="B52" s="276" t="s">
        <v>71</v>
      </c>
      <c r="C52" s="276">
        <v>455.5</v>
      </c>
      <c r="D52" s="278">
        <v>454.13333333333338</v>
      </c>
      <c r="E52" s="278">
        <v>451.36666666666679</v>
      </c>
      <c r="F52" s="278">
        <v>447.23333333333341</v>
      </c>
      <c r="G52" s="278">
        <v>444.46666666666681</v>
      </c>
      <c r="H52" s="278">
        <v>458.26666666666677</v>
      </c>
      <c r="I52" s="278">
        <v>461.0333333333333</v>
      </c>
      <c r="J52" s="278">
        <v>465.16666666666674</v>
      </c>
      <c r="K52" s="276">
        <v>456.9</v>
      </c>
      <c r="L52" s="276">
        <v>450</v>
      </c>
      <c r="M52" s="276">
        <v>25.218830000000001</v>
      </c>
    </row>
    <row r="53" spans="1:13">
      <c r="A53" s="300">
        <v>44</v>
      </c>
      <c r="B53" s="276" t="s">
        <v>72</v>
      </c>
      <c r="C53" s="276">
        <v>13163.1</v>
      </c>
      <c r="D53" s="278">
        <v>13204.699999999999</v>
      </c>
      <c r="E53" s="278">
        <v>13008.399999999998</v>
      </c>
      <c r="F53" s="278">
        <v>12853.699999999999</v>
      </c>
      <c r="G53" s="278">
        <v>12657.399999999998</v>
      </c>
      <c r="H53" s="278">
        <v>13359.399999999998</v>
      </c>
      <c r="I53" s="278">
        <v>13555.699999999997</v>
      </c>
      <c r="J53" s="278">
        <v>13710.399999999998</v>
      </c>
      <c r="K53" s="276">
        <v>13401</v>
      </c>
      <c r="L53" s="276">
        <v>13050</v>
      </c>
      <c r="M53" s="276">
        <v>1.11843</v>
      </c>
    </row>
    <row r="54" spans="1:13">
      <c r="A54" s="300">
        <v>45</v>
      </c>
      <c r="B54" s="276" t="s">
        <v>74</v>
      </c>
      <c r="C54" s="276">
        <v>397.4</v>
      </c>
      <c r="D54" s="278">
        <v>398.93333333333334</v>
      </c>
      <c r="E54" s="278">
        <v>390.4666666666667</v>
      </c>
      <c r="F54" s="278">
        <v>383.53333333333336</v>
      </c>
      <c r="G54" s="278">
        <v>375.06666666666672</v>
      </c>
      <c r="H54" s="278">
        <v>405.86666666666667</v>
      </c>
      <c r="I54" s="278">
        <v>414.33333333333326</v>
      </c>
      <c r="J54" s="278">
        <v>421.26666666666665</v>
      </c>
      <c r="K54" s="276">
        <v>407.4</v>
      </c>
      <c r="L54" s="276">
        <v>392</v>
      </c>
      <c r="M54" s="276">
        <v>145.85113999999999</v>
      </c>
    </row>
    <row r="55" spans="1:13">
      <c r="A55" s="300">
        <v>46</v>
      </c>
      <c r="B55" s="276" t="s">
        <v>75</v>
      </c>
      <c r="C55" s="276">
        <v>3732.75</v>
      </c>
      <c r="D55" s="278">
        <v>3737.0833333333335</v>
      </c>
      <c r="E55" s="278">
        <v>3697.166666666667</v>
      </c>
      <c r="F55" s="278">
        <v>3661.5833333333335</v>
      </c>
      <c r="G55" s="278">
        <v>3621.666666666667</v>
      </c>
      <c r="H55" s="278">
        <v>3772.666666666667</v>
      </c>
      <c r="I55" s="278">
        <v>3812.5833333333339</v>
      </c>
      <c r="J55" s="278">
        <v>3848.166666666667</v>
      </c>
      <c r="K55" s="276">
        <v>3777</v>
      </c>
      <c r="L55" s="276">
        <v>3701.5</v>
      </c>
      <c r="M55" s="276">
        <v>6.9595799999999999</v>
      </c>
    </row>
    <row r="56" spans="1:13">
      <c r="A56" s="300">
        <v>47</v>
      </c>
      <c r="B56" s="276" t="s">
        <v>76</v>
      </c>
      <c r="C56" s="276">
        <v>466.65</v>
      </c>
      <c r="D56" s="278">
        <v>466.86666666666662</v>
      </c>
      <c r="E56" s="278">
        <v>460.78333333333325</v>
      </c>
      <c r="F56" s="278">
        <v>454.91666666666663</v>
      </c>
      <c r="G56" s="278">
        <v>448.83333333333326</v>
      </c>
      <c r="H56" s="278">
        <v>472.73333333333323</v>
      </c>
      <c r="I56" s="278">
        <v>478.81666666666661</v>
      </c>
      <c r="J56" s="278">
        <v>484.68333333333322</v>
      </c>
      <c r="K56" s="276">
        <v>472.95</v>
      </c>
      <c r="L56" s="276">
        <v>461</v>
      </c>
      <c r="M56" s="276">
        <v>16.34404</v>
      </c>
    </row>
    <row r="57" spans="1:13">
      <c r="A57" s="300">
        <v>48</v>
      </c>
      <c r="B57" s="276" t="s">
        <v>77</v>
      </c>
      <c r="C57" s="276">
        <v>125.25</v>
      </c>
      <c r="D57" s="278">
        <v>125.38333333333333</v>
      </c>
      <c r="E57" s="278">
        <v>122.86666666666665</v>
      </c>
      <c r="F57" s="278">
        <v>120.48333333333332</v>
      </c>
      <c r="G57" s="278">
        <v>117.96666666666664</v>
      </c>
      <c r="H57" s="278">
        <v>127.76666666666665</v>
      </c>
      <c r="I57" s="278">
        <v>130.28333333333333</v>
      </c>
      <c r="J57" s="278">
        <v>132.66666666666666</v>
      </c>
      <c r="K57" s="276">
        <v>127.9</v>
      </c>
      <c r="L57" s="276">
        <v>123</v>
      </c>
      <c r="M57" s="276">
        <v>238.75470000000001</v>
      </c>
    </row>
    <row r="58" spans="1:13">
      <c r="A58" s="300">
        <v>49</v>
      </c>
      <c r="B58" s="276" t="s">
        <v>78</v>
      </c>
      <c r="C58" s="276">
        <v>130.25</v>
      </c>
      <c r="D58" s="278">
        <v>130.78333333333333</v>
      </c>
      <c r="E58" s="278">
        <v>129.06666666666666</v>
      </c>
      <c r="F58" s="278">
        <v>127.88333333333333</v>
      </c>
      <c r="G58" s="278">
        <v>126.16666666666666</v>
      </c>
      <c r="H58" s="278">
        <v>131.96666666666667</v>
      </c>
      <c r="I58" s="278">
        <v>133.68333333333331</v>
      </c>
      <c r="J58" s="278">
        <v>134.86666666666667</v>
      </c>
      <c r="K58" s="276">
        <v>132.5</v>
      </c>
      <c r="L58" s="276">
        <v>129.6</v>
      </c>
      <c r="M58" s="276">
        <v>13.940149999999999</v>
      </c>
    </row>
    <row r="59" spans="1:13">
      <c r="A59" s="300">
        <v>50</v>
      </c>
      <c r="B59" s="276" t="s">
        <v>81</v>
      </c>
      <c r="C59" s="276">
        <v>622.70000000000005</v>
      </c>
      <c r="D59" s="278">
        <v>624</v>
      </c>
      <c r="E59" s="278">
        <v>619</v>
      </c>
      <c r="F59" s="278">
        <v>615.29999999999995</v>
      </c>
      <c r="G59" s="278">
        <v>610.29999999999995</v>
      </c>
      <c r="H59" s="278">
        <v>627.70000000000005</v>
      </c>
      <c r="I59" s="278">
        <v>632.70000000000005</v>
      </c>
      <c r="J59" s="278">
        <v>636.40000000000009</v>
      </c>
      <c r="K59" s="276">
        <v>629</v>
      </c>
      <c r="L59" s="276">
        <v>620.29999999999995</v>
      </c>
      <c r="M59" s="276">
        <v>1.6863999999999999</v>
      </c>
    </row>
    <row r="60" spans="1:13">
      <c r="A60" s="300">
        <v>51</v>
      </c>
      <c r="B60" s="276" t="s">
        <v>82</v>
      </c>
      <c r="C60" s="276">
        <v>369.3</v>
      </c>
      <c r="D60" s="278">
        <v>369.91666666666669</v>
      </c>
      <c r="E60" s="278">
        <v>364.33333333333337</v>
      </c>
      <c r="F60" s="278">
        <v>359.36666666666667</v>
      </c>
      <c r="G60" s="278">
        <v>353.78333333333336</v>
      </c>
      <c r="H60" s="278">
        <v>374.88333333333338</v>
      </c>
      <c r="I60" s="278">
        <v>380.46666666666675</v>
      </c>
      <c r="J60" s="278">
        <v>385.43333333333339</v>
      </c>
      <c r="K60" s="276">
        <v>375.5</v>
      </c>
      <c r="L60" s="276">
        <v>364.95</v>
      </c>
      <c r="M60" s="276">
        <v>49.910789999999999</v>
      </c>
    </row>
    <row r="61" spans="1:13">
      <c r="A61" s="300">
        <v>52</v>
      </c>
      <c r="B61" s="276" t="s">
        <v>83</v>
      </c>
      <c r="C61" s="276">
        <v>755.85</v>
      </c>
      <c r="D61" s="278">
        <v>758.31666666666661</v>
      </c>
      <c r="E61" s="278">
        <v>750.53333333333319</v>
      </c>
      <c r="F61" s="278">
        <v>745.21666666666658</v>
      </c>
      <c r="G61" s="278">
        <v>737.43333333333317</v>
      </c>
      <c r="H61" s="278">
        <v>763.63333333333321</v>
      </c>
      <c r="I61" s="278">
        <v>771.41666666666652</v>
      </c>
      <c r="J61" s="278">
        <v>776.73333333333323</v>
      </c>
      <c r="K61" s="276">
        <v>766.1</v>
      </c>
      <c r="L61" s="276">
        <v>753</v>
      </c>
      <c r="M61" s="276">
        <v>31.78041</v>
      </c>
    </row>
    <row r="62" spans="1:13">
      <c r="A62" s="300">
        <v>53</v>
      </c>
      <c r="B62" s="276" t="s">
        <v>84</v>
      </c>
      <c r="C62" s="276">
        <v>138.25</v>
      </c>
      <c r="D62" s="278">
        <v>137.81666666666666</v>
      </c>
      <c r="E62" s="278">
        <v>134.93333333333334</v>
      </c>
      <c r="F62" s="278">
        <v>131.61666666666667</v>
      </c>
      <c r="G62" s="278">
        <v>128.73333333333335</v>
      </c>
      <c r="H62" s="278">
        <v>141.13333333333333</v>
      </c>
      <c r="I62" s="278">
        <v>144.01666666666665</v>
      </c>
      <c r="J62" s="278">
        <v>147.33333333333331</v>
      </c>
      <c r="K62" s="276">
        <v>140.69999999999999</v>
      </c>
      <c r="L62" s="276">
        <v>134.5</v>
      </c>
      <c r="M62" s="276">
        <v>305.59577999999999</v>
      </c>
    </row>
    <row r="63" spans="1:13">
      <c r="A63" s="300">
        <v>54</v>
      </c>
      <c r="B63" s="276" t="s">
        <v>3634</v>
      </c>
      <c r="C63" s="276">
        <v>2498</v>
      </c>
      <c r="D63" s="278">
        <v>2496.1666666666665</v>
      </c>
      <c r="E63" s="278">
        <v>2467.333333333333</v>
      </c>
      <c r="F63" s="278">
        <v>2436.6666666666665</v>
      </c>
      <c r="G63" s="278">
        <v>2407.833333333333</v>
      </c>
      <c r="H63" s="278">
        <v>2526.833333333333</v>
      </c>
      <c r="I63" s="278">
        <v>2555.6666666666661</v>
      </c>
      <c r="J63" s="278">
        <v>2586.333333333333</v>
      </c>
      <c r="K63" s="276">
        <v>2525</v>
      </c>
      <c r="L63" s="276">
        <v>2465.5</v>
      </c>
      <c r="M63" s="276">
        <v>2.6436799999999998</v>
      </c>
    </row>
    <row r="64" spans="1:13">
      <c r="A64" s="300">
        <v>55</v>
      </c>
      <c r="B64" s="276" t="s">
        <v>85</v>
      </c>
      <c r="C64" s="276">
        <v>1574.3</v>
      </c>
      <c r="D64" s="278">
        <v>1577.6000000000001</v>
      </c>
      <c r="E64" s="278">
        <v>1557.2000000000003</v>
      </c>
      <c r="F64" s="278">
        <v>1540.1000000000001</v>
      </c>
      <c r="G64" s="278">
        <v>1519.7000000000003</v>
      </c>
      <c r="H64" s="278">
        <v>1594.7000000000003</v>
      </c>
      <c r="I64" s="278">
        <v>1615.1000000000004</v>
      </c>
      <c r="J64" s="278">
        <v>1632.2000000000003</v>
      </c>
      <c r="K64" s="276">
        <v>1598</v>
      </c>
      <c r="L64" s="276">
        <v>1560.5</v>
      </c>
      <c r="M64" s="276">
        <v>5.5589199999999996</v>
      </c>
    </row>
    <row r="65" spans="1:13">
      <c r="A65" s="300">
        <v>56</v>
      </c>
      <c r="B65" s="276" t="s">
        <v>86</v>
      </c>
      <c r="C65" s="276">
        <v>400.85</v>
      </c>
      <c r="D65" s="278">
        <v>402.08333333333331</v>
      </c>
      <c r="E65" s="278">
        <v>394.76666666666665</v>
      </c>
      <c r="F65" s="278">
        <v>388.68333333333334</v>
      </c>
      <c r="G65" s="278">
        <v>381.36666666666667</v>
      </c>
      <c r="H65" s="278">
        <v>408.16666666666663</v>
      </c>
      <c r="I65" s="278">
        <v>415.48333333333335</v>
      </c>
      <c r="J65" s="278">
        <v>421.56666666666661</v>
      </c>
      <c r="K65" s="276">
        <v>409.4</v>
      </c>
      <c r="L65" s="276">
        <v>396</v>
      </c>
      <c r="M65" s="276">
        <v>28.781189999999999</v>
      </c>
    </row>
    <row r="66" spans="1:13">
      <c r="A66" s="300">
        <v>57</v>
      </c>
      <c r="B66" s="276" t="s">
        <v>236</v>
      </c>
      <c r="C66" s="276">
        <v>791.85</v>
      </c>
      <c r="D66" s="278">
        <v>792.44999999999993</v>
      </c>
      <c r="E66" s="278">
        <v>779.39999999999986</v>
      </c>
      <c r="F66" s="278">
        <v>766.94999999999993</v>
      </c>
      <c r="G66" s="278">
        <v>753.89999999999986</v>
      </c>
      <c r="H66" s="278">
        <v>804.89999999999986</v>
      </c>
      <c r="I66" s="278">
        <v>817.94999999999982</v>
      </c>
      <c r="J66" s="278">
        <v>830.39999999999986</v>
      </c>
      <c r="K66" s="276">
        <v>805.5</v>
      </c>
      <c r="L66" s="276">
        <v>780</v>
      </c>
      <c r="M66" s="276">
        <v>6.6026800000000003</v>
      </c>
    </row>
    <row r="67" spans="1:13">
      <c r="A67" s="300">
        <v>58</v>
      </c>
      <c r="B67" s="276" t="s">
        <v>237</v>
      </c>
      <c r="C67" s="276">
        <v>331.05</v>
      </c>
      <c r="D67" s="278">
        <v>332.59999999999997</v>
      </c>
      <c r="E67" s="278">
        <v>327.89999999999992</v>
      </c>
      <c r="F67" s="278">
        <v>324.74999999999994</v>
      </c>
      <c r="G67" s="278">
        <v>320.0499999999999</v>
      </c>
      <c r="H67" s="278">
        <v>335.74999999999994</v>
      </c>
      <c r="I67" s="278">
        <v>340.45</v>
      </c>
      <c r="J67" s="278">
        <v>343.59999999999997</v>
      </c>
      <c r="K67" s="276">
        <v>337.3</v>
      </c>
      <c r="L67" s="276">
        <v>329.45</v>
      </c>
      <c r="M67" s="276">
        <v>9.3787800000000008</v>
      </c>
    </row>
    <row r="68" spans="1:13">
      <c r="A68" s="300">
        <v>59</v>
      </c>
      <c r="B68" s="276" t="s">
        <v>235</v>
      </c>
      <c r="C68" s="276">
        <v>176.85</v>
      </c>
      <c r="D68" s="278">
        <v>175.85</v>
      </c>
      <c r="E68" s="278">
        <v>173.75</v>
      </c>
      <c r="F68" s="278">
        <v>170.65</v>
      </c>
      <c r="G68" s="278">
        <v>168.55</v>
      </c>
      <c r="H68" s="278">
        <v>178.95</v>
      </c>
      <c r="I68" s="278">
        <v>181.04999999999995</v>
      </c>
      <c r="J68" s="278">
        <v>184.14999999999998</v>
      </c>
      <c r="K68" s="276">
        <v>177.95</v>
      </c>
      <c r="L68" s="276">
        <v>172.75</v>
      </c>
      <c r="M68" s="276">
        <v>19.662669999999999</v>
      </c>
    </row>
    <row r="69" spans="1:13">
      <c r="A69" s="300">
        <v>60</v>
      </c>
      <c r="B69" s="276" t="s">
        <v>87</v>
      </c>
      <c r="C69" s="276">
        <v>582.65</v>
      </c>
      <c r="D69" s="278">
        <v>584.71666666666658</v>
      </c>
      <c r="E69" s="278">
        <v>576.13333333333321</v>
      </c>
      <c r="F69" s="278">
        <v>569.61666666666667</v>
      </c>
      <c r="G69" s="278">
        <v>561.0333333333333</v>
      </c>
      <c r="H69" s="278">
        <v>591.23333333333312</v>
      </c>
      <c r="I69" s="278">
        <v>599.81666666666638</v>
      </c>
      <c r="J69" s="278">
        <v>606.33333333333303</v>
      </c>
      <c r="K69" s="276">
        <v>593.29999999999995</v>
      </c>
      <c r="L69" s="276">
        <v>578.20000000000005</v>
      </c>
      <c r="M69" s="276">
        <v>15.648009999999999</v>
      </c>
    </row>
    <row r="70" spans="1:13">
      <c r="A70" s="300">
        <v>61</v>
      </c>
      <c r="B70" s="276" t="s">
        <v>88</v>
      </c>
      <c r="C70" s="276">
        <v>513.79999999999995</v>
      </c>
      <c r="D70" s="278">
        <v>514.0333333333333</v>
      </c>
      <c r="E70" s="278">
        <v>508.56666666666661</v>
      </c>
      <c r="F70" s="278">
        <v>503.33333333333331</v>
      </c>
      <c r="G70" s="278">
        <v>497.86666666666662</v>
      </c>
      <c r="H70" s="278">
        <v>519.26666666666665</v>
      </c>
      <c r="I70" s="278">
        <v>524.73333333333335</v>
      </c>
      <c r="J70" s="278">
        <v>529.96666666666658</v>
      </c>
      <c r="K70" s="276">
        <v>519.5</v>
      </c>
      <c r="L70" s="276">
        <v>508.8</v>
      </c>
      <c r="M70" s="276">
        <v>49.886270000000003</v>
      </c>
    </row>
    <row r="71" spans="1:13">
      <c r="A71" s="300">
        <v>62</v>
      </c>
      <c r="B71" s="276" t="s">
        <v>238</v>
      </c>
      <c r="C71" s="276">
        <v>1056.0999999999999</v>
      </c>
      <c r="D71" s="278">
        <v>1051.7833333333333</v>
      </c>
      <c r="E71" s="278">
        <v>1033.0666666666666</v>
      </c>
      <c r="F71" s="278">
        <v>1010.0333333333333</v>
      </c>
      <c r="G71" s="278">
        <v>991.31666666666661</v>
      </c>
      <c r="H71" s="278">
        <v>1074.8166666666666</v>
      </c>
      <c r="I71" s="278">
        <v>1093.5333333333333</v>
      </c>
      <c r="J71" s="278">
        <v>1116.5666666666666</v>
      </c>
      <c r="K71" s="276">
        <v>1070.5</v>
      </c>
      <c r="L71" s="276">
        <v>1028.75</v>
      </c>
      <c r="M71" s="276">
        <v>2.0236000000000001</v>
      </c>
    </row>
    <row r="72" spans="1:13">
      <c r="A72" s="300">
        <v>63</v>
      </c>
      <c r="B72" s="276" t="s">
        <v>91</v>
      </c>
      <c r="C72" s="276">
        <v>3642.1</v>
      </c>
      <c r="D72" s="278">
        <v>3668.1666666666665</v>
      </c>
      <c r="E72" s="278">
        <v>3596.333333333333</v>
      </c>
      <c r="F72" s="278">
        <v>3550.5666666666666</v>
      </c>
      <c r="G72" s="278">
        <v>3478.7333333333331</v>
      </c>
      <c r="H72" s="278">
        <v>3713.9333333333329</v>
      </c>
      <c r="I72" s="278">
        <v>3785.766666666666</v>
      </c>
      <c r="J72" s="278">
        <v>3831.5333333333328</v>
      </c>
      <c r="K72" s="276">
        <v>3740</v>
      </c>
      <c r="L72" s="276">
        <v>3622.4</v>
      </c>
      <c r="M72" s="276">
        <v>13.22763</v>
      </c>
    </row>
    <row r="73" spans="1:13">
      <c r="A73" s="300">
        <v>64</v>
      </c>
      <c r="B73" s="276" t="s">
        <v>93</v>
      </c>
      <c r="C73" s="276">
        <v>218.8</v>
      </c>
      <c r="D73" s="278">
        <v>217.70000000000002</v>
      </c>
      <c r="E73" s="278">
        <v>213.90000000000003</v>
      </c>
      <c r="F73" s="278">
        <v>209.00000000000003</v>
      </c>
      <c r="G73" s="278">
        <v>205.20000000000005</v>
      </c>
      <c r="H73" s="278">
        <v>222.60000000000002</v>
      </c>
      <c r="I73" s="278">
        <v>226.40000000000003</v>
      </c>
      <c r="J73" s="278">
        <v>231.3</v>
      </c>
      <c r="K73" s="276">
        <v>221.5</v>
      </c>
      <c r="L73" s="276">
        <v>212.8</v>
      </c>
      <c r="M73" s="276">
        <v>211.93126000000001</v>
      </c>
    </row>
    <row r="74" spans="1:13">
      <c r="A74" s="300">
        <v>65</v>
      </c>
      <c r="B74" s="276" t="s">
        <v>231</v>
      </c>
      <c r="C74" s="276">
        <v>2685.1</v>
      </c>
      <c r="D74" s="278">
        <v>2677.3666666666668</v>
      </c>
      <c r="E74" s="278">
        <v>2639.7333333333336</v>
      </c>
      <c r="F74" s="278">
        <v>2594.3666666666668</v>
      </c>
      <c r="G74" s="278">
        <v>2556.7333333333336</v>
      </c>
      <c r="H74" s="278">
        <v>2722.7333333333336</v>
      </c>
      <c r="I74" s="278">
        <v>2760.3666666666668</v>
      </c>
      <c r="J74" s="278">
        <v>2805.7333333333336</v>
      </c>
      <c r="K74" s="276">
        <v>2715</v>
      </c>
      <c r="L74" s="276">
        <v>2632</v>
      </c>
      <c r="M74" s="276">
        <v>5.9581400000000002</v>
      </c>
    </row>
    <row r="75" spans="1:13">
      <c r="A75" s="300">
        <v>66</v>
      </c>
      <c r="B75" s="276" t="s">
        <v>94</v>
      </c>
      <c r="C75" s="276">
        <v>5016.95</v>
      </c>
      <c r="D75" s="278">
        <v>5028.5999999999995</v>
      </c>
      <c r="E75" s="278">
        <v>4973.1499999999987</v>
      </c>
      <c r="F75" s="278">
        <v>4929.3499999999995</v>
      </c>
      <c r="G75" s="278">
        <v>4873.8999999999987</v>
      </c>
      <c r="H75" s="278">
        <v>5072.3999999999987</v>
      </c>
      <c r="I75" s="278">
        <v>5127.8499999999995</v>
      </c>
      <c r="J75" s="278">
        <v>5171.6499999999987</v>
      </c>
      <c r="K75" s="276">
        <v>5084.05</v>
      </c>
      <c r="L75" s="276">
        <v>4984.8</v>
      </c>
      <c r="M75" s="276">
        <v>7.6796300000000004</v>
      </c>
    </row>
    <row r="76" spans="1:13">
      <c r="A76" s="300">
        <v>67</v>
      </c>
      <c r="B76" s="276" t="s">
        <v>239</v>
      </c>
      <c r="C76" s="276">
        <v>74.849999999999994</v>
      </c>
      <c r="D76" s="278">
        <v>75.2</v>
      </c>
      <c r="E76" s="278">
        <v>73.400000000000006</v>
      </c>
      <c r="F76" s="278">
        <v>71.95</v>
      </c>
      <c r="G76" s="278">
        <v>70.150000000000006</v>
      </c>
      <c r="H76" s="278">
        <v>76.650000000000006</v>
      </c>
      <c r="I76" s="278">
        <v>78.449999999999989</v>
      </c>
      <c r="J76" s="278">
        <v>79.900000000000006</v>
      </c>
      <c r="K76" s="276">
        <v>77</v>
      </c>
      <c r="L76" s="276">
        <v>73.75</v>
      </c>
      <c r="M76" s="276">
        <v>14.07227</v>
      </c>
    </row>
    <row r="77" spans="1:13">
      <c r="A77" s="300">
        <v>68</v>
      </c>
      <c r="B77" s="276" t="s">
        <v>95</v>
      </c>
      <c r="C77" s="276">
        <v>2470.8000000000002</v>
      </c>
      <c r="D77" s="278">
        <v>2476.8666666666668</v>
      </c>
      <c r="E77" s="278">
        <v>2445.7833333333338</v>
      </c>
      <c r="F77" s="278">
        <v>2420.7666666666669</v>
      </c>
      <c r="G77" s="278">
        <v>2389.6833333333338</v>
      </c>
      <c r="H77" s="278">
        <v>2501.8833333333337</v>
      </c>
      <c r="I77" s="278">
        <v>2532.9666666666667</v>
      </c>
      <c r="J77" s="278">
        <v>2557.9833333333336</v>
      </c>
      <c r="K77" s="276">
        <v>2507.9499999999998</v>
      </c>
      <c r="L77" s="276">
        <v>2451.85</v>
      </c>
      <c r="M77" s="276">
        <v>14.882860000000001</v>
      </c>
    </row>
    <row r="78" spans="1:13">
      <c r="A78" s="300">
        <v>69</v>
      </c>
      <c r="B78" s="276" t="s">
        <v>240</v>
      </c>
      <c r="C78" s="276">
        <v>427.3</v>
      </c>
      <c r="D78" s="278">
        <v>425.83333333333331</v>
      </c>
      <c r="E78" s="278">
        <v>414.81666666666661</v>
      </c>
      <c r="F78" s="278">
        <v>402.33333333333331</v>
      </c>
      <c r="G78" s="278">
        <v>391.31666666666661</v>
      </c>
      <c r="H78" s="278">
        <v>438.31666666666661</v>
      </c>
      <c r="I78" s="278">
        <v>449.33333333333337</v>
      </c>
      <c r="J78" s="278">
        <v>461.81666666666661</v>
      </c>
      <c r="K78" s="276">
        <v>436.85</v>
      </c>
      <c r="L78" s="276">
        <v>413.35</v>
      </c>
      <c r="M78" s="276">
        <v>5.7158699999999998</v>
      </c>
    </row>
    <row r="79" spans="1:13">
      <c r="A79" s="300">
        <v>70</v>
      </c>
      <c r="B79" s="276" t="s">
        <v>241</v>
      </c>
      <c r="C79" s="276">
        <v>1163.2</v>
      </c>
      <c r="D79" s="278">
        <v>1161.9166666666667</v>
      </c>
      <c r="E79" s="278">
        <v>1151.2833333333335</v>
      </c>
      <c r="F79" s="278">
        <v>1139.3666666666668</v>
      </c>
      <c r="G79" s="278">
        <v>1128.7333333333336</v>
      </c>
      <c r="H79" s="278">
        <v>1173.8333333333335</v>
      </c>
      <c r="I79" s="278">
        <v>1184.4666666666667</v>
      </c>
      <c r="J79" s="278">
        <v>1196.3833333333334</v>
      </c>
      <c r="K79" s="276">
        <v>1172.55</v>
      </c>
      <c r="L79" s="276">
        <v>1150</v>
      </c>
      <c r="M79" s="276">
        <v>0.85718000000000005</v>
      </c>
    </row>
    <row r="80" spans="1:13">
      <c r="A80" s="300">
        <v>71</v>
      </c>
      <c r="B80" s="276" t="s">
        <v>97</v>
      </c>
      <c r="C80" s="276">
        <v>1361.05</v>
      </c>
      <c r="D80" s="278">
        <v>1365.0666666666666</v>
      </c>
      <c r="E80" s="278">
        <v>1345.9833333333331</v>
      </c>
      <c r="F80" s="278">
        <v>1330.9166666666665</v>
      </c>
      <c r="G80" s="278">
        <v>1311.833333333333</v>
      </c>
      <c r="H80" s="278">
        <v>1380.1333333333332</v>
      </c>
      <c r="I80" s="278">
        <v>1399.2166666666667</v>
      </c>
      <c r="J80" s="278">
        <v>1414.2833333333333</v>
      </c>
      <c r="K80" s="276">
        <v>1384.15</v>
      </c>
      <c r="L80" s="276">
        <v>1350</v>
      </c>
      <c r="M80" s="276">
        <v>11.802519999999999</v>
      </c>
    </row>
    <row r="81" spans="1:13">
      <c r="A81" s="300">
        <v>72</v>
      </c>
      <c r="B81" s="276" t="s">
        <v>98</v>
      </c>
      <c r="C81" s="276">
        <v>193.7</v>
      </c>
      <c r="D81" s="278">
        <v>193.51666666666665</v>
      </c>
      <c r="E81" s="278">
        <v>192.33333333333331</v>
      </c>
      <c r="F81" s="278">
        <v>190.96666666666667</v>
      </c>
      <c r="G81" s="278">
        <v>189.78333333333333</v>
      </c>
      <c r="H81" s="278">
        <v>194.8833333333333</v>
      </c>
      <c r="I81" s="278">
        <v>196.06666666666663</v>
      </c>
      <c r="J81" s="278">
        <v>197.43333333333328</v>
      </c>
      <c r="K81" s="276">
        <v>194.7</v>
      </c>
      <c r="L81" s="276">
        <v>192.15</v>
      </c>
      <c r="M81" s="276">
        <v>27.73751</v>
      </c>
    </row>
    <row r="82" spans="1:13">
      <c r="A82" s="300">
        <v>73</v>
      </c>
      <c r="B82" s="276" t="s">
        <v>99</v>
      </c>
      <c r="C82" s="276">
        <v>66.25</v>
      </c>
      <c r="D82" s="278">
        <v>66.349999999999994</v>
      </c>
      <c r="E82" s="278">
        <v>65.499999999999986</v>
      </c>
      <c r="F82" s="278">
        <v>64.749999999999986</v>
      </c>
      <c r="G82" s="278">
        <v>63.899999999999977</v>
      </c>
      <c r="H82" s="278">
        <v>67.099999999999994</v>
      </c>
      <c r="I82" s="278">
        <v>67.950000000000017</v>
      </c>
      <c r="J82" s="278">
        <v>68.7</v>
      </c>
      <c r="K82" s="276">
        <v>67.2</v>
      </c>
      <c r="L82" s="276">
        <v>65.599999999999994</v>
      </c>
      <c r="M82" s="276">
        <v>317.94609000000003</v>
      </c>
    </row>
    <row r="83" spans="1:13">
      <c r="A83" s="300">
        <v>74</v>
      </c>
      <c r="B83" s="276" t="s">
        <v>370</v>
      </c>
      <c r="C83" s="276">
        <v>152.15</v>
      </c>
      <c r="D83" s="278">
        <v>151.25</v>
      </c>
      <c r="E83" s="278">
        <v>149.1</v>
      </c>
      <c r="F83" s="278">
        <v>146.04999999999998</v>
      </c>
      <c r="G83" s="278">
        <v>143.89999999999998</v>
      </c>
      <c r="H83" s="278">
        <v>154.30000000000001</v>
      </c>
      <c r="I83" s="278">
        <v>156.44999999999999</v>
      </c>
      <c r="J83" s="278">
        <v>159.50000000000003</v>
      </c>
      <c r="K83" s="276">
        <v>153.4</v>
      </c>
      <c r="L83" s="276">
        <v>148.19999999999999</v>
      </c>
      <c r="M83" s="276">
        <v>41.211210000000001</v>
      </c>
    </row>
    <row r="84" spans="1:13">
      <c r="A84" s="300">
        <v>75</v>
      </c>
      <c r="B84" s="276" t="s">
        <v>244</v>
      </c>
      <c r="C84" s="276">
        <v>79.599999999999994</v>
      </c>
      <c r="D84" s="278">
        <v>79.666666666666671</v>
      </c>
      <c r="E84" s="278">
        <v>78.333333333333343</v>
      </c>
      <c r="F84" s="278">
        <v>77.066666666666677</v>
      </c>
      <c r="G84" s="278">
        <v>75.733333333333348</v>
      </c>
      <c r="H84" s="278">
        <v>80.933333333333337</v>
      </c>
      <c r="I84" s="278">
        <v>82.26666666666668</v>
      </c>
      <c r="J84" s="278">
        <v>83.533333333333331</v>
      </c>
      <c r="K84" s="276">
        <v>81</v>
      </c>
      <c r="L84" s="276">
        <v>78.400000000000006</v>
      </c>
      <c r="M84" s="276">
        <v>28.213010000000001</v>
      </c>
    </row>
    <row r="85" spans="1:13">
      <c r="A85" s="300">
        <v>76</v>
      </c>
      <c r="B85" s="276" t="s">
        <v>100</v>
      </c>
      <c r="C85" s="276">
        <v>125.85</v>
      </c>
      <c r="D85" s="278">
        <v>124.89999999999999</v>
      </c>
      <c r="E85" s="278">
        <v>120.99999999999997</v>
      </c>
      <c r="F85" s="278">
        <v>116.14999999999998</v>
      </c>
      <c r="G85" s="278">
        <v>112.24999999999996</v>
      </c>
      <c r="H85" s="278">
        <v>129.75</v>
      </c>
      <c r="I85" s="278">
        <v>133.64999999999998</v>
      </c>
      <c r="J85" s="278">
        <v>138.5</v>
      </c>
      <c r="K85" s="276">
        <v>128.80000000000001</v>
      </c>
      <c r="L85" s="276">
        <v>120.05</v>
      </c>
      <c r="M85" s="276">
        <v>527.97382000000005</v>
      </c>
    </row>
    <row r="86" spans="1:13">
      <c r="A86" s="300">
        <v>77</v>
      </c>
      <c r="B86" s="276" t="s">
        <v>245</v>
      </c>
      <c r="C86" s="276">
        <v>142.25</v>
      </c>
      <c r="D86" s="278">
        <v>143.23333333333335</v>
      </c>
      <c r="E86" s="278">
        <v>139.8666666666667</v>
      </c>
      <c r="F86" s="278">
        <v>137.48333333333335</v>
      </c>
      <c r="G86" s="278">
        <v>134.1166666666667</v>
      </c>
      <c r="H86" s="278">
        <v>145.6166666666667</v>
      </c>
      <c r="I86" s="278">
        <v>148.98333333333338</v>
      </c>
      <c r="J86" s="278">
        <v>151.3666666666667</v>
      </c>
      <c r="K86" s="276">
        <v>146.6</v>
      </c>
      <c r="L86" s="276">
        <v>140.85</v>
      </c>
      <c r="M86" s="276">
        <v>7.0700099999999999</v>
      </c>
    </row>
    <row r="87" spans="1:13">
      <c r="A87" s="300">
        <v>78</v>
      </c>
      <c r="B87" s="276" t="s">
        <v>101</v>
      </c>
      <c r="C87" s="276">
        <v>527.35</v>
      </c>
      <c r="D87" s="278">
        <v>528.58333333333337</v>
      </c>
      <c r="E87" s="278">
        <v>521.41666666666674</v>
      </c>
      <c r="F87" s="278">
        <v>515.48333333333335</v>
      </c>
      <c r="G87" s="278">
        <v>508.31666666666672</v>
      </c>
      <c r="H87" s="278">
        <v>534.51666666666677</v>
      </c>
      <c r="I87" s="278">
        <v>541.68333333333351</v>
      </c>
      <c r="J87" s="278">
        <v>547.61666666666679</v>
      </c>
      <c r="K87" s="276">
        <v>535.75</v>
      </c>
      <c r="L87" s="276">
        <v>522.65</v>
      </c>
      <c r="M87" s="276">
        <v>10.24147</v>
      </c>
    </row>
    <row r="88" spans="1:13">
      <c r="A88" s="300">
        <v>79</v>
      </c>
      <c r="B88" s="276" t="s">
        <v>103</v>
      </c>
      <c r="C88" s="276">
        <v>26.6</v>
      </c>
      <c r="D88" s="278">
        <v>26.616666666666664</v>
      </c>
      <c r="E88" s="278">
        <v>26.133333333333326</v>
      </c>
      <c r="F88" s="278">
        <v>25.666666666666661</v>
      </c>
      <c r="G88" s="278">
        <v>25.183333333333323</v>
      </c>
      <c r="H88" s="278">
        <v>27.083333333333329</v>
      </c>
      <c r="I88" s="278">
        <v>27.56666666666667</v>
      </c>
      <c r="J88" s="278">
        <v>28.033333333333331</v>
      </c>
      <c r="K88" s="276">
        <v>27.1</v>
      </c>
      <c r="L88" s="276">
        <v>26.15</v>
      </c>
      <c r="M88" s="276">
        <v>116.17558</v>
      </c>
    </row>
    <row r="89" spans="1:13">
      <c r="A89" s="300">
        <v>80</v>
      </c>
      <c r="B89" s="276" t="s">
        <v>246</v>
      </c>
      <c r="C89" s="276">
        <v>524.5</v>
      </c>
      <c r="D89" s="278">
        <v>524.88333333333333</v>
      </c>
      <c r="E89" s="278">
        <v>520.11666666666667</v>
      </c>
      <c r="F89" s="278">
        <v>515.73333333333335</v>
      </c>
      <c r="G89" s="278">
        <v>510.9666666666667</v>
      </c>
      <c r="H89" s="278">
        <v>529.26666666666665</v>
      </c>
      <c r="I89" s="278">
        <v>534.0333333333333</v>
      </c>
      <c r="J89" s="278">
        <v>538.41666666666663</v>
      </c>
      <c r="K89" s="276">
        <v>529.65</v>
      </c>
      <c r="L89" s="276">
        <v>520.5</v>
      </c>
      <c r="M89" s="276">
        <v>1.5726899999999999</v>
      </c>
    </row>
    <row r="90" spans="1:13">
      <c r="A90" s="300">
        <v>81</v>
      </c>
      <c r="B90" s="276" t="s">
        <v>104</v>
      </c>
      <c r="C90" s="276">
        <v>726.6</v>
      </c>
      <c r="D90" s="278">
        <v>727.51666666666677</v>
      </c>
      <c r="E90" s="278">
        <v>715.63333333333355</v>
      </c>
      <c r="F90" s="278">
        <v>704.66666666666674</v>
      </c>
      <c r="G90" s="278">
        <v>692.78333333333353</v>
      </c>
      <c r="H90" s="278">
        <v>738.48333333333358</v>
      </c>
      <c r="I90" s="278">
        <v>750.36666666666679</v>
      </c>
      <c r="J90" s="278">
        <v>761.3333333333336</v>
      </c>
      <c r="K90" s="276">
        <v>739.4</v>
      </c>
      <c r="L90" s="276">
        <v>716.55</v>
      </c>
      <c r="M90" s="276">
        <v>22.307390000000002</v>
      </c>
    </row>
    <row r="91" spans="1:13">
      <c r="A91" s="300">
        <v>82</v>
      </c>
      <c r="B91" s="276" t="s">
        <v>247</v>
      </c>
      <c r="C91" s="276">
        <v>452.65</v>
      </c>
      <c r="D91" s="278">
        <v>450.55</v>
      </c>
      <c r="E91" s="278">
        <v>446.1</v>
      </c>
      <c r="F91" s="278">
        <v>439.55</v>
      </c>
      <c r="G91" s="278">
        <v>435.1</v>
      </c>
      <c r="H91" s="278">
        <v>457.1</v>
      </c>
      <c r="I91" s="278">
        <v>461.54999999999995</v>
      </c>
      <c r="J91" s="278">
        <v>468.1</v>
      </c>
      <c r="K91" s="276">
        <v>455</v>
      </c>
      <c r="L91" s="276">
        <v>444</v>
      </c>
      <c r="M91" s="276">
        <v>1.62812</v>
      </c>
    </row>
    <row r="92" spans="1:13">
      <c r="A92" s="300">
        <v>83</v>
      </c>
      <c r="B92" s="276" t="s">
        <v>248</v>
      </c>
      <c r="C92" s="276">
        <v>1303.4000000000001</v>
      </c>
      <c r="D92" s="278">
        <v>1288.8</v>
      </c>
      <c r="E92" s="278">
        <v>1267.5999999999999</v>
      </c>
      <c r="F92" s="278">
        <v>1231.8</v>
      </c>
      <c r="G92" s="278">
        <v>1210.5999999999999</v>
      </c>
      <c r="H92" s="278">
        <v>1324.6</v>
      </c>
      <c r="I92" s="278">
        <v>1345.8000000000002</v>
      </c>
      <c r="J92" s="278">
        <v>1381.6</v>
      </c>
      <c r="K92" s="276">
        <v>1310</v>
      </c>
      <c r="L92" s="276">
        <v>1253</v>
      </c>
      <c r="M92" s="276">
        <v>14.7272</v>
      </c>
    </row>
    <row r="93" spans="1:13">
      <c r="A93" s="300">
        <v>84</v>
      </c>
      <c r="B93" s="276" t="s">
        <v>105</v>
      </c>
      <c r="C93" s="276">
        <v>902.25</v>
      </c>
      <c r="D93" s="278">
        <v>906.30000000000007</v>
      </c>
      <c r="E93" s="278">
        <v>896.95000000000016</v>
      </c>
      <c r="F93" s="278">
        <v>891.65000000000009</v>
      </c>
      <c r="G93" s="278">
        <v>882.30000000000018</v>
      </c>
      <c r="H93" s="278">
        <v>911.60000000000014</v>
      </c>
      <c r="I93" s="278">
        <v>920.95</v>
      </c>
      <c r="J93" s="278">
        <v>926.25000000000011</v>
      </c>
      <c r="K93" s="276">
        <v>915.65</v>
      </c>
      <c r="L93" s="276">
        <v>901</v>
      </c>
      <c r="M93" s="276">
        <v>19.380420000000001</v>
      </c>
    </row>
    <row r="94" spans="1:13">
      <c r="A94" s="300">
        <v>85</v>
      </c>
      <c r="B94" s="276" t="s">
        <v>250</v>
      </c>
      <c r="C94" s="276">
        <v>232.4</v>
      </c>
      <c r="D94" s="278">
        <v>232.65</v>
      </c>
      <c r="E94" s="278">
        <v>228.85000000000002</v>
      </c>
      <c r="F94" s="278">
        <v>225.3</v>
      </c>
      <c r="G94" s="278">
        <v>221.50000000000003</v>
      </c>
      <c r="H94" s="278">
        <v>236.20000000000002</v>
      </c>
      <c r="I94" s="278">
        <v>240.00000000000003</v>
      </c>
      <c r="J94" s="278">
        <v>243.55</v>
      </c>
      <c r="K94" s="276">
        <v>236.45</v>
      </c>
      <c r="L94" s="276">
        <v>229.1</v>
      </c>
      <c r="M94" s="276">
        <v>11.65442</v>
      </c>
    </row>
    <row r="95" spans="1:13">
      <c r="A95" s="300">
        <v>86</v>
      </c>
      <c r="B95" s="276" t="s">
        <v>386</v>
      </c>
      <c r="C95" s="276">
        <v>348.75</v>
      </c>
      <c r="D95" s="278">
        <v>346.38333333333338</v>
      </c>
      <c r="E95" s="278">
        <v>340.86666666666679</v>
      </c>
      <c r="F95" s="278">
        <v>332.98333333333341</v>
      </c>
      <c r="G95" s="278">
        <v>327.46666666666681</v>
      </c>
      <c r="H95" s="278">
        <v>354.26666666666677</v>
      </c>
      <c r="I95" s="278">
        <v>359.7833333333333</v>
      </c>
      <c r="J95" s="278">
        <v>367.66666666666674</v>
      </c>
      <c r="K95" s="276">
        <v>351.9</v>
      </c>
      <c r="L95" s="276">
        <v>338.5</v>
      </c>
      <c r="M95" s="276">
        <v>4.5084499999999998</v>
      </c>
    </row>
    <row r="96" spans="1:13">
      <c r="A96" s="300">
        <v>87</v>
      </c>
      <c r="B96" s="276" t="s">
        <v>106</v>
      </c>
      <c r="C96" s="276">
        <v>827.45</v>
      </c>
      <c r="D96" s="278">
        <v>830.03333333333342</v>
      </c>
      <c r="E96" s="278">
        <v>818.61666666666679</v>
      </c>
      <c r="F96" s="278">
        <v>809.78333333333342</v>
      </c>
      <c r="G96" s="278">
        <v>798.36666666666679</v>
      </c>
      <c r="H96" s="278">
        <v>838.86666666666679</v>
      </c>
      <c r="I96" s="278">
        <v>850.28333333333353</v>
      </c>
      <c r="J96" s="278">
        <v>859.11666666666679</v>
      </c>
      <c r="K96" s="276">
        <v>841.45</v>
      </c>
      <c r="L96" s="276">
        <v>821.2</v>
      </c>
      <c r="M96" s="276">
        <v>20.774180000000001</v>
      </c>
    </row>
    <row r="97" spans="1:13">
      <c r="A97" s="300">
        <v>88</v>
      </c>
      <c r="B97" s="276" t="s">
        <v>108</v>
      </c>
      <c r="C97" s="276">
        <v>862.25</v>
      </c>
      <c r="D97" s="278">
        <v>866.41666666666663</v>
      </c>
      <c r="E97" s="278">
        <v>851.0333333333333</v>
      </c>
      <c r="F97" s="278">
        <v>839.81666666666672</v>
      </c>
      <c r="G97" s="278">
        <v>824.43333333333339</v>
      </c>
      <c r="H97" s="278">
        <v>877.63333333333321</v>
      </c>
      <c r="I97" s="278">
        <v>893.01666666666665</v>
      </c>
      <c r="J97" s="278">
        <v>904.23333333333312</v>
      </c>
      <c r="K97" s="276">
        <v>881.8</v>
      </c>
      <c r="L97" s="276">
        <v>855.2</v>
      </c>
      <c r="M97" s="276">
        <v>56.370350000000002</v>
      </c>
    </row>
    <row r="98" spans="1:13">
      <c r="A98" s="300">
        <v>89</v>
      </c>
      <c r="B98" s="276" t="s">
        <v>109</v>
      </c>
      <c r="C98" s="276">
        <v>2295.9</v>
      </c>
      <c r="D98" s="278">
        <v>2295.2000000000003</v>
      </c>
      <c r="E98" s="278">
        <v>2272.7000000000007</v>
      </c>
      <c r="F98" s="278">
        <v>2249.5000000000005</v>
      </c>
      <c r="G98" s="278">
        <v>2227.0000000000009</v>
      </c>
      <c r="H98" s="278">
        <v>2318.4000000000005</v>
      </c>
      <c r="I98" s="278">
        <v>2340.8999999999996</v>
      </c>
      <c r="J98" s="278">
        <v>2364.1000000000004</v>
      </c>
      <c r="K98" s="276">
        <v>2317.6999999999998</v>
      </c>
      <c r="L98" s="276">
        <v>2272</v>
      </c>
      <c r="M98" s="276">
        <v>45.778129999999997</v>
      </c>
    </row>
    <row r="99" spans="1:13">
      <c r="A99" s="300">
        <v>90</v>
      </c>
      <c r="B99" s="276" t="s">
        <v>252</v>
      </c>
      <c r="C99" s="276">
        <v>2838.6</v>
      </c>
      <c r="D99" s="278">
        <v>2835.5333333333333</v>
      </c>
      <c r="E99" s="278">
        <v>2783.0666666666666</v>
      </c>
      <c r="F99" s="278">
        <v>2727.5333333333333</v>
      </c>
      <c r="G99" s="278">
        <v>2675.0666666666666</v>
      </c>
      <c r="H99" s="278">
        <v>2891.0666666666666</v>
      </c>
      <c r="I99" s="278">
        <v>2943.5333333333328</v>
      </c>
      <c r="J99" s="278">
        <v>2999.0666666666666</v>
      </c>
      <c r="K99" s="276">
        <v>2888</v>
      </c>
      <c r="L99" s="276">
        <v>2780</v>
      </c>
      <c r="M99" s="276">
        <v>3.7066599999999998</v>
      </c>
    </row>
    <row r="100" spans="1:13">
      <c r="A100" s="300">
        <v>91</v>
      </c>
      <c r="B100" s="276" t="s">
        <v>110</v>
      </c>
      <c r="C100" s="276">
        <v>1382.8</v>
      </c>
      <c r="D100" s="278">
        <v>1383.6000000000001</v>
      </c>
      <c r="E100" s="278">
        <v>1372.2000000000003</v>
      </c>
      <c r="F100" s="278">
        <v>1361.6000000000001</v>
      </c>
      <c r="G100" s="278">
        <v>1350.2000000000003</v>
      </c>
      <c r="H100" s="278">
        <v>1394.2000000000003</v>
      </c>
      <c r="I100" s="278">
        <v>1405.6000000000004</v>
      </c>
      <c r="J100" s="278">
        <v>1416.2000000000003</v>
      </c>
      <c r="K100" s="276">
        <v>1395</v>
      </c>
      <c r="L100" s="276">
        <v>1373</v>
      </c>
      <c r="M100" s="276">
        <v>106.78192</v>
      </c>
    </row>
    <row r="101" spans="1:13">
      <c r="A101" s="300">
        <v>92</v>
      </c>
      <c r="B101" s="276" t="s">
        <v>253</v>
      </c>
      <c r="C101" s="276">
        <v>664.5</v>
      </c>
      <c r="D101" s="278">
        <v>662.69999999999993</v>
      </c>
      <c r="E101" s="278">
        <v>657.04999999999984</v>
      </c>
      <c r="F101" s="278">
        <v>649.59999999999991</v>
      </c>
      <c r="G101" s="278">
        <v>643.94999999999982</v>
      </c>
      <c r="H101" s="278">
        <v>670.14999999999986</v>
      </c>
      <c r="I101" s="278">
        <v>675.8</v>
      </c>
      <c r="J101" s="278">
        <v>683.24999999999989</v>
      </c>
      <c r="K101" s="276">
        <v>668.35</v>
      </c>
      <c r="L101" s="276">
        <v>655.25</v>
      </c>
      <c r="M101" s="276">
        <v>62.757680000000001</v>
      </c>
    </row>
    <row r="102" spans="1:13">
      <c r="A102" s="300">
        <v>93</v>
      </c>
      <c r="B102" s="276" t="s">
        <v>111</v>
      </c>
      <c r="C102" s="276">
        <v>3185.3</v>
      </c>
      <c r="D102" s="278">
        <v>3197.9333333333329</v>
      </c>
      <c r="E102" s="278">
        <v>3156.3666666666659</v>
      </c>
      <c r="F102" s="278">
        <v>3127.4333333333329</v>
      </c>
      <c r="G102" s="278">
        <v>3085.8666666666659</v>
      </c>
      <c r="H102" s="278">
        <v>3226.8666666666659</v>
      </c>
      <c r="I102" s="278">
        <v>3268.4333333333325</v>
      </c>
      <c r="J102" s="278">
        <v>3297.3666666666659</v>
      </c>
      <c r="K102" s="276">
        <v>3239.5</v>
      </c>
      <c r="L102" s="276">
        <v>3169</v>
      </c>
      <c r="M102" s="276">
        <v>12.76394</v>
      </c>
    </row>
    <row r="103" spans="1:13">
      <c r="A103" s="300">
        <v>94</v>
      </c>
      <c r="B103" s="276" t="s">
        <v>114</v>
      </c>
      <c r="C103" s="276">
        <v>243.65</v>
      </c>
      <c r="D103" s="278">
        <v>244.19999999999996</v>
      </c>
      <c r="E103" s="278">
        <v>240.39999999999992</v>
      </c>
      <c r="F103" s="278">
        <v>237.14999999999995</v>
      </c>
      <c r="G103" s="278">
        <v>233.34999999999991</v>
      </c>
      <c r="H103" s="278">
        <v>247.44999999999993</v>
      </c>
      <c r="I103" s="278">
        <v>251.24999999999994</v>
      </c>
      <c r="J103" s="278">
        <v>254.49999999999994</v>
      </c>
      <c r="K103" s="276">
        <v>248</v>
      </c>
      <c r="L103" s="276">
        <v>240.95</v>
      </c>
      <c r="M103" s="276">
        <v>126.10389000000001</v>
      </c>
    </row>
    <row r="104" spans="1:13">
      <c r="A104" s="300">
        <v>95</v>
      </c>
      <c r="B104" s="276" t="s">
        <v>115</v>
      </c>
      <c r="C104" s="276">
        <v>217.35</v>
      </c>
      <c r="D104" s="278">
        <v>218.38333333333335</v>
      </c>
      <c r="E104" s="278">
        <v>213.76666666666671</v>
      </c>
      <c r="F104" s="278">
        <v>210.18333333333337</v>
      </c>
      <c r="G104" s="278">
        <v>205.56666666666672</v>
      </c>
      <c r="H104" s="278">
        <v>221.9666666666667</v>
      </c>
      <c r="I104" s="278">
        <v>226.58333333333331</v>
      </c>
      <c r="J104" s="278">
        <v>230.16666666666669</v>
      </c>
      <c r="K104" s="276">
        <v>223</v>
      </c>
      <c r="L104" s="276">
        <v>214.8</v>
      </c>
      <c r="M104" s="276">
        <v>110.35841000000001</v>
      </c>
    </row>
    <row r="105" spans="1:13">
      <c r="A105" s="300">
        <v>96</v>
      </c>
      <c r="B105" s="276" t="s">
        <v>116</v>
      </c>
      <c r="C105" s="276">
        <v>2374.75</v>
      </c>
      <c r="D105" s="278">
        <v>2364.25</v>
      </c>
      <c r="E105" s="278">
        <v>2343.5</v>
      </c>
      <c r="F105" s="278">
        <v>2312.25</v>
      </c>
      <c r="G105" s="278">
        <v>2291.5</v>
      </c>
      <c r="H105" s="278">
        <v>2395.5</v>
      </c>
      <c r="I105" s="278">
        <v>2416.25</v>
      </c>
      <c r="J105" s="278">
        <v>2447.5</v>
      </c>
      <c r="K105" s="276">
        <v>2385</v>
      </c>
      <c r="L105" s="276">
        <v>2333</v>
      </c>
      <c r="M105" s="276">
        <v>26.112179999999999</v>
      </c>
    </row>
    <row r="106" spans="1:13">
      <c r="A106" s="300">
        <v>97</v>
      </c>
      <c r="B106" s="276" t="s">
        <v>254</v>
      </c>
      <c r="C106" s="276">
        <v>241.2</v>
      </c>
      <c r="D106" s="278">
        <v>243.61666666666667</v>
      </c>
      <c r="E106" s="278">
        <v>237.83333333333334</v>
      </c>
      <c r="F106" s="278">
        <v>234.46666666666667</v>
      </c>
      <c r="G106" s="278">
        <v>228.68333333333334</v>
      </c>
      <c r="H106" s="278">
        <v>246.98333333333335</v>
      </c>
      <c r="I106" s="278">
        <v>252.76666666666665</v>
      </c>
      <c r="J106" s="278">
        <v>256.13333333333333</v>
      </c>
      <c r="K106" s="276">
        <v>249.4</v>
      </c>
      <c r="L106" s="276">
        <v>240.25</v>
      </c>
      <c r="M106" s="276">
        <v>14.879060000000001</v>
      </c>
    </row>
    <row r="107" spans="1:13">
      <c r="A107" s="300">
        <v>98</v>
      </c>
      <c r="B107" s="276" t="s">
        <v>255</v>
      </c>
      <c r="C107" s="276">
        <v>39.6</v>
      </c>
      <c r="D107" s="278">
        <v>39.93333333333333</v>
      </c>
      <c r="E107" s="278">
        <v>38.966666666666661</v>
      </c>
      <c r="F107" s="278">
        <v>38.333333333333329</v>
      </c>
      <c r="G107" s="278">
        <v>37.36666666666666</v>
      </c>
      <c r="H107" s="278">
        <v>40.566666666666663</v>
      </c>
      <c r="I107" s="278">
        <v>41.533333333333331</v>
      </c>
      <c r="J107" s="278">
        <v>42.166666666666664</v>
      </c>
      <c r="K107" s="276">
        <v>40.9</v>
      </c>
      <c r="L107" s="276">
        <v>39.299999999999997</v>
      </c>
      <c r="M107" s="276">
        <v>27.5867</v>
      </c>
    </row>
    <row r="108" spans="1:13">
      <c r="A108" s="300">
        <v>99</v>
      </c>
      <c r="B108" s="276" t="s">
        <v>117</v>
      </c>
      <c r="C108" s="276">
        <v>192.9</v>
      </c>
      <c r="D108" s="278">
        <v>195.06666666666669</v>
      </c>
      <c r="E108" s="278">
        <v>189.63333333333338</v>
      </c>
      <c r="F108" s="278">
        <v>186.3666666666667</v>
      </c>
      <c r="G108" s="278">
        <v>180.93333333333339</v>
      </c>
      <c r="H108" s="278">
        <v>198.33333333333337</v>
      </c>
      <c r="I108" s="278">
        <v>203.76666666666671</v>
      </c>
      <c r="J108" s="278">
        <v>207.03333333333336</v>
      </c>
      <c r="K108" s="276">
        <v>200.5</v>
      </c>
      <c r="L108" s="276">
        <v>191.8</v>
      </c>
      <c r="M108" s="276">
        <v>101.53885</v>
      </c>
    </row>
    <row r="109" spans="1:13">
      <c r="A109" s="300">
        <v>100</v>
      </c>
      <c r="B109" s="276" t="s">
        <v>118</v>
      </c>
      <c r="C109" s="276">
        <v>515.45000000000005</v>
      </c>
      <c r="D109" s="278">
        <v>512.81666666666661</v>
      </c>
      <c r="E109" s="278">
        <v>508.73333333333323</v>
      </c>
      <c r="F109" s="278">
        <v>502.01666666666665</v>
      </c>
      <c r="G109" s="278">
        <v>497.93333333333328</v>
      </c>
      <c r="H109" s="278">
        <v>519.53333333333319</v>
      </c>
      <c r="I109" s="278">
        <v>523.61666666666667</v>
      </c>
      <c r="J109" s="278">
        <v>530.33333333333314</v>
      </c>
      <c r="K109" s="276">
        <v>516.9</v>
      </c>
      <c r="L109" s="276">
        <v>506.1</v>
      </c>
      <c r="M109" s="276">
        <v>253.35765000000001</v>
      </c>
    </row>
    <row r="110" spans="1:13">
      <c r="A110" s="300">
        <v>101</v>
      </c>
      <c r="B110" s="276" t="s">
        <v>256</v>
      </c>
      <c r="C110" s="276">
        <v>1466.55</v>
      </c>
      <c r="D110" s="278">
        <v>1460.2166666666665</v>
      </c>
      <c r="E110" s="278">
        <v>1444.0333333333328</v>
      </c>
      <c r="F110" s="278">
        <v>1421.5166666666664</v>
      </c>
      <c r="G110" s="278">
        <v>1405.3333333333328</v>
      </c>
      <c r="H110" s="278">
        <v>1482.7333333333329</v>
      </c>
      <c r="I110" s="278">
        <v>1498.9166666666667</v>
      </c>
      <c r="J110" s="278">
        <v>1521.4333333333329</v>
      </c>
      <c r="K110" s="276">
        <v>1476.4</v>
      </c>
      <c r="L110" s="276">
        <v>1437.7</v>
      </c>
      <c r="M110" s="276">
        <v>6.9775099999999997</v>
      </c>
    </row>
    <row r="111" spans="1:13">
      <c r="A111" s="300">
        <v>102</v>
      </c>
      <c r="B111" s="276" t="s">
        <v>119</v>
      </c>
      <c r="C111" s="276">
        <v>498.65</v>
      </c>
      <c r="D111" s="278">
        <v>497.36666666666662</v>
      </c>
      <c r="E111" s="278">
        <v>491.63333333333321</v>
      </c>
      <c r="F111" s="278">
        <v>484.61666666666662</v>
      </c>
      <c r="G111" s="278">
        <v>478.88333333333321</v>
      </c>
      <c r="H111" s="278">
        <v>504.38333333333321</v>
      </c>
      <c r="I111" s="278">
        <v>510.11666666666667</v>
      </c>
      <c r="J111" s="278">
        <v>517.13333333333321</v>
      </c>
      <c r="K111" s="276">
        <v>503.1</v>
      </c>
      <c r="L111" s="276">
        <v>490.35</v>
      </c>
      <c r="M111" s="276">
        <v>26.77102</v>
      </c>
    </row>
    <row r="112" spans="1:13">
      <c r="A112" s="300">
        <v>103</v>
      </c>
      <c r="B112" s="276" t="s">
        <v>257</v>
      </c>
      <c r="C112" s="276">
        <v>41</v>
      </c>
      <c r="D112" s="278">
        <v>41.06666666666667</v>
      </c>
      <c r="E112" s="278">
        <v>40.13333333333334</v>
      </c>
      <c r="F112" s="278">
        <v>39.266666666666673</v>
      </c>
      <c r="G112" s="278">
        <v>38.333333333333343</v>
      </c>
      <c r="H112" s="278">
        <v>41.933333333333337</v>
      </c>
      <c r="I112" s="278">
        <v>42.86666666666666</v>
      </c>
      <c r="J112" s="278">
        <v>43.733333333333334</v>
      </c>
      <c r="K112" s="276">
        <v>42</v>
      </c>
      <c r="L112" s="276">
        <v>40.200000000000003</v>
      </c>
      <c r="M112" s="276">
        <v>27.85548</v>
      </c>
    </row>
    <row r="113" spans="1:13">
      <c r="A113" s="300">
        <v>104</v>
      </c>
      <c r="B113" s="276" t="s">
        <v>120</v>
      </c>
      <c r="C113" s="276">
        <v>10.1</v>
      </c>
      <c r="D113" s="278">
        <v>10.049999999999999</v>
      </c>
      <c r="E113" s="278">
        <v>9.7499999999999982</v>
      </c>
      <c r="F113" s="278">
        <v>9.3999999999999986</v>
      </c>
      <c r="G113" s="278">
        <v>9.0999999999999979</v>
      </c>
      <c r="H113" s="278">
        <v>10.399999999999999</v>
      </c>
      <c r="I113" s="278">
        <v>10.7</v>
      </c>
      <c r="J113" s="278">
        <v>11.049999999999999</v>
      </c>
      <c r="K113" s="276">
        <v>10.35</v>
      </c>
      <c r="L113" s="276">
        <v>9.6999999999999993</v>
      </c>
      <c r="M113" s="276">
        <v>4149.7136600000003</v>
      </c>
    </row>
    <row r="114" spans="1:13">
      <c r="A114" s="300">
        <v>105</v>
      </c>
      <c r="B114" s="276" t="s">
        <v>121</v>
      </c>
      <c r="C114" s="276">
        <v>37.450000000000003</v>
      </c>
      <c r="D114" s="278">
        <v>37.700000000000003</v>
      </c>
      <c r="E114" s="278">
        <v>36.800000000000004</v>
      </c>
      <c r="F114" s="278">
        <v>36.15</v>
      </c>
      <c r="G114" s="278">
        <v>35.25</v>
      </c>
      <c r="H114" s="278">
        <v>38.350000000000009</v>
      </c>
      <c r="I114" s="278">
        <v>39.250000000000014</v>
      </c>
      <c r="J114" s="278">
        <v>39.900000000000013</v>
      </c>
      <c r="K114" s="276">
        <v>38.6</v>
      </c>
      <c r="L114" s="276">
        <v>37.049999999999997</v>
      </c>
      <c r="M114" s="276">
        <v>351.36784</v>
      </c>
    </row>
    <row r="115" spans="1:13">
      <c r="A115" s="300">
        <v>106</v>
      </c>
      <c r="B115" s="276" t="s">
        <v>122</v>
      </c>
      <c r="C115" s="276">
        <v>482.25</v>
      </c>
      <c r="D115" s="278">
        <v>482.40000000000003</v>
      </c>
      <c r="E115" s="278">
        <v>477.85000000000008</v>
      </c>
      <c r="F115" s="278">
        <v>473.45000000000005</v>
      </c>
      <c r="G115" s="278">
        <v>468.90000000000009</v>
      </c>
      <c r="H115" s="278">
        <v>486.80000000000007</v>
      </c>
      <c r="I115" s="278">
        <v>491.35</v>
      </c>
      <c r="J115" s="278">
        <v>495.75000000000006</v>
      </c>
      <c r="K115" s="276">
        <v>486.95</v>
      </c>
      <c r="L115" s="276">
        <v>478</v>
      </c>
      <c r="M115" s="276">
        <v>12.343640000000001</v>
      </c>
    </row>
    <row r="116" spans="1:13">
      <c r="A116" s="300">
        <v>107</v>
      </c>
      <c r="B116" s="276" t="s">
        <v>260</v>
      </c>
      <c r="C116" s="276">
        <v>127.9</v>
      </c>
      <c r="D116" s="278">
        <v>128.94999999999999</v>
      </c>
      <c r="E116" s="278">
        <v>126.14999999999998</v>
      </c>
      <c r="F116" s="278">
        <v>124.39999999999999</v>
      </c>
      <c r="G116" s="278">
        <v>121.59999999999998</v>
      </c>
      <c r="H116" s="278">
        <v>130.69999999999999</v>
      </c>
      <c r="I116" s="278">
        <v>133.5</v>
      </c>
      <c r="J116" s="278">
        <v>135.24999999999997</v>
      </c>
      <c r="K116" s="276">
        <v>131.75</v>
      </c>
      <c r="L116" s="276">
        <v>127.2</v>
      </c>
      <c r="M116" s="276">
        <v>12.42121</v>
      </c>
    </row>
    <row r="117" spans="1:13">
      <c r="A117" s="300">
        <v>108</v>
      </c>
      <c r="B117" s="276" t="s">
        <v>123</v>
      </c>
      <c r="C117" s="276">
        <v>1729.9</v>
      </c>
      <c r="D117" s="278">
        <v>1726.0166666666667</v>
      </c>
      <c r="E117" s="278">
        <v>1703.0833333333333</v>
      </c>
      <c r="F117" s="278">
        <v>1676.2666666666667</v>
      </c>
      <c r="G117" s="278">
        <v>1653.3333333333333</v>
      </c>
      <c r="H117" s="278">
        <v>1752.8333333333333</v>
      </c>
      <c r="I117" s="278">
        <v>1775.7666666666667</v>
      </c>
      <c r="J117" s="278">
        <v>1802.5833333333333</v>
      </c>
      <c r="K117" s="276">
        <v>1748.95</v>
      </c>
      <c r="L117" s="276">
        <v>1699.2</v>
      </c>
      <c r="M117" s="276">
        <v>15.424340000000001</v>
      </c>
    </row>
    <row r="118" spans="1:13">
      <c r="A118" s="300">
        <v>109</v>
      </c>
      <c r="B118" s="276" t="s">
        <v>124</v>
      </c>
      <c r="C118" s="276">
        <v>923.75</v>
      </c>
      <c r="D118" s="278">
        <v>924.06666666666661</v>
      </c>
      <c r="E118" s="278">
        <v>914.78333333333319</v>
      </c>
      <c r="F118" s="278">
        <v>905.81666666666661</v>
      </c>
      <c r="G118" s="278">
        <v>896.53333333333319</v>
      </c>
      <c r="H118" s="278">
        <v>933.03333333333319</v>
      </c>
      <c r="I118" s="278">
        <v>942.31666666666649</v>
      </c>
      <c r="J118" s="278">
        <v>951.28333333333319</v>
      </c>
      <c r="K118" s="276">
        <v>933.35</v>
      </c>
      <c r="L118" s="276">
        <v>915.1</v>
      </c>
      <c r="M118" s="276">
        <v>84.171890000000005</v>
      </c>
    </row>
    <row r="119" spans="1:13">
      <c r="A119" s="300">
        <v>110</v>
      </c>
      <c r="B119" s="276" t="s">
        <v>125</v>
      </c>
      <c r="C119" s="276">
        <v>244.9</v>
      </c>
      <c r="D119" s="278">
        <v>244.36666666666667</v>
      </c>
      <c r="E119" s="278">
        <v>241.33333333333334</v>
      </c>
      <c r="F119" s="278">
        <v>237.76666666666668</v>
      </c>
      <c r="G119" s="278">
        <v>234.73333333333335</v>
      </c>
      <c r="H119" s="278">
        <v>247.93333333333334</v>
      </c>
      <c r="I119" s="278">
        <v>250.96666666666664</v>
      </c>
      <c r="J119" s="278">
        <v>254.53333333333333</v>
      </c>
      <c r="K119" s="276">
        <v>247.4</v>
      </c>
      <c r="L119" s="276">
        <v>240.8</v>
      </c>
      <c r="M119" s="276">
        <v>50.459020000000002</v>
      </c>
    </row>
    <row r="120" spans="1:13">
      <c r="A120" s="300">
        <v>111</v>
      </c>
      <c r="B120" s="276" t="s">
        <v>126</v>
      </c>
      <c r="C120" s="276">
        <v>1163.2</v>
      </c>
      <c r="D120" s="278">
        <v>1163.4666666666667</v>
      </c>
      <c r="E120" s="278">
        <v>1154.9833333333333</v>
      </c>
      <c r="F120" s="278">
        <v>1146.7666666666667</v>
      </c>
      <c r="G120" s="278">
        <v>1138.2833333333333</v>
      </c>
      <c r="H120" s="278">
        <v>1171.6833333333334</v>
      </c>
      <c r="I120" s="278">
        <v>1180.166666666667</v>
      </c>
      <c r="J120" s="278">
        <v>1188.3833333333334</v>
      </c>
      <c r="K120" s="276">
        <v>1171.95</v>
      </c>
      <c r="L120" s="276">
        <v>1155.25</v>
      </c>
      <c r="M120" s="276">
        <v>105.74009</v>
      </c>
    </row>
    <row r="121" spans="1:13">
      <c r="A121" s="300">
        <v>112</v>
      </c>
      <c r="B121" s="276" t="s">
        <v>127</v>
      </c>
      <c r="C121" s="276">
        <v>93.85</v>
      </c>
      <c r="D121" s="278">
        <v>94.333333333333329</v>
      </c>
      <c r="E121" s="278">
        <v>92.566666666666663</v>
      </c>
      <c r="F121" s="278">
        <v>91.283333333333331</v>
      </c>
      <c r="G121" s="278">
        <v>89.516666666666666</v>
      </c>
      <c r="H121" s="278">
        <v>95.61666666666666</v>
      </c>
      <c r="I121" s="278">
        <v>97.38333333333334</v>
      </c>
      <c r="J121" s="278">
        <v>98.666666666666657</v>
      </c>
      <c r="K121" s="276">
        <v>96.1</v>
      </c>
      <c r="L121" s="276">
        <v>93.05</v>
      </c>
      <c r="M121" s="276">
        <v>551.97152000000006</v>
      </c>
    </row>
    <row r="122" spans="1:13">
      <c r="A122" s="300">
        <v>113</v>
      </c>
      <c r="B122" s="276" t="s">
        <v>262</v>
      </c>
      <c r="C122" s="276">
        <v>2211.1999999999998</v>
      </c>
      <c r="D122" s="278">
        <v>2225.4</v>
      </c>
      <c r="E122" s="278">
        <v>2190.8000000000002</v>
      </c>
      <c r="F122" s="278">
        <v>2170.4</v>
      </c>
      <c r="G122" s="278">
        <v>2135.8000000000002</v>
      </c>
      <c r="H122" s="278">
        <v>2245.8000000000002</v>
      </c>
      <c r="I122" s="278">
        <v>2280.3999999999996</v>
      </c>
      <c r="J122" s="278">
        <v>2300.8000000000002</v>
      </c>
      <c r="K122" s="276">
        <v>2260</v>
      </c>
      <c r="L122" s="276">
        <v>2205</v>
      </c>
      <c r="M122" s="276">
        <v>2.7200600000000001</v>
      </c>
    </row>
    <row r="123" spans="1:13">
      <c r="A123" s="300">
        <v>114</v>
      </c>
      <c r="B123" s="276" t="s">
        <v>2931</v>
      </c>
      <c r="C123" s="276">
        <v>1421</v>
      </c>
      <c r="D123" s="278">
        <v>1423.2666666666667</v>
      </c>
      <c r="E123" s="278">
        <v>1397.7333333333333</v>
      </c>
      <c r="F123" s="278">
        <v>1374.4666666666667</v>
      </c>
      <c r="G123" s="278">
        <v>1348.9333333333334</v>
      </c>
      <c r="H123" s="278">
        <v>1446.5333333333333</v>
      </c>
      <c r="I123" s="278">
        <v>1472.0666666666666</v>
      </c>
      <c r="J123" s="278">
        <v>1495.3333333333333</v>
      </c>
      <c r="K123" s="276">
        <v>1448.8</v>
      </c>
      <c r="L123" s="276">
        <v>1400</v>
      </c>
      <c r="M123" s="276">
        <v>97.729259999999996</v>
      </c>
    </row>
    <row r="124" spans="1:13">
      <c r="A124" s="300">
        <v>115</v>
      </c>
      <c r="B124" s="276" t="s">
        <v>128</v>
      </c>
      <c r="C124" s="276">
        <v>216.3</v>
      </c>
      <c r="D124" s="278">
        <v>215.86666666666667</v>
      </c>
      <c r="E124" s="278">
        <v>213.78333333333336</v>
      </c>
      <c r="F124" s="278">
        <v>211.26666666666668</v>
      </c>
      <c r="G124" s="278">
        <v>209.18333333333337</v>
      </c>
      <c r="H124" s="278">
        <v>218.38333333333335</v>
      </c>
      <c r="I124" s="278">
        <v>220.46666666666667</v>
      </c>
      <c r="J124" s="278">
        <v>222.98333333333335</v>
      </c>
      <c r="K124" s="276">
        <v>217.95</v>
      </c>
      <c r="L124" s="276">
        <v>213.35</v>
      </c>
      <c r="M124" s="276">
        <v>603.22445000000005</v>
      </c>
    </row>
    <row r="125" spans="1:13">
      <c r="A125" s="300">
        <v>116</v>
      </c>
      <c r="B125" s="276" t="s">
        <v>129</v>
      </c>
      <c r="C125" s="276">
        <v>260.60000000000002</v>
      </c>
      <c r="D125" s="278">
        <v>261.13333333333338</v>
      </c>
      <c r="E125" s="278">
        <v>258.01666666666677</v>
      </c>
      <c r="F125" s="278">
        <v>255.43333333333339</v>
      </c>
      <c r="G125" s="278">
        <v>252.31666666666678</v>
      </c>
      <c r="H125" s="278">
        <v>263.71666666666675</v>
      </c>
      <c r="I125" s="278">
        <v>266.83333333333343</v>
      </c>
      <c r="J125" s="278">
        <v>269.41666666666674</v>
      </c>
      <c r="K125" s="276">
        <v>264.25</v>
      </c>
      <c r="L125" s="276">
        <v>258.55</v>
      </c>
      <c r="M125" s="276">
        <v>64.589370000000002</v>
      </c>
    </row>
    <row r="126" spans="1:13">
      <c r="A126" s="300">
        <v>117</v>
      </c>
      <c r="B126" s="276" t="s">
        <v>263</v>
      </c>
      <c r="C126" s="276">
        <v>67.95</v>
      </c>
      <c r="D126" s="278">
        <v>67.266666666666666</v>
      </c>
      <c r="E126" s="278">
        <v>65.333333333333329</v>
      </c>
      <c r="F126" s="278">
        <v>62.716666666666669</v>
      </c>
      <c r="G126" s="278">
        <v>60.783333333333331</v>
      </c>
      <c r="H126" s="278">
        <v>69.883333333333326</v>
      </c>
      <c r="I126" s="278">
        <v>71.816666666666663</v>
      </c>
      <c r="J126" s="278">
        <v>74.433333333333323</v>
      </c>
      <c r="K126" s="276">
        <v>69.2</v>
      </c>
      <c r="L126" s="276">
        <v>64.650000000000006</v>
      </c>
      <c r="M126" s="276">
        <v>59.11354</v>
      </c>
    </row>
    <row r="127" spans="1:13">
      <c r="A127" s="300">
        <v>118</v>
      </c>
      <c r="B127" s="276" t="s">
        <v>130</v>
      </c>
      <c r="C127" s="276">
        <v>359.65</v>
      </c>
      <c r="D127" s="278">
        <v>361.31666666666661</v>
      </c>
      <c r="E127" s="278">
        <v>355.93333333333322</v>
      </c>
      <c r="F127" s="278">
        <v>352.21666666666664</v>
      </c>
      <c r="G127" s="278">
        <v>346.83333333333326</v>
      </c>
      <c r="H127" s="278">
        <v>365.03333333333319</v>
      </c>
      <c r="I127" s="278">
        <v>370.41666666666663</v>
      </c>
      <c r="J127" s="278">
        <v>374.13333333333316</v>
      </c>
      <c r="K127" s="276">
        <v>366.7</v>
      </c>
      <c r="L127" s="276">
        <v>357.6</v>
      </c>
      <c r="M127" s="276">
        <v>45.186540000000001</v>
      </c>
    </row>
    <row r="128" spans="1:13">
      <c r="A128" s="300">
        <v>119</v>
      </c>
      <c r="B128" s="276" t="s">
        <v>264</v>
      </c>
      <c r="C128" s="276">
        <v>796.25</v>
      </c>
      <c r="D128" s="278">
        <v>797.88333333333333</v>
      </c>
      <c r="E128" s="278">
        <v>778.36666666666667</v>
      </c>
      <c r="F128" s="278">
        <v>760.48333333333335</v>
      </c>
      <c r="G128" s="278">
        <v>740.9666666666667</v>
      </c>
      <c r="H128" s="278">
        <v>815.76666666666665</v>
      </c>
      <c r="I128" s="278">
        <v>835.2833333333333</v>
      </c>
      <c r="J128" s="278">
        <v>853.16666666666663</v>
      </c>
      <c r="K128" s="276">
        <v>817.4</v>
      </c>
      <c r="L128" s="276">
        <v>780</v>
      </c>
      <c r="M128" s="276">
        <v>3.45011</v>
      </c>
    </row>
    <row r="129" spans="1:13">
      <c r="A129" s="300">
        <v>120</v>
      </c>
      <c r="B129" s="276" t="s">
        <v>131</v>
      </c>
      <c r="C129" s="276">
        <v>2648.15</v>
      </c>
      <c r="D129" s="278">
        <v>2627.0333333333333</v>
      </c>
      <c r="E129" s="278">
        <v>2594.0666666666666</v>
      </c>
      <c r="F129" s="278">
        <v>2539.9833333333331</v>
      </c>
      <c r="G129" s="278">
        <v>2507.0166666666664</v>
      </c>
      <c r="H129" s="278">
        <v>2681.1166666666668</v>
      </c>
      <c r="I129" s="278">
        <v>2714.083333333333</v>
      </c>
      <c r="J129" s="278">
        <v>2768.166666666667</v>
      </c>
      <c r="K129" s="276">
        <v>2660</v>
      </c>
      <c r="L129" s="276">
        <v>2572.9499999999998</v>
      </c>
      <c r="M129" s="276">
        <v>10.73631</v>
      </c>
    </row>
    <row r="130" spans="1:13">
      <c r="A130" s="300">
        <v>121</v>
      </c>
      <c r="B130" s="276" t="s">
        <v>133</v>
      </c>
      <c r="C130" s="276">
        <v>1920.4</v>
      </c>
      <c r="D130" s="278">
        <v>1914.2</v>
      </c>
      <c r="E130" s="278">
        <v>1899.7</v>
      </c>
      <c r="F130" s="278">
        <v>1879</v>
      </c>
      <c r="G130" s="278">
        <v>1864.5</v>
      </c>
      <c r="H130" s="278">
        <v>1934.9</v>
      </c>
      <c r="I130" s="278">
        <v>1949.4</v>
      </c>
      <c r="J130" s="278">
        <v>1970.1000000000001</v>
      </c>
      <c r="K130" s="276">
        <v>1928.7</v>
      </c>
      <c r="L130" s="276">
        <v>1893.5</v>
      </c>
      <c r="M130" s="276">
        <v>54.665979999999998</v>
      </c>
    </row>
    <row r="131" spans="1:13">
      <c r="A131" s="300">
        <v>122</v>
      </c>
      <c r="B131" s="276" t="s">
        <v>134</v>
      </c>
      <c r="C131" s="276">
        <v>90.2</v>
      </c>
      <c r="D131" s="278">
        <v>90.40000000000002</v>
      </c>
      <c r="E131" s="278">
        <v>88.900000000000034</v>
      </c>
      <c r="F131" s="278">
        <v>87.600000000000009</v>
      </c>
      <c r="G131" s="278">
        <v>86.100000000000023</v>
      </c>
      <c r="H131" s="278">
        <v>91.700000000000045</v>
      </c>
      <c r="I131" s="278">
        <v>93.200000000000017</v>
      </c>
      <c r="J131" s="278">
        <v>94.500000000000057</v>
      </c>
      <c r="K131" s="276">
        <v>91.9</v>
      </c>
      <c r="L131" s="276">
        <v>89.1</v>
      </c>
      <c r="M131" s="276">
        <v>114.51826</v>
      </c>
    </row>
    <row r="132" spans="1:13">
      <c r="A132" s="300">
        <v>123</v>
      </c>
      <c r="B132" s="276" t="s">
        <v>358</v>
      </c>
      <c r="C132" s="276">
        <v>2186.85</v>
      </c>
      <c r="D132" s="278">
        <v>2183.4666666666667</v>
      </c>
      <c r="E132" s="278">
        <v>2168.4333333333334</v>
      </c>
      <c r="F132" s="278">
        <v>2150.0166666666669</v>
      </c>
      <c r="G132" s="278">
        <v>2134.9833333333336</v>
      </c>
      <c r="H132" s="278">
        <v>2201.8833333333332</v>
      </c>
      <c r="I132" s="278">
        <v>2216.916666666667</v>
      </c>
      <c r="J132" s="278">
        <v>2235.333333333333</v>
      </c>
      <c r="K132" s="276">
        <v>2198.5</v>
      </c>
      <c r="L132" s="276">
        <v>2165.0500000000002</v>
      </c>
      <c r="M132" s="276">
        <v>0.51820999999999995</v>
      </c>
    </row>
    <row r="133" spans="1:13">
      <c r="A133" s="300">
        <v>124</v>
      </c>
      <c r="B133" s="276" t="s">
        <v>135</v>
      </c>
      <c r="C133" s="276">
        <v>353.3</v>
      </c>
      <c r="D133" s="278">
        <v>353.10000000000008</v>
      </c>
      <c r="E133" s="278">
        <v>347.85000000000014</v>
      </c>
      <c r="F133" s="278">
        <v>342.40000000000003</v>
      </c>
      <c r="G133" s="278">
        <v>337.15000000000009</v>
      </c>
      <c r="H133" s="278">
        <v>358.55000000000018</v>
      </c>
      <c r="I133" s="278">
        <v>363.80000000000007</v>
      </c>
      <c r="J133" s="278">
        <v>369.25000000000023</v>
      </c>
      <c r="K133" s="276">
        <v>358.35</v>
      </c>
      <c r="L133" s="276">
        <v>347.65</v>
      </c>
      <c r="M133" s="276">
        <v>67.356179999999995</v>
      </c>
    </row>
    <row r="134" spans="1:13">
      <c r="A134" s="300">
        <v>125</v>
      </c>
      <c r="B134" s="276" t="s">
        <v>136</v>
      </c>
      <c r="C134" s="276">
        <v>1194.3</v>
      </c>
      <c r="D134" s="278">
        <v>1197.7</v>
      </c>
      <c r="E134" s="278">
        <v>1178.6000000000001</v>
      </c>
      <c r="F134" s="278">
        <v>1162.9000000000001</v>
      </c>
      <c r="G134" s="278">
        <v>1143.8000000000002</v>
      </c>
      <c r="H134" s="278">
        <v>1213.4000000000001</v>
      </c>
      <c r="I134" s="278">
        <v>1232.5</v>
      </c>
      <c r="J134" s="278">
        <v>1248.2</v>
      </c>
      <c r="K134" s="276">
        <v>1216.8</v>
      </c>
      <c r="L134" s="276">
        <v>1182</v>
      </c>
      <c r="M134" s="276">
        <v>66.894149999999996</v>
      </c>
    </row>
    <row r="135" spans="1:13">
      <c r="A135" s="300">
        <v>126</v>
      </c>
      <c r="B135" s="276" t="s">
        <v>266</v>
      </c>
      <c r="C135" s="276">
        <v>3268.65</v>
      </c>
      <c r="D135" s="278">
        <v>3268.5166666666664</v>
      </c>
      <c r="E135" s="278">
        <v>3242.0333333333328</v>
      </c>
      <c r="F135" s="278">
        <v>3215.4166666666665</v>
      </c>
      <c r="G135" s="278">
        <v>3188.9333333333329</v>
      </c>
      <c r="H135" s="278">
        <v>3295.1333333333328</v>
      </c>
      <c r="I135" s="278">
        <v>3321.6166666666663</v>
      </c>
      <c r="J135" s="278">
        <v>3348.2333333333327</v>
      </c>
      <c r="K135" s="276">
        <v>3295</v>
      </c>
      <c r="L135" s="276">
        <v>3241.9</v>
      </c>
      <c r="M135" s="276">
        <v>2.15585</v>
      </c>
    </row>
    <row r="136" spans="1:13">
      <c r="A136" s="300">
        <v>127</v>
      </c>
      <c r="B136" s="276" t="s">
        <v>265</v>
      </c>
      <c r="C136" s="276">
        <v>1846.2</v>
      </c>
      <c r="D136" s="278">
        <v>1842.25</v>
      </c>
      <c r="E136" s="278">
        <v>1830.5</v>
      </c>
      <c r="F136" s="278">
        <v>1814.8</v>
      </c>
      <c r="G136" s="278">
        <v>1803.05</v>
      </c>
      <c r="H136" s="278">
        <v>1857.95</v>
      </c>
      <c r="I136" s="278">
        <v>1869.7</v>
      </c>
      <c r="J136" s="278">
        <v>1885.4</v>
      </c>
      <c r="K136" s="276">
        <v>1854</v>
      </c>
      <c r="L136" s="276">
        <v>1826.55</v>
      </c>
      <c r="M136" s="276">
        <v>1.1452800000000001</v>
      </c>
    </row>
    <row r="137" spans="1:13">
      <c r="A137" s="300">
        <v>128</v>
      </c>
      <c r="B137" s="276" t="s">
        <v>137</v>
      </c>
      <c r="C137" s="276">
        <v>939.4</v>
      </c>
      <c r="D137" s="278">
        <v>939.31666666666661</v>
      </c>
      <c r="E137" s="278">
        <v>928.63333333333321</v>
      </c>
      <c r="F137" s="278">
        <v>917.86666666666656</v>
      </c>
      <c r="G137" s="278">
        <v>907.18333333333317</v>
      </c>
      <c r="H137" s="278">
        <v>950.08333333333326</v>
      </c>
      <c r="I137" s="278">
        <v>960.76666666666665</v>
      </c>
      <c r="J137" s="278">
        <v>971.5333333333333</v>
      </c>
      <c r="K137" s="276">
        <v>950</v>
      </c>
      <c r="L137" s="276">
        <v>928.55</v>
      </c>
      <c r="M137" s="276">
        <v>17.756540000000001</v>
      </c>
    </row>
    <row r="138" spans="1:13">
      <c r="A138" s="300">
        <v>129</v>
      </c>
      <c r="B138" s="276" t="s">
        <v>138</v>
      </c>
      <c r="C138" s="276">
        <v>727.55</v>
      </c>
      <c r="D138" s="278">
        <v>732.11666666666667</v>
      </c>
      <c r="E138" s="278">
        <v>717.5333333333333</v>
      </c>
      <c r="F138" s="278">
        <v>707.51666666666665</v>
      </c>
      <c r="G138" s="278">
        <v>692.93333333333328</v>
      </c>
      <c r="H138" s="278">
        <v>742.13333333333333</v>
      </c>
      <c r="I138" s="278">
        <v>756.71666666666658</v>
      </c>
      <c r="J138" s="278">
        <v>766.73333333333335</v>
      </c>
      <c r="K138" s="276">
        <v>746.7</v>
      </c>
      <c r="L138" s="276">
        <v>722.1</v>
      </c>
      <c r="M138" s="276">
        <v>41.974939999999997</v>
      </c>
    </row>
    <row r="139" spans="1:13">
      <c r="A139" s="300">
        <v>130</v>
      </c>
      <c r="B139" s="276" t="s">
        <v>139</v>
      </c>
      <c r="C139" s="276">
        <v>173.05</v>
      </c>
      <c r="D139" s="278">
        <v>172.58333333333334</v>
      </c>
      <c r="E139" s="278">
        <v>170.66666666666669</v>
      </c>
      <c r="F139" s="278">
        <v>168.28333333333333</v>
      </c>
      <c r="G139" s="278">
        <v>166.36666666666667</v>
      </c>
      <c r="H139" s="278">
        <v>174.9666666666667</v>
      </c>
      <c r="I139" s="278">
        <v>176.88333333333338</v>
      </c>
      <c r="J139" s="278">
        <v>179.26666666666671</v>
      </c>
      <c r="K139" s="276">
        <v>174.5</v>
      </c>
      <c r="L139" s="276">
        <v>170.2</v>
      </c>
      <c r="M139" s="276">
        <v>165.96136000000001</v>
      </c>
    </row>
    <row r="140" spans="1:13">
      <c r="A140" s="300">
        <v>131</v>
      </c>
      <c r="B140" s="276" t="s">
        <v>140</v>
      </c>
      <c r="C140" s="276">
        <v>170.2</v>
      </c>
      <c r="D140" s="278">
        <v>171.28333333333333</v>
      </c>
      <c r="E140" s="278">
        <v>167.91666666666666</v>
      </c>
      <c r="F140" s="278">
        <v>165.63333333333333</v>
      </c>
      <c r="G140" s="278">
        <v>162.26666666666665</v>
      </c>
      <c r="H140" s="278">
        <v>173.56666666666666</v>
      </c>
      <c r="I140" s="278">
        <v>176.93333333333334</v>
      </c>
      <c r="J140" s="278">
        <v>179.21666666666667</v>
      </c>
      <c r="K140" s="276">
        <v>174.65</v>
      </c>
      <c r="L140" s="276">
        <v>169</v>
      </c>
      <c r="M140" s="276">
        <v>45.626370000000001</v>
      </c>
    </row>
    <row r="141" spans="1:13">
      <c r="A141" s="300">
        <v>132</v>
      </c>
      <c r="B141" s="276" t="s">
        <v>141</v>
      </c>
      <c r="C141" s="276">
        <v>414.95</v>
      </c>
      <c r="D141" s="278">
        <v>412.4666666666667</v>
      </c>
      <c r="E141" s="278">
        <v>408.68333333333339</v>
      </c>
      <c r="F141" s="278">
        <v>402.41666666666669</v>
      </c>
      <c r="G141" s="278">
        <v>398.63333333333338</v>
      </c>
      <c r="H141" s="278">
        <v>418.73333333333341</v>
      </c>
      <c r="I141" s="278">
        <v>422.51666666666671</v>
      </c>
      <c r="J141" s="278">
        <v>428.78333333333342</v>
      </c>
      <c r="K141" s="276">
        <v>416.25</v>
      </c>
      <c r="L141" s="276">
        <v>406.2</v>
      </c>
      <c r="M141" s="276">
        <v>54.336570000000002</v>
      </c>
    </row>
    <row r="142" spans="1:13">
      <c r="A142" s="300">
        <v>133</v>
      </c>
      <c r="B142" s="276" t="s">
        <v>142</v>
      </c>
      <c r="C142" s="276">
        <v>7733.55</v>
      </c>
      <c r="D142" s="278">
        <v>7743.083333333333</v>
      </c>
      <c r="E142" s="278">
        <v>7690.4666666666662</v>
      </c>
      <c r="F142" s="278">
        <v>7647.3833333333332</v>
      </c>
      <c r="G142" s="278">
        <v>7594.7666666666664</v>
      </c>
      <c r="H142" s="278">
        <v>7786.1666666666661</v>
      </c>
      <c r="I142" s="278">
        <v>7838.7833333333328</v>
      </c>
      <c r="J142" s="278">
        <v>7881.8666666666659</v>
      </c>
      <c r="K142" s="276">
        <v>7795.7</v>
      </c>
      <c r="L142" s="276">
        <v>7700</v>
      </c>
      <c r="M142" s="276">
        <v>7.0687499999999996</v>
      </c>
    </row>
    <row r="143" spans="1:13">
      <c r="A143" s="300">
        <v>134</v>
      </c>
      <c r="B143" s="276" t="s">
        <v>143</v>
      </c>
      <c r="C143" s="276">
        <v>593.4</v>
      </c>
      <c r="D143" s="278">
        <v>594.08333333333337</v>
      </c>
      <c r="E143" s="278">
        <v>585.41666666666674</v>
      </c>
      <c r="F143" s="278">
        <v>577.43333333333339</v>
      </c>
      <c r="G143" s="278">
        <v>568.76666666666677</v>
      </c>
      <c r="H143" s="278">
        <v>602.06666666666672</v>
      </c>
      <c r="I143" s="278">
        <v>610.73333333333346</v>
      </c>
      <c r="J143" s="278">
        <v>618.7166666666667</v>
      </c>
      <c r="K143" s="276">
        <v>602.75</v>
      </c>
      <c r="L143" s="276">
        <v>586.1</v>
      </c>
      <c r="M143" s="276">
        <v>18.386240000000001</v>
      </c>
    </row>
    <row r="144" spans="1:13">
      <c r="A144" s="300">
        <v>135</v>
      </c>
      <c r="B144" s="276" t="s">
        <v>144</v>
      </c>
      <c r="C144" s="276">
        <v>634.1</v>
      </c>
      <c r="D144" s="278">
        <v>632.80000000000007</v>
      </c>
      <c r="E144" s="278">
        <v>622.80000000000018</v>
      </c>
      <c r="F144" s="278">
        <v>611.50000000000011</v>
      </c>
      <c r="G144" s="278">
        <v>601.50000000000023</v>
      </c>
      <c r="H144" s="278">
        <v>644.10000000000014</v>
      </c>
      <c r="I144" s="278">
        <v>654.09999999999991</v>
      </c>
      <c r="J144" s="278">
        <v>665.40000000000009</v>
      </c>
      <c r="K144" s="276">
        <v>642.79999999999995</v>
      </c>
      <c r="L144" s="276">
        <v>621.5</v>
      </c>
      <c r="M144" s="276">
        <v>16.997969999999999</v>
      </c>
    </row>
    <row r="145" spans="1:13">
      <c r="A145" s="300">
        <v>136</v>
      </c>
      <c r="B145" s="276" t="s">
        <v>145</v>
      </c>
      <c r="C145" s="276">
        <v>1059.2</v>
      </c>
      <c r="D145" s="278">
        <v>1054.3499999999999</v>
      </c>
      <c r="E145" s="278">
        <v>1044.1999999999998</v>
      </c>
      <c r="F145" s="278">
        <v>1029.1999999999998</v>
      </c>
      <c r="G145" s="278">
        <v>1019.0499999999997</v>
      </c>
      <c r="H145" s="278">
        <v>1069.3499999999999</v>
      </c>
      <c r="I145" s="278">
        <v>1079.5</v>
      </c>
      <c r="J145" s="278">
        <v>1094.5</v>
      </c>
      <c r="K145" s="276">
        <v>1064.5</v>
      </c>
      <c r="L145" s="276">
        <v>1039.3499999999999</v>
      </c>
      <c r="M145" s="276">
        <v>8.1720400000000009</v>
      </c>
    </row>
    <row r="146" spans="1:13">
      <c r="A146" s="300">
        <v>137</v>
      </c>
      <c r="B146" s="276" t="s">
        <v>146</v>
      </c>
      <c r="C146" s="276">
        <v>1436.75</v>
      </c>
      <c r="D146" s="278">
        <v>1436.8666666666668</v>
      </c>
      <c r="E146" s="278">
        <v>1421.9333333333336</v>
      </c>
      <c r="F146" s="278">
        <v>1407.1166666666668</v>
      </c>
      <c r="G146" s="278">
        <v>1392.1833333333336</v>
      </c>
      <c r="H146" s="278">
        <v>1451.6833333333336</v>
      </c>
      <c r="I146" s="278">
        <v>1466.616666666667</v>
      </c>
      <c r="J146" s="278">
        <v>1481.4333333333336</v>
      </c>
      <c r="K146" s="276">
        <v>1451.8</v>
      </c>
      <c r="L146" s="276">
        <v>1422.05</v>
      </c>
      <c r="M146" s="276">
        <v>3.71319</v>
      </c>
    </row>
    <row r="147" spans="1:13">
      <c r="A147" s="300">
        <v>138</v>
      </c>
      <c r="B147" s="276" t="s">
        <v>147</v>
      </c>
      <c r="C147" s="276">
        <v>154.30000000000001</v>
      </c>
      <c r="D147" s="278">
        <v>154.36666666666667</v>
      </c>
      <c r="E147" s="278">
        <v>151.93333333333334</v>
      </c>
      <c r="F147" s="278">
        <v>149.56666666666666</v>
      </c>
      <c r="G147" s="278">
        <v>147.13333333333333</v>
      </c>
      <c r="H147" s="278">
        <v>156.73333333333335</v>
      </c>
      <c r="I147" s="278">
        <v>159.16666666666669</v>
      </c>
      <c r="J147" s="278">
        <v>161.53333333333336</v>
      </c>
      <c r="K147" s="276">
        <v>156.80000000000001</v>
      </c>
      <c r="L147" s="276">
        <v>152</v>
      </c>
      <c r="M147" s="276">
        <v>69.791399999999996</v>
      </c>
    </row>
    <row r="148" spans="1:13">
      <c r="A148" s="300">
        <v>139</v>
      </c>
      <c r="B148" s="276" t="s">
        <v>268</v>
      </c>
      <c r="C148" s="276">
        <v>1316.05</v>
      </c>
      <c r="D148" s="278">
        <v>1319.2333333333333</v>
      </c>
      <c r="E148" s="278">
        <v>1306.2166666666667</v>
      </c>
      <c r="F148" s="278">
        <v>1296.3833333333334</v>
      </c>
      <c r="G148" s="278">
        <v>1283.3666666666668</v>
      </c>
      <c r="H148" s="278">
        <v>1329.0666666666666</v>
      </c>
      <c r="I148" s="278">
        <v>1342.0833333333335</v>
      </c>
      <c r="J148" s="278">
        <v>1351.9166666666665</v>
      </c>
      <c r="K148" s="276">
        <v>1332.25</v>
      </c>
      <c r="L148" s="276">
        <v>1309.4000000000001</v>
      </c>
      <c r="M148" s="276">
        <v>1.84457</v>
      </c>
    </row>
    <row r="149" spans="1:13">
      <c r="A149" s="300">
        <v>140</v>
      </c>
      <c r="B149" s="276" t="s">
        <v>148</v>
      </c>
      <c r="C149" s="276">
        <v>77878.350000000006</v>
      </c>
      <c r="D149" s="278">
        <v>77858.349999999991</v>
      </c>
      <c r="E149" s="278">
        <v>77319.999999999985</v>
      </c>
      <c r="F149" s="278">
        <v>76761.649999999994</v>
      </c>
      <c r="G149" s="278">
        <v>76223.299999999988</v>
      </c>
      <c r="H149" s="278">
        <v>78416.699999999983</v>
      </c>
      <c r="I149" s="278">
        <v>78955.049999999988</v>
      </c>
      <c r="J149" s="278">
        <v>79513.39999999998</v>
      </c>
      <c r="K149" s="276">
        <v>78396.7</v>
      </c>
      <c r="L149" s="276">
        <v>77300</v>
      </c>
      <c r="M149" s="276">
        <v>0.20832000000000001</v>
      </c>
    </row>
    <row r="150" spans="1:13">
      <c r="A150" s="300">
        <v>141</v>
      </c>
      <c r="B150" s="276" t="s">
        <v>267</v>
      </c>
      <c r="C150" s="276">
        <v>34.799999999999997</v>
      </c>
      <c r="D150" s="278">
        <v>35.016666666666659</v>
      </c>
      <c r="E150" s="278">
        <v>34.133333333333319</v>
      </c>
      <c r="F150" s="278">
        <v>33.466666666666661</v>
      </c>
      <c r="G150" s="278">
        <v>32.583333333333321</v>
      </c>
      <c r="H150" s="278">
        <v>35.683333333333316</v>
      </c>
      <c r="I150" s="278">
        <v>36.566666666666656</v>
      </c>
      <c r="J150" s="278">
        <v>37.233333333333313</v>
      </c>
      <c r="K150" s="276">
        <v>35.9</v>
      </c>
      <c r="L150" s="276">
        <v>34.35</v>
      </c>
      <c r="M150" s="276">
        <v>41.195430000000002</v>
      </c>
    </row>
    <row r="151" spans="1:13">
      <c r="A151" s="300">
        <v>142</v>
      </c>
      <c r="B151" s="276" t="s">
        <v>149</v>
      </c>
      <c r="C151" s="276">
        <v>1173</v>
      </c>
      <c r="D151" s="278">
        <v>1180.5666666666666</v>
      </c>
      <c r="E151" s="278">
        <v>1161.4333333333332</v>
      </c>
      <c r="F151" s="278">
        <v>1149.8666666666666</v>
      </c>
      <c r="G151" s="278">
        <v>1130.7333333333331</v>
      </c>
      <c r="H151" s="278">
        <v>1192.1333333333332</v>
      </c>
      <c r="I151" s="278">
        <v>1211.2666666666664</v>
      </c>
      <c r="J151" s="278">
        <v>1222.8333333333333</v>
      </c>
      <c r="K151" s="276">
        <v>1199.7</v>
      </c>
      <c r="L151" s="276">
        <v>1169</v>
      </c>
      <c r="M151" s="276">
        <v>16.53068</v>
      </c>
    </row>
    <row r="152" spans="1:13">
      <c r="A152" s="300">
        <v>143</v>
      </c>
      <c r="B152" s="276" t="s">
        <v>3161</v>
      </c>
      <c r="C152" s="276">
        <v>305.95</v>
      </c>
      <c r="D152" s="278">
        <v>306.09999999999997</v>
      </c>
      <c r="E152" s="278">
        <v>301.24999999999994</v>
      </c>
      <c r="F152" s="278">
        <v>296.54999999999995</v>
      </c>
      <c r="G152" s="278">
        <v>291.69999999999993</v>
      </c>
      <c r="H152" s="278">
        <v>310.79999999999995</v>
      </c>
      <c r="I152" s="278">
        <v>315.64999999999998</v>
      </c>
      <c r="J152" s="278">
        <v>320.34999999999997</v>
      </c>
      <c r="K152" s="276">
        <v>310.95</v>
      </c>
      <c r="L152" s="276">
        <v>301.39999999999998</v>
      </c>
      <c r="M152" s="276">
        <v>12.26567</v>
      </c>
    </row>
    <row r="153" spans="1:13">
      <c r="A153" s="300">
        <v>144</v>
      </c>
      <c r="B153" s="276" t="s">
        <v>269</v>
      </c>
      <c r="C153" s="276">
        <v>953.1</v>
      </c>
      <c r="D153" s="278">
        <v>959.69999999999993</v>
      </c>
      <c r="E153" s="278">
        <v>940.39999999999986</v>
      </c>
      <c r="F153" s="278">
        <v>927.69999999999993</v>
      </c>
      <c r="G153" s="278">
        <v>908.39999999999986</v>
      </c>
      <c r="H153" s="278">
        <v>972.39999999999986</v>
      </c>
      <c r="I153" s="278">
        <v>991.69999999999982</v>
      </c>
      <c r="J153" s="278">
        <v>1004.3999999999999</v>
      </c>
      <c r="K153" s="276">
        <v>979</v>
      </c>
      <c r="L153" s="276">
        <v>947</v>
      </c>
      <c r="M153" s="276">
        <v>3.60554</v>
      </c>
    </row>
    <row r="154" spans="1:13">
      <c r="A154" s="300">
        <v>145</v>
      </c>
      <c r="B154" s="276" t="s">
        <v>150</v>
      </c>
      <c r="C154" s="276">
        <v>42.7</v>
      </c>
      <c r="D154" s="278">
        <v>42.85</v>
      </c>
      <c r="E154" s="278">
        <v>41.85</v>
      </c>
      <c r="F154" s="278">
        <v>41</v>
      </c>
      <c r="G154" s="278">
        <v>40</v>
      </c>
      <c r="H154" s="278">
        <v>43.7</v>
      </c>
      <c r="I154" s="278">
        <v>44.7</v>
      </c>
      <c r="J154" s="278">
        <v>45.550000000000004</v>
      </c>
      <c r="K154" s="276">
        <v>43.85</v>
      </c>
      <c r="L154" s="276">
        <v>42</v>
      </c>
      <c r="M154" s="276">
        <v>375.35018000000002</v>
      </c>
    </row>
    <row r="155" spans="1:13">
      <c r="A155" s="300">
        <v>146</v>
      </c>
      <c r="B155" s="276" t="s">
        <v>261</v>
      </c>
      <c r="C155" s="276">
        <v>4521.3500000000004</v>
      </c>
      <c r="D155" s="278">
        <v>4578.7833333333338</v>
      </c>
      <c r="E155" s="278">
        <v>4417.6666666666679</v>
      </c>
      <c r="F155" s="278">
        <v>4313.9833333333345</v>
      </c>
      <c r="G155" s="278">
        <v>4152.8666666666686</v>
      </c>
      <c r="H155" s="278">
        <v>4682.4666666666672</v>
      </c>
      <c r="I155" s="278">
        <v>4843.5833333333339</v>
      </c>
      <c r="J155" s="278">
        <v>4947.2666666666664</v>
      </c>
      <c r="K155" s="276">
        <v>4739.8999999999996</v>
      </c>
      <c r="L155" s="276">
        <v>4475.1000000000004</v>
      </c>
      <c r="M155" s="276">
        <v>8.4742999999999995</v>
      </c>
    </row>
    <row r="156" spans="1:13">
      <c r="A156" s="300">
        <v>147</v>
      </c>
      <c r="B156" s="276" t="s">
        <v>153</v>
      </c>
      <c r="C156" s="276">
        <v>18401.099999999999</v>
      </c>
      <c r="D156" s="278">
        <v>18353.7</v>
      </c>
      <c r="E156" s="278">
        <v>18247.400000000001</v>
      </c>
      <c r="F156" s="278">
        <v>18093.7</v>
      </c>
      <c r="G156" s="278">
        <v>17987.400000000001</v>
      </c>
      <c r="H156" s="278">
        <v>18507.400000000001</v>
      </c>
      <c r="I156" s="278">
        <v>18613.699999999997</v>
      </c>
      <c r="J156" s="278">
        <v>18767.400000000001</v>
      </c>
      <c r="K156" s="276">
        <v>18460</v>
      </c>
      <c r="L156" s="276">
        <v>18200</v>
      </c>
      <c r="M156" s="276">
        <v>1.62941</v>
      </c>
    </row>
    <row r="157" spans="1:13">
      <c r="A157" s="300">
        <v>148</v>
      </c>
      <c r="B157" s="276" t="s">
        <v>270</v>
      </c>
      <c r="C157" s="276">
        <v>22.15</v>
      </c>
      <c r="D157" s="278">
        <v>22.316666666666666</v>
      </c>
      <c r="E157" s="278">
        <v>21.783333333333331</v>
      </c>
      <c r="F157" s="278">
        <v>21.416666666666664</v>
      </c>
      <c r="G157" s="278">
        <v>20.883333333333329</v>
      </c>
      <c r="H157" s="278">
        <v>22.683333333333334</v>
      </c>
      <c r="I157" s="278">
        <v>23.216666666666672</v>
      </c>
      <c r="J157" s="278">
        <v>23.583333333333336</v>
      </c>
      <c r="K157" s="276">
        <v>22.85</v>
      </c>
      <c r="L157" s="276">
        <v>21.95</v>
      </c>
      <c r="M157" s="276">
        <v>130.49364</v>
      </c>
    </row>
    <row r="158" spans="1:13">
      <c r="A158" s="300">
        <v>149</v>
      </c>
      <c r="B158" s="276" t="s">
        <v>155</v>
      </c>
      <c r="C158" s="276">
        <v>110.85</v>
      </c>
      <c r="D158" s="278">
        <v>110.89999999999999</v>
      </c>
      <c r="E158" s="278">
        <v>108.04999999999998</v>
      </c>
      <c r="F158" s="278">
        <v>105.24999999999999</v>
      </c>
      <c r="G158" s="278">
        <v>102.39999999999998</v>
      </c>
      <c r="H158" s="278">
        <v>113.69999999999999</v>
      </c>
      <c r="I158" s="278">
        <v>116.54999999999998</v>
      </c>
      <c r="J158" s="278">
        <v>119.35</v>
      </c>
      <c r="K158" s="276">
        <v>113.75</v>
      </c>
      <c r="L158" s="276">
        <v>108.1</v>
      </c>
      <c r="M158" s="276">
        <v>164.65084999999999</v>
      </c>
    </row>
    <row r="159" spans="1:13">
      <c r="A159" s="300">
        <v>150</v>
      </c>
      <c r="B159" s="276" t="s">
        <v>156</v>
      </c>
      <c r="C159" s="276">
        <v>102.4</v>
      </c>
      <c r="D159" s="278">
        <v>100.98333333333335</v>
      </c>
      <c r="E159" s="278">
        <v>99.066666666666691</v>
      </c>
      <c r="F159" s="278">
        <v>95.733333333333348</v>
      </c>
      <c r="G159" s="278">
        <v>93.816666666666691</v>
      </c>
      <c r="H159" s="278">
        <v>104.31666666666669</v>
      </c>
      <c r="I159" s="278">
        <v>106.23333333333335</v>
      </c>
      <c r="J159" s="278">
        <v>109.56666666666669</v>
      </c>
      <c r="K159" s="276">
        <v>102.9</v>
      </c>
      <c r="L159" s="276">
        <v>97.65</v>
      </c>
      <c r="M159" s="276">
        <v>634.63638000000003</v>
      </c>
    </row>
    <row r="160" spans="1:13">
      <c r="A160" s="300">
        <v>151</v>
      </c>
      <c r="B160" s="276" t="s">
        <v>271</v>
      </c>
      <c r="C160" s="276">
        <v>519.65</v>
      </c>
      <c r="D160" s="278">
        <v>525.41666666666663</v>
      </c>
      <c r="E160" s="278">
        <v>509.33333333333326</v>
      </c>
      <c r="F160" s="278">
        <v>499.01666666666665</v>
      </c>
      <c r="G160" s="278">
        <v>482.93333333333328</v>
      </c>
      <c r="H160" s="278">
        <v>535.73333333333323</v>
      </c>
      <c r="I160" s="278">
        <v>551.81666666666649</v>
      </c>
      <c r="J160" s="278">
        <v>562.13333333333321</v>
      </c>
      <c r="K160" s="276">
        <v>541.5</v>
      </c>
      <c r="L160" s="276">
        <v>515.1</v>
      </c>
      <c r="M160" s="276">
        <v>7.2861000000000002</v>
      </c>
    </row>
    <row r="161" spans="1:13">
      <c r="A161" s="300">
        <v>152</v>
      </c>
      <c r="B161" s="276" t="s">
        <v>272</v>
      </c>
      <c r="C161" s="276">
        <v>3131.9</v>
      </c>
      <c r="D161" s="278">
        <v>3132.6333333333337</v>
      </c>
      <c r="E161" s="278">
        <v>3110.3166666666675</v>
      </c>
      <c r="F161" s="278">
        <v>3088.733333333334</v>
      </c>
      <c r="G161" s="278">
        <v>3066.4166666666679</v>
      </c>
      <c r="H161" s="278">
        <v>3154.2166666666672</v>
      </c>
      <c r="I161" s="278">
        <v>3176.5333333333338</v>
      </c>
      <c r="J161" s="278">
        <v>3198.1166666666668</v>
      </c>
      <c r="K161" s="276">
        <v>3154.95</v>
      </c>
      <c r="L161" s="276">
        <v>3111.05</v>
      </c>
      <c r="M161" s="276">
        <v>0.35009000000000001</v>
      </c>
    </row>
    <row r="162" spans="1:13">
      <c r="A162" s="300">
        <v>153</v>
      </c>
      <c r="B162" s="276" t="s">
        <v>157</v>
      </c>
      <c r="C162" s="276">
        <v>109.65</v>
      </c>
      <c r="D162" s="278">
        <v>110.48333333333335</v>
      </c>
      <c r="E162" s="278">
        <v>105.26666666666669</v>
      </c>
      <c r="F162" s="278">
        <v>100.88333333333334</v>
      </c>
      <c r="G162" s="278">
        <v>95.666666666666686</v>
      </c>
      <c r="H162" s="278">
        <v>114.8666666666667</v>
      </c>
      <c r="I162" s="278">
        <v>120.08333333333334</v>
      </c>
      <c r="J162" s="278">
        <v>124.46666666666671</v>
      </c>
      <c r="K162" s="276">
        <v>115.7</v>
      </c>
      <c r="L162" s="276">
        <v>106.1</v>
      </c>
      <c r="M162" s="276">
        <v>85.26885</v>
      </c>
    </row>
    <row r="163" spans="1:13">
      <c r="A163" s="300">
        <v>154</v>
      </c>
      <c r="B163" s="276" t="s">
        <v>158</v>
      </c>
      <c r="C163" s="276">
        <v>96.8</v>
      </c>
      <c r="D163" s="278">
        <v>97.933333333333323</v>
      </c>
      <c r="E163" s="278">
        <v>91.46666666666664</v>
      </c>
      <c r="F163" s="278">
        <v>86.133333333333312</v>
      </c>
      <c r="G163" s="278">
        <v>79.666666666666629</v>
      </c>
      <c r="H163" s="278">
        <v>103.26666666666665</v>
      </c>
      <c r="I163" s="278">
        <v>109.73333333333332</v>
      </c>
      <c r="J163" s="278">
        <v>115.06666666666666</v>
      </c>
      <c r="K163" s="276">
        <v>104.4</v>
      </c>
      <c r="L163" s="276">
        <v>92.6</v>
      </c>
      <c r="M163" s="276">
        <v>1468.21189</v>
      </c>
    </row>
    <row r="164" spans="1:13">
      <c r="A164" s="300">
        <v>155</v>
      </c>
      <c r="B164" s="276" t="s">
        <v>159</v>
      </c>
      <c r="C164" s="276">
        <v>23557.9</v>
      </c>
      <c r="D164" s="278">
        <v>23855.966666666664</v>
      </c>
      <c r="E164" s="278">
        <v>23113.933333333327</v>
      </c>
      <c r="F164" s="278">
        <v>22669.966666666664</v>
      </c>
      <c r="G164" s="278">
        <v>21927.933333333327</v>
      </c>
      <c r="H164" s="278">
        <v>24299.933333333327</v>
      </c>
      <c r="I164" s="278">
        <v>25041.96666666666</v>
      </c>
      <c r="J164" s="278">
        <v>25485.933333333327</v>
      </c>
      <c r="K164" s="276">
        <v>24598</v>
      </c>
      <c r="L164" s="276">
        <v>23412</v>
      </c>
      <c r="M164" s="276">
        <v>0.63017999999999996</v>
      </c>
    </row>
    <row r="165" spans="1:13">
      <c r="A165" s="300">
        <v>156</v>
      </c>
      <c r="B165" s="276" t="s">
        <v>160</v>
      </c>
      <c r="C165" s="276">
        <v>1433.85</v>
      </c>
      <c r="D165" s="278">
        <v>1444.6833333333334</v>
      </c>
      <c r="E165" s="278">
        <v>1415.3666666666668</v>
      </c>
      <c r="F165" s="278">
        <v>1396.8833333333334</v>
      </c>
      <c r="G165" s="278">
        <v>1367.5666666666668</v>
      </c>
      <c r="H165" s="278">
        <v>1463.1666666666667</v>
      </c>
      <c r="I165" s="278">
        <v>1492.4833333333333</v>
      </c>
      <c r="J165" s="278">
        <v>1510.9666666666667</v>
      </c>
      <c r="K165" s="276">
        <v>1474</v>
      </c>
      <c r="L165" s="276">
        <v>1426.2</v>
      </c>
      <c r="M165" s="276">
        <v>9.5342500000000001</v>
      </c>
    </row>
    <row r="166" spans="1:13">
      <c r="A166" s="300">
        <v>157</v>
      </c>
      <c r="B166" s="276" t="s">
        <v>161</v>
      </c>
      <c r="C166" s="276">
        <v>261.60000000000002</v>
      </c>
      <c r="D166" s="278">
        <v>260.08333333333331</v>
      </c>
      <c r="E166" s="278">
        <v>256.91666666666663</v>
      </c>
      <c r="F166" s="278">
        <v>252.23333333333332</v>
      </c>
      <c r="G166" s="278">
        <v>249.06666666666663</v>
      </c>
      <c r="H166" s="278">
        <v>264.76666666666665</v>
      </c>
      <c r="I166" s="278">
        <v>267.93333333333328</v>
      </c>
      <c r="J166" s="278">
        <v>272.61666666666662</v>
      </c>
      <c r="K166" s="276">
        <v>263.25</v>
      </c>
      <c r="L166" s="276">
        <v>255.4</v>
      </c>
      <c r="M166" s="276">
        <v>41.319040000000001</v>
      </c>
    </row>
    <row r="167" spans="1:13">
      <c r="A167" s="300">
        <v>158</v>
      </c>
      <c r="B167" s="276" t="s">
        <v>162</v>
      </c>
      <c r="C167" s="276">
        <v>117.35</v>
      </c>
      <c r="D167" s="278">
        <v>117.11666666666667</v>
      </c>
      <c r="E167" s="278">
        <v>115.13333333333335</v>
      </c>
      <c r="F167" s="278">
        <v>112.91666666666669</v>
      </c>
      <c r="G167" s="278">
        <v>110.93333333333337</v>
      </c>
      <c r="H167" s="278">
        <v>119.33333333333334</v>
      </c>
      <c r="I167" s="278">
        <v>121.31666666666666</v>
      </c>
      <c r="J167" s="278">
        <v>123.53333333333333</v>
      </c>
      <c r="K167" s="276">
        <v>119.1</v>
      </c>
      <c r="L167" s="276">
        <v>114.9</v>
      </c>
      <c r="M167" s="276">
        <v>76.821119999999993</v>
      </c>
    </row>
    <row r="168" spans="1:13">
      <c r="A168" s="300">
        <v>159</v>
      </c>
      <c r="B168" s="276" t="s">
        <v>275</v>
      </c>
      <c r="C168" s="276">
        <v>5281.15</v>
      </c>
      <c r="D168" s="278">
        <v>5276.05</v>
      </c>
      <c r="E168" s="278">
        <v>5232.1000000000004</v>
      </c>
      <c r="F168" s="278">
        <v>5183.05</v>
      </c>
      <c r="G168" s="278">
        <v>5139.1000000000004</v>
      </c>
      <c r="H168" s="278">
        <v>5325.1</v>
      </c>
      <c r="I168" s="278">
        <v>5369.0499999999993</v>
      </c>
      <c r="J168" s="278">
        <v>5418.1</v>
      </c>
      <c r="K168" s="276">
        <v>5320</v>
      </c>
      <c r="L168" s="276">
        <v>5227</v>
      </c>
      <c r="M168" s="276">
        <v>1.44394</v>
      </c>
    </row>
    <row r="169" spans="1:13">
      <c r="A169" s="300">
        <v>160</v>
      </c>
      <c r="B169" s="276" t="s">
        <v>277</v>
      </c>
      <c r="C169" s="276">
        <v>11333.9</v>
      </c>
      <c r="D169" s="278">
        <v>11296.15</v>
      </c>
      <c r="E169" s="278">
        <v>11193.55</v>
      </c>
      <c r="F169" s="278">
        <v>11053.199999999999</v>
      </c>
      <c r="G169" s="278">
        <v>10950.599999999999</v>
      </c>
      <c r="H169" s="278">
        <v>11436.5</v>
      </c>
      <c r="I169" s="278">
        <v>11539.100000000002</v>
      </c>
      <c r="J169" s="278">
        <v>11679.45</v>
      </c>
      <c r="K169" s="276">
        <v>11398.75</v>
      </c>
      <c r="L169" s="276">
        <v>11155.8</v>
      </c>
      <c r="M169" s="276">
        <v>0.12436999999999999</v>
      </c>
    </row>
    <row r="170" spans="1:13">
      <c r="A170" s="300">
        <v>161</v>
      </c>
      <c r="B170" s="276" t="s">
        <v>163</v>
      </c>
      <c r="C170" s="276">
        <v>1638.6</v>
      </c>
      <c r="D170" s="278">
        <v>1645.5166666666664</v>
      </c>
      <c r="E170" s="278">
        <v>1623.1833333333329</v>
      </c>
      <c r="F170" s="278">
        <v>1607.7666666666664</v>
      </c>
      <c r="G170" s="278">
        <v>1585.4333333333329</v>
      </c>
      <c r="H170" s="278">
        <v>1660.9333333333329</v>
      </c>
      <c r="I170" s="278">
        <v>1683.2666666666664</v>
      </c>
      <c r="J170" s="278">
        <v>1698.6833333333329</v>
      </c>
      <c r="K170" s="276">
        <v>1667.85</v>
      </c>
      <c r="L170" s="276">
        <v>1630.1</v>
      </c>
      <c r="M170" s="276">
        <v>8.5305300000000006</v>
      </c>
    </row>
    <row r="171" spans="1:13">
      <c r="A171" s="300">
        <v>162</v>
      </c>
      <c r="B171" s="276" t="s">
        <v>273</v>
      </c>
      <c r="C171" s="276">
        <v>2305</v>
      </c>
      <c r="D171" s="278">
        <v>2319.9500000000003</v>
      </c>
      <c r="E171" s="278">
        <v>2266.0500000000006</v>
      </c>
      <c r="F171" s="278">
        <v>2227.1000000000004</v>
      </c>
      <c r="G171" s="278">
        <v>2173.2000000000007</v>
      </c>
      <c r="H171" s="278">
        <v>2358.9000000000005</v>
      </c>
      <c r="I171" s="278">
        <v>2412.8000000000002</v>
      </c>
      <c r="J171" s="278">
        <v>2451.7500000000005</v>
      </c>
      <c r="K171" s="276">
        <v>2373.85</v>
      </c>
      <c r="L171" s="276">
        <v>2281</v>
      </c>
      <c r="M171" s="276">
        <v>3.3861599999999998</v>
      </c>
    </row>
    <row r="172" spans="1:13">
      <c r="A172" s="300">
        <v>163</v>
      </c>
      <c r="B172" s="276" t="s">
        <v>164</v>
      </c>
      <c r="C172" s="276">
        <v>40.5</v>
      </c>
      <c r="D172" s="278">
        <v>40.166666666666664</v>
      </c>
      <c r="E172" s="278">
        <v>38.93333333333333</v>
      </c>
      <c r="F172" s="278">
        <v>37.366666666666667</v>
      </c>
      <c r="G172" s="278">
        <v>36.133333333333333</v>
      </c>
      <c r="H172" s="278">
        <v>41.733333333333327</v>
      </c>
      <c r="I172" s="278">
        <v>42.966666666666661</v>
      </c>
      <c r="J172" s="278">
        <v>44.533333333333324</v>
      </c>
      <c r="K172" s="276">
        <v>41.4</v>
      </c>
      <c r="L172" s="276">
        <v>38.6</v>
      </c>
      <c r="M172" s="276">
        <v>1165.3683799999999</v>
      </c>
    </row>
    <row r="173" spans="1:13">
      <c r="A173" s="300">
        <v>164</v>
      </c>
      <c r="B173" s="276" t="s">
        <v>274</v>
      </c>
      <c r="C173" s="276">
        <v>378.05</v>
      </c>
      <c r="D173" s="278">
        <v>377.18333333333334</v>
      </c>
      <c r="E173" s="278">
        <v>372.36666666666667</v>
      </c>
      <c r="F173" s="278">
        <v>366.68333333333334</v>
      </c>
      <c r="G173" s="278">
        <v>361.86666666666667</v>
      </c>
      <c r="H173" s="278">
        <v>382.86666666666667</v>
      </c>
      <c r="I173" s="278">
        <v>387.68333333333339</v>
      </c>
      <c r="J173" s="278">
        <v>393.36666666666667</v>
      </c>
      <c r="K173" s="276">
        <v>382</v>
      </c>
      <c r="L173" s="276">
        <v>371.5</v>
      </c>
      <c r="M173" s="276">
        <v>1.5120499999999999</v>
      </c>
    </row>
    <row r="174" spans="1:13">
      <c r="A174" s="300">
        <v>165</v>
      </c>
      <c r="B174" s="276" t="s">
        <v>491</v>
      </c>
      <c r="C174" s="276">
        <v>1039.05</v>
      </c>
      <c r="D174" s="278">
        <v>1037.6500000000001</v>
      </c>
      <c r="E174" s="278">
        <v>1032.8000000000002</v>
      </c>
      <c r="F174" s="278">
        <v>1026.5500000000002</v>
      </c>
      <c r="G174" s="278">
        <v>1021.7000000000003</v>
      </c>
      <c r="H174" s="278">
        <v>1043.9000000000001</v>
      </c>
      <c r="I174" s="278">
        <v>1048.75</v>
      </c>
      <c r="J174" s="278">
        <v>1055</v>
      </c>
      <c r="K174" s="276">
        <v>1042.5</v>
      </c>
      <c r="L174" s="276">
        <v>1031.4000000000001</v>
      </c>
      <c r="M174" s="276">
        <v>2.8906700000000001</v>
      </c>
    </row>
    <row r="175" spans="1:13">
      <c r="A175" s="300">
        <v>166</v>
      </c>
      <c r="B175" s="276" t="s">
        <v>165</v>
      </c>
      <c r="C175" s="276">
        <v>193.1</v>
      </c>
      <c r="D175" s="278">
        <v>193.5</v>
      </c>
      <c r="E175" s="278">
        <v>191.75</v>
      </c>
      <c r="F175" s="278">
        <v>190.4</v>
      </c>
      <c r="G175" s="278">
        <v>188.65</v>
      </c>
      <c r="H175" s="278">
        <v>194.85</v>
      </c>
      <c r="I175" s="278">
        <v>196.6</v>
      </c>
      <c r="J175" s="278">
        <v>197.95</v>
      </c>
      <c r="K175" s="276">
        <v>195.25</v>
      </c>
      <c r="L175" s="276">
        <v>192.15</v>
      </c>
      <c r="M175" s="276">
        <v>83.679569999999998</v>
      </c>
    </row>
    <row r="176" spans="1:13">
      <c r="A176" s="300">
        <v>167</v>
      </c>
      <c r="B176" s="276" t="s">
        <v>276</v>
      </c>
      <c r="C176" s="276">
        <v>287.85000000000002</v>
      </c>
      <c r="D176" s="278">
        <v>287.11666666666667</v>
      </c>
      <c r="E176" s="278">
        <v>282.23333333333335</v>
      </c>
      <c r="F176" s="278">
        <v>276.61666666666667</v>
      </c>
      <c r="G176" s="278">
        <v>271.73333333333335</v>
      </c>
      <c r="H176" s="278">
        <v>292.73333333333335</v>
      </c>
      <c r="I176" s="278">
        <v>297.61666666666667</v>
      </c>
      <c r="J176" s="278">
        <v>303.23333333333335</v>
      </c>
      <c r="K176" s="276">
        <v>292</v>
      </c>
      <c r="L176" s="276">
        <v>281.5</v>
      </c>
      <c r="M176" s="276">
        <v>3.41893</v>
      </c>
    </row>
    <row r="177" spans="1:13">
      <c r="A177" s="300">
        <v>168</v>
      </c>
      <c r="B177" s="276" t="s">
        <v>278</v>
      </c>
      <c r="C177" s="276">
        <v>494.95</v>
      </c>
      <c r="D177" s="278">
        <v>491.31666666666666</v>
      </c>
      <c r="E177" s="278">
        <v>485.63333333333333</v>
      </c>
      <c r="F177" s="278">
        <v>476.31666666666666</v>
      </c>
      <c r="G177" s="278">
        <v>470.63333333333333</v>
      </c>
      <c r="H177" s="278">
        <v>500.63333333333333</v>
      </c>
      <c r="I177" s="278">
        <v>506.31666666666661</v>
      </c>
      <c r="J177" s="278">
        <v>515.63333333333333</v>
      </c>
      <c r="K177" s="276">
        <v>497</v>
      </c>
      <c r="L177" s="276">
        <v>482</v>
      </c>
      <c r="M177" s="276">
        <v>2.5402900000000002</v>
      </c>
    </row>
    <row r="178" spans="1:13">
      <c r="A178" s="300">
        <v>169</v>
      </c>
      <c r="B178" s="276" t="s">
        <v>279</v>
      </c>
      <c r="C178" s="276">
        <v>476.7</v>
      </c>
      <c r="D178" s="278">
        <v>477.23333333333335</v>
      </c>
      <c r="E178" s="278">
        <v>471.4666666666667</v>
      </c>
      <c r="F178" s="278">
        <v>466.23333333333335</v>
      </c>
      <c r="G178" s="278">
        <v>460.4666666666667</v>
      </c>
      <c r="H178" s="278">
        <v>482.4666666666667</v>
      </c>
      <c r="I178" s="278">
        <v>488.23333333333335</v>
      </c>
      <c r="J178" s="278">
        <v>493.4666666666667</v>
      </c>
      <c r="K178" s="276">
        <v>483</v>
      </c>
      <c r="L178" s="276">
        <v>472</v>
      </c>
      <c r="M178" s="276">
        <v>0.86756999999999995</v>
      </c>
    </row>
    <row r="179" spans="1:13">
      <c r="A179" s="300">
        <v>170</v>
      </c>
      <c r="B179" s="276" t="s">
        <v>167</v>
      </c>
      <c r="C179" s="276">
        <v>845.2</v>
      </c>
      <c r="D179" s="278">
        <v>839.38333333333321</v>
      </c>
      <c r="E179" s="278">
        <v>831.11666666666645</v>
      </c>
      <c r="F179" s="278">
        <v>817.03333333333319</v>
      </c>
      <c r="G179" s="278">
        <v>808.76666666666642</v>
      </c>
      <c r="H179" s="278">
        <v>853.46666666666647</v>
      </c>
      <c r="I179" s="278">
        <v>861.73333333333335</v>
      </c>
      <c r="J179" s="278">
        <v>875.81666666666649</v>
      </c>
      <c r="K179" s="276">
        <v>847.65</v>
      </c>
      <c r="L179" s="276">
        <v>825.3</v>
      </c>
      <c r="M179" s="276">
        <v>7.8720100000000004</v>
      </c>
    </row>
    <row r="180" spans="1:13">
      <c r="A180" s="300">
        <v>171</v>
      </c>
      <c r="B180" s="276" t="s">
        <v>168</v>
      </c>
      <c r="C180" s="276">
        <v>235.55</v>
      </c>
      <c r="D180" s="278">
        <v>237.21666666666667</v>
      </c>
      <c r="E180" s="278">
        <v>231.93333333333334</v>
      </c>
      <c r="F180" s="278">
        <v>228.31666666666666</v>
      </c>
      <c r="G180" s="278">
        <v>223.03333333333333</v>
      </c>
      <c r="H180" s="278">
        <v>240.83333333333334</v>
      </c>
      <c r="I180" s="278">
        <v>246.1166666666667</v>
      </c>
      <c r="J180" s="278">
        <v>249.73333333333335</v>
      </c>
      <c r="K180" s="276">
        <v>242.5</v>
      </c>
      <c r="L180" s="276">
        <v>233.6</v>
      </c>
      <c r="M180" s="276">
        <v>152.52464000000001</v>
      </c>
    </row>
    <row r="181" spans="1:13">
      <c r="A181" s="300">
        <v>172</v>
      </c>
      <c r="B181" s="276" t="s">
        <v>169</v>
      </c>
      <c r="C181" s="276">
        <v>136.15</v>
      </c>
      <c r="D181" s="278">
        <v>134.71666666666667</v>
      </c>
      <c r="E181" s="278">
        <v>132.13333333333333</v>
      </c>
      <c r="F181" s="278">
        <v>128.11666666666665</v>
      </c>
      <c r="G181" s="278">
        <v>125.5333333333333</v>
      </c>
      <c r="H181" s="278">
        <v>138.73333333333335</v>
      </c>
      <c r="I181" s="278">
        <v>141.31666666666666</v>
      </c>
      <c r="J181" s="278">
        <v>145.33333333333337</v>
      </c>
      <c r="K181" s="276">
        <v>137.30000000000001</v>
      </c>
      <c r="L181" s="276">
        <v>130.69999999999999</v>
      </c>
      <c r="M181" s="276">
        <v>100.47548</v>
      </c>
    </row>
    <row r="182" spans="1:13">
      <c r="A182" s="300">
        <v>173</v>
      </c>
      <c r="B182" s="276" t="s">
        <v>170</v>
      </c>
      <c r="C182" s="276">
        <v>2005.8</v>
      </c>
      <c r="D182" s="278">
        <v>2006.0166666666667</v>
      </c>
      <c r="E182" s="278">
        <v>1974.0333333333333</v>
      </c>
      <c r="F182" s="278">
        <v>1942.2666666666667</v>
      </c>
      <c r="G182" s="278">
        <v>1910.2833333333333</v>
      </c>
      <c r="H182" s="278">
        <v>2037.7833333333333</v>
      </c>
      <c r="I182" s="278">
        <v>2069.7666666666664</v>
      </c>
      <c r="J182" s="278">
        <v>2101.5333333333333</v>
      </c>
      <c r="K182" s="276">
        <v>2038</v>
      </c>
      <c r="L182" s="276">
        <v>1974.25</v>
      </c>
      <c r="M182" s="276">
        <v>124.34744999999999</v>
      </c>
    </row>
    <row r="183" spans="1:13">
      <c r="A183" s="300">
        <v>174</v>
      </c>
      <c r="B183" s="276" t="s">
        <v>171</v>
      </c>
      <c r="C183" s="276">
        <v>57.75</v>
      </c>
      <c r="D183" s="278">
        <v>57.716666666666669</v>
      </c>
      <c r="E183" s="278">
        <v>55.733333333333334</v>
      </c>
      <c r="F183" s="278">
        <v>53.716666666666669</v>
      </c>
      <c r="G183" s="278">
        <v>51.733333333333334</v>
      </c>
      <c r="H183" s="278">
        <v>59.733333333333334</v>
      </c>
      <c r="I183" s="278">
        <v>61.716666666666669</v>
      </c>
      <c r="J183" s="278">
        <v>63.733333333333334</v>
      </c>
      <c r="K183" s="276">
        <v>59.7</v>
      </c>
      <c r="L183" s="276">
        <v>55.7</v>
      </c>
      <c r="M183" s="276">
        <v>835.91036999999994</v>
      </c>
    </row>
    <row r="184" spans="1:13">
      <c r="A184" s="300">
        <v>175</v>
      </c>
      <c r="B184" s="276" t="s">
        <v>3523</v>
      </c>
      <c r="C184" s="276">
        <v>823.2</v>
      </c>
      <c r="D184" s="278">
        <v>828.79999999999984</v>
      </c>
      <c r="E184" s="278">
        <v>812.6999999999997</v>
      </c>
      <c r="F184" s="278">
        <v>802.19999999999982</v>
      </c>
      <c r="G184" s="278">
        <v>786.09999999999968</v>
      </c>
      <c r="H184" s="278">
        <v>839.29999999999973</v>
      </c>
      <c r="I184" s="278">
        <v>855.39999999999986</v>
      </c>
      <c r="J184" s="278">
        <v>865.89999999999975</v>
      </c>
      <c r="K184" s="276">
        <v>844.9</v>
      </c>
      <c r="L184" s="276">
        <v>818.3</v>
      </c>
      <c r="M184" s="276">
        <v>8.5793599999999994</v>
      </c>
    </row>
    <row r="185" spans="1:13">
      <c r="A185" s="300">
        <v>176</v>
      </c>
      <c r="B185" s="276" t="s">
        <v>280</v>
      </c>
      <c r="C185" s="276">
        <v>849.7</v>
      </c>
      <c r="D185" s="278">
        <v>852.63333333333333</v>
      </c>
      <c r="E185" s="278">
        <v>842.4666666666667</v>
      </c>
      <c r="F185" s="278">
        <v>835.23333333333335</v>
      </c>
      <c r="G185" s="278">
        <v>825.06666666666672</v>
      </c>
      <c r="H185" s="278">
        <v>859.86666666666667</v>
      </c>
      <c r="I185" s="278">
        <v>870.03333333333342</v>
      </c>
      <c r="J185" s="278">
        <v>877.26666666666665</v>
      </c>
      <c r="K185" s="276">
        <v>862.8</v>
      </c>
      <c r="L185" s="276">
        <v>845.4</v>
      </c>
      <c r="M185" s="276">
        <v>19.3995</v>
      </c>
    </row>
    <row r="186" spans="1:13">
      <c r="A186" s="300">
        <v>177</v>
      </c>
      <c r="B186" s="276" t="s">
        <v>172</v>
      </c>
      <c r="C186" s="276">
        <v>272.45</v>
      </c>
      <c r="D186" s="278">
        <v>272.91666666666669</v>
      </c>
      <c r="E186" s="278">
        <v>269.58333333333337</v>
      </c>
      <c r="F186" s="278">
        <v>266.7166666666667</v>
      </c>
      <c r="G186" s="278">
        <v>263.38333333333338</v>
      </c>
      <c r="H186" s="278">
        <v>275.78333333333336</v>
      </c>
      <c r="I186" s="278">
        <v>279.11666666666673</v>
      </c>
      <c r="J186" s="278">
        <v>281.98333333333335</v>
      </c>
      <c r="K186" s="276">
        <v>276.25</v>
      </c>
      <c r="L186" s="276">
        <v>270.05</v>
      </c>
      <c r="M186" s="276">
        <v>502.55223000000001</v>
      </c>
    </row>
    <row r="187" spans="1:13">
      <c r="A187" s="300">
        <v>178</v>
      </c>
      <c r="B187" s="276" t="s">
        <v>173</v>
      </c>
      <c r="C187" s="276">
        <v>23805</v>
      </c>
      <c r="D187" s="278">
        <v>23782.683333333334</v>
      </c>
      <c r="E187" s="278">
        <v>23607.366666666669</v>
      </c>
      <c r="F187" s="278">
        <v>23409.733333333334</v>
      </c>
      <c r="G187" s="278">
        <v>23234.416666666668</v>
      </c>
      <c r="H187" s="278">
        <v>23980.316666666669</v>
      </c>
      <c r="I187" s="278">
        <v>24155.633333333335</v>
      </c>
      <c r="J187" s="278">
        <v>24353.26666666667</v>
      </c>
      <c r="K187" s="276">
        <v>23958</v>
      </c>
      <c r="L187" s="276">
        <v>23585.05</v>
      </c>
      <c r="M187" s="276">
        <v>0.54705000000000004</v>
      </c>
    </row>
    <row r="188" spans="1:13">
      <c r="A188" s="300">
        <v>179</v>
      </c>
      <c r="B188" s="276" t="s">
        <v>174</v>
      </c>
      <c r="C188" s="276">
        <v>1535.75</v>
      </c>
      <c r="D188" s="278">
        <v>1534</v>
      </c>
      <c r="E188" s="278">
        <v>1520.3</v>
      </c>
      <c r="F188" s="278">
        <v>1504.85</v>
      </c>
      <c r="G188" s="278">
        <v>1491.1499999999999</v>
      </c>
      <c r="H188" s="278">
        <v>1549.45</v>
      </c>
      <c r="I188" s="278">
        <v>1563.1499999999999</v>
      </c>
      <c r="J188" s="278">
        <v>1578.6000000000001</v>
      </c>
      <c r="K188" s="276">
        <v>1547.7</v>
      </c>
      <c r="L188" s="276">
        <v>1518.55</v>
      </c>
      <c r="M188" s="276">
        <v>3.98916</v>
      </c>
    </row>
    <row r="189" spans="1:13">
      <c r="A189" s="300">
        <v>180</v>
      </c>
      <c r="B189" s="276" t="s">
        <v>175</v>
      </c>
      <c r="C189" s="276">
        <v>5267.95</v>
      </c>
      <c r="D189" s="278">
        <v>5294.2666666666664</v>
      </c>
      <c r="E189" s="278">
        <v>5213.583333333333</v>
      </c>
      <c r="F189" s="278">
        <v>5159.2166666666662</v>
      </c>
      <c r="G189" s="278">
        <v>5078.5333333333328</v>
      </c>
      <c r="H189" s="278">
        <v>5348.6333333333332</v>
      </c>
      <c r="I189" s="278">
        <v>5429.3166666666675</v>
      </c>
      <c r="J189" s="278">
        <v>5483.6833333333334</v>
      </c>
      <c r="K189" s="276">
        <v>5374.95</v>
      </c>
      <c r="L189" s="276">
        <v>5239.8999999999996</v>
      </c>
      <c r="M189" s="276">
        <v>1.00993</v>
      </c>
    </row>
    <row r="190" spans="1:13">
      <c r="A190" s="300">
        <v>181</v>
      </c>
      <c r="B190" s="276" t="s">
        <v>176</v>
      </c>
      <c r="C190" s="276">
        <v>1043.25</v>
      </c>
      <c r="D190" s="278">
        <v>1051.1166666666666</v>
      </c>
      <c r="E190" s="278">
        <v>1027.1333333333332</v>
      </c>
      <c r="F190" s="278">
        <v>1011.0166666666667</v>
      </c>
      <c r="G190" s="278">
        <v>987.0333333333333</v>
      </c>
      <c r="H190" s="278">
        <v>1067.2333333333331</v>
      </c>
      <c r="I190" s="278">
        <v>1091.2166666666662</v>
      </c>
      <c r="J190" s="278">
        <v>1107.333333333333</v>
      </c>
      <c r="K190" s="276">
        <v>1075.0999999999999</v>
      </c>
      <c r="L190" s="276">
        <v>1035</v>
      </c>
      <c r="M190" s="276">
        <v>35.75835</v>
      </c>
    </row>
    <row r="191" spans="1:13">
      <c r="A191" s="300">
        <v>182</v>
      </c>
      <c r="B191" s="276" t="s">
        <v>178</v>
      </c>
      <c r="C191" s="276">
        <v>568.1</v>
      </c>
      <c r="D191" s="278">
        <v>567.68333333333339</v>
      </c>
      <c r="E191" s="278">
        <v>562.41666666666674</v>
      </c>
      <c r="F191" s="278">
        <v>556.73333333333335</v>
      </c>
      <c r="G191" s="278">
        <v>551.4666666666667</v>
      </c>
      <c r="H191" s="278">
        <v>573.36666666666679</v>
      </c>
      <c r="I191" s="278">
        <v>578.63333333333344</v>
      </c>
      <c r="J191" s="278">
        <v>584.31666666666683</v>
      </c>
      <c r="K191" s="276">
        <v>572.95000000000005</v>
      </c>
      <c r="L191" s="276">
        <v>562</v>
      </c>
      <c r="M191" s="276">
        <v>69.684939999999997</v>
      </c>
    </row>
    <row r="192" spans="1:13">
      <c r="A192" s="300">
        <v>183</v>
      </c>
      <c r="B192" s="276" t="s">
        <v>179</v>
      </c>
      <c r="C192" s="276">
        <v>469.85</v>
      </c>
      <c r="D192" s="278">
        <v>472.75</v>
      </c>
      <c r="E192" s="278">
        <v>463.1</v>
      </c>
      <c r="F192" s="278">
        <v>456.35</v>
      </c>
      <c r="G192" s="278">
        <v>446.70000000000005</v>
      </c>
      <c r="H192" s="278">
        <v>479.5</v>
      </c>
      <c r="I192" s="278">
        <v>489.15</v>
      </c>
      <c r="J192" s="278">
        <v>495.9</v>
      </c>
      <c r="K192" s="276">
        <v>482.4</v>
      </c>
      <c r="L192" s="276">
        <v>466</v>
      </c>
      <c r="M192" s="276">
        <v>49.993830000000003</v>
      </c>
    </row>
    <row r="193" spans="1:13">
      <c r="A193" s="300">
        <v>184</v>
      </c>
      <c r="B193" s="276" t="s">
        <v>282</v>
      </c>
      <c r="C193" s="276">
        <v>599.95000000000005</v>
      </c>
      <c r="D193" s="278">
        <v>602.03333333333342</v>
      </c>
      <c r="E193" s="278">
        <v>594.96666666666681</v>
      </c>
      <c r="F193" s="278">
        <v>589.98333333333335</v>
      </c>
      <c r="G193" s="278">
        <v>582.91666666666674</v>
      </c>
      <c r="H193" s="278">
        <v>607.01666666666688</v>
      </c>
      <c r="I193" s="278">
        <v>614.08333333333348</v>
      </c>
      <c r="J193" s="278">
        <v>619.06666666666695</v>
      </c>
      <c r="K193" s="276">
        <v>609.1</v>
      </c>
      <c r="L193" s="276">
        <v>597.04999999999995</v>
      </c>
      <c r="M193" s="276">
        <v>12.36167</v>
      </c>
    </row>
    <row r="194" spans="1:13">
      <c r="A194" s="300">
        <v>185</v>
      </c>
      <c r="B194" s="276" t="s">
        <v>3464</v>
      </c>
      <c r="C194" s="276">
        <v>576.4</v>
      </c>
      <c r="D194" s="278">
        <v>578.76666666666665</v>
      </c>
      <c r="E194" s="278">
        <v>568.18333333333328</v>
      </c>
      <c r="F194" s="278">
        <v>559.96666666666658</v>
      </c>
      <c r="G194" s="278">
        <v>549.38333333333321</v>
      </c>
      <c r="H194" s="278">
        <v>586.98333333333335</v>
      </c>
      <c r="I194" s="278">
        <v>597.56666666666683</v>
      </c>
      <c r="J194" s="278">
        <v>605.78333333333342</v>
      </c>
      <c r="K194" s="276">
        <v>589.35</v>
      </c>
      <c r="L194" s="276">
        <v>570.54999999999995</v>
      </c>
      <c r="M194" s="276">
        <v>34.41778</v>
      </c>
    </row>
    <row r="195" spans="1:13">
      <c r="A195" s="300">
        <v>186</v>
      </c>
      <c r="B195" s="276" t="s">
        <v>183</v>
      </c>
      <c r="C195" s="276">
        <v>178.85</v>
      </c>
      <c r="D195" s="278">
        <v>178.93333333333331</v>
      </c>
      <c r="E195" s="278">
        <v>176.41666666666663</v>
      </c>
      <c r="F195" s="278">
        <v>173.98333333333332</v>
      </c>
      <c r="G195" s="278">
        <v>171.46666666666664</v>
      </c>
      <c r="H195" s="278">
        <v>181.36666666666662</v>
      </c>
      <c r="I195" s="278">
        <v>183.88333333333333</v>
      </c>
      <c r="J195" s="278">
        <v>186.31666666666661</v>
      </c>
      <c r="K195" s="276">
        <v>181.45</v>
      </c>
      <c r="L195" s="276">
        <v>176.5</v>
      </c>
      <c r="M195" s="276">
        <v>430.65541999999999</v>
      </c>
    </row>
    <row r="196" spans="1:13">
      <c r="A196" s="300">
        <v>187</v>
      </c>
      <c r="B196" s="276" t="s">
        <v>185</v>
      </c>
      <c r="C196" s="276">
        <v>72.8</v>
      </c>
      <c r="D196" s="278">
        <v>73.016666666666666</v>
      </c>
      <c r="E196" s="278">
        <v>71.933333333333337</v>
      </c>
      <c r="F196" s="278">
        <v>71.066666666666677</v>
      </c>
      <c r="G196" s="278">
        <v>69.983333333333348</v>
      </c>
      <c r="H196" s="278">
        <v>73.883333333333326</v>
      </c>
      <c r="I196" s="278">
        <v>74.966666666666669</v>
      </c>
      <c r="J196" s="278">
        <v>75.833333333333314</v>
      </c>
      <c r="K196" s="276">
        <v>74.099999999999994</v>
      </c>
      <c r="L196" s="276">
        <v>72.150000000000006</v>
      </c>
      <c r="M196" s="276">
        <v>368.47385000000003</v>
      </c>
    </row>
    <row r="197" spans="1:13">
      <c r="A197" s="300">
        <v>188</v>
      </c>
      <c r="B197" s="267" t="s">
        <v>186</v>
      </c>
      <c r="C197" s="267">
        <v>621.70000000000005</v>
      </c>
      <c r="D197" s="307">
        <v>620.4666666666667</v>
      </c>
      <c r="E197" s="307">
        <v>615.48333333333335</v>
      </c>
      <c r="F197" s="307">
        <v>609.26666666666665</v>
      </c>
      <c r="G197" s="307">
        <v>604.2833333333333</v>
      </c>
      <c r="H197" s="307">
        <v>626.68333333333339</v>
      </c>
      <c r="I197" s="307">
        <v>631.66666666666674</v>
      </c>
      <c r="J197" s="307">
        <v>637.88333333333344</v>
      </c>
      <c r="K197" s="267">
        <v>625.45000000000005</v>
      </c>
      <c r="L197" s="267">
        <v>614.25</v>
      </c>
      <c r="M197" s="267">
        <v>163.95697999999999</v>
      </c>
    </row>
    <row r="198" spans="1:13">
      <c r="A198" s="300">
        <v>189</v>
      </c>
      <c r="B198" s="267" t="s">
        <v>187</v>
      </c>
      <c r="C198" s="267">
        <v>2783.6</v>
      </c>
      <c r="D198" s="307">
        <v>2785.2833333333328</v>
      </c>
      <c r="E198" s="307">
        <v>2762.8666666666659</v>
      </c>
      <c r="F198" s="307">
        <v>2742.1333333333332</v>
      </c>
      <c r="G198" s="307">
        <v>2719.7166666666662</v>
      </c>
      <c r="H198" s="307">
        <v>2806.0166666666655</v>
      </c>
      <c r="I198" s="307">
        <v>2828.4333333333325</v>
      </c>
      <c r="J198" s="307">
        <v>2849.1666666666652</v>
      </c>
      <c r="K198" s="267">
        <v>2807.7</v>
      </c>
      <c r="L198" s="267">
        <v>2764.55</v>
      </c>
      <c r="M198" s="267">
        <v>17.954080000000001</v>
      </c>
    </row>
    <row r="199" spans="1:13">
      <c r="A199" s="300">
        <v>190</v>
      </c>
      <c r="B199" s="267" t="s">
        <v>188</v>
      </c>
      <c r="C199" s="267">
        <v>919.4</v>
      </c>
      <c r="D199" s="307">
        <v>922.28333333333342</v>
      </c>
      <c r="E199" s="307">
        <v>913.56666666666683</v>
      </c>
      <c r="F199" s="307">
        <v>907.73333333333346</v>
      </c>
      <c r="G199" s="307">
        <v>899.01666666666688</v>
      </c>
      <c r="H199" s="307">
        <v>928.11666666666679</v>
      </c>
      <c r="I199" s="307">
        <v>936.83333333333326</v>
      </c>
      <c r="J199" s="307">
        <v>942.66666666666674</v>
      </c>
      <c r="K199" s="267">
        <v>931</v>
      </c>
      <c r="L199" s="267">
        <v>916.45</v>
      </c>
      <c r="M199" s="267">
        <v>23.98423</v>
      </c>
    </row>
    <row r="200" spans="1:13">
      <c r="A200" s="300">
        <v>191</v>
      </c>
      <c r="B200" s="267" t="s">
        <v>189</v>
      </c>
      <c r="C200" s="267">
        <v>1442.4</v>
      </c>
      <c r="D200" s="307">
        <v>1438.4166666666667</v>
      </c>
      <c r="E200" s="307">
        <v>1426.9833333333336</v>
      </c>
      <c r="F200" s="307">
        <v>1411.5666666666668</v>
      </c>
      <c r="G200" s="307">
        <v>1400.1333333333337</v>
      </c>
      <c r="H200" s="307">
        <v>1453.8333333333335</v>
      </c>
      <c r="I200" s="307">
        <v>1465.2666666666664</v>
      </c>
      <c r="J200" s="307">
        <v>1480.6833333333334</v>
      </c>
      <c r="K200" s="267">
        <v>1449.85</v>
      </c>
      <c r="L200" s="267">
        <v>1423</v>
      </c>
      <c r="M200" s="267">
        <v>13.982710000000001</v>
      </c>
    </row>
    <row r="201" spans="1:13">
      <c r="A201" s="300">
        <v>192</v>
      </c>
      <c r="B201" s="267" t="s">
        <v>190</v>
      </c>
      <c r="C201" s="267">
        <v>2646.7</v>
      </c>
      <c r="D201" s="307">
        <v>2640.5666666666666</v>
      </c>
      <c r="E201" s="307">
        <v>2626.1333333333332</v>
      </c>
      <c r="F201" s="307">
        <v>2605.5666666666666</v>
      </c>
      <c r="G201" s="307">
        <v>2591.1333333333332</v>
      </c>
      <c r="H201" s="307">
        <v>2661.1333333333332</v>
      </c>
      <c r="I201" s="307">
        <v>2675.5666666666666</v>
      </c>
      <c r="J201" s="307">
        <v>2696.1333333333332</v>
      </c>
      <c r="K201" s="267">
        <v>2655</v>
      </c>
      <c r="L201" s="267">
        <v>2620</v>
      </c>
      <c r="M201" s="267">
        <v>3.5634299999999999</v>
      </c>
    </row>
    <row r="202" spans="1:13">
      <c r="A202" s="300">
        <v>193</v>
      </c>
      <c r="B202" s="267" t="s">
        <v>191</v>
      </c>
      <c r="C202" s="267">
        <v>323.60000000000002</v>
      </c>
      <c r="D202" s="307">
        <v>323.88333333333338</v>
      </c>
      <c r="E202" s="307">
        <v>320.41666666666674</v>
      </c>
      <c r="F202" s="307">
        <v>317.23333333333335</v>
      </c>
      <c r="G202" s="307">
        <v>313.76666666666671</v>
      </c>
      <c r="H202" s="307">
        <v>327.06666666666678</v>
      </c>
      <c r="I202" s="307">
        <v>330.53333333333336</v>
      </c>
      <c r="J202" s="307">
        <v>333.71666666666681</v>
      </c>
      <c r="K202" s="267">
        <v>327.35000000000002</v>
      </c>
      <c r="L202" s="267">
        <v>320.7</v>
      </c>
      <c r="M202" s="267">
        <v>9.2328299999999999</v>
      </c>
    </row>
    <row r="203" spans="1:13">
      <c r="A203" s="300">
        <v>194</v>
      </c>
      <c r="B203" s="267" t="s">
        <v>550</v>
      </c>
      <c r="C203" s="267">
        <v>689.35</v>
      </c>
      <c r="D203" s="307">
        <v>686.1</v>
      </c>
      <c r="E203" s="307">
        <v>679.25</v>
      </c>
      <c r="F203" s="307">
        <v>669.15</v>
      </c>
      <c r="G203" s="307">
        <v>662.3</v>
      </c>
      <c r="H203" s="307">
        <v>696.2</v>
      </c>
      <c r="I203" s="307">
        <v>703.05000000000018</v>
      </c>
      <c r="J203" s="307">
        <v>713.15000000000009</v>
      </c>
      <c r="K203" s="267">
        <v>692.95</v>
      </c>
      <c r="L203" s="267">
        <v>676</v>
      </c>
      <c r="M203" s="267">
        <v>5.55016</v>
      </c>
    </row>
    <row r="204" spans="1:13">
      <c r="A204" s="300">
        <v>195</v>
      </c>
      <c r="B204" s="267" t="s">
        <v>192</v>
      </c>
      <c r="C204" s="267">
        <v>484.2</v>
      </c>
      <c r="D204" s="307">
        <v>492.05</v>
      </c>
      <c r="E204" s="307">
        <v>470.75</v>
      </c>
      <c r="F204" s="307">
        <v>457.3</v>
      </c>
      <c r="G204" s="307">
        <v>436</v>
      </c>
      <c r="H204" s="307">
        <v>505.5</v>
      </c>
      <c r="I204" s="307">
        <v>526.80000000000007</v>
      </c>
      <c r="J204" s="307">
        <v>540.25</v>
      </c>
      <c r="K204" s="267">
        <v>513.35</v>
      </c>
      <c r="L204" s="267">
        <v>478.6</v>
      </c>
      <c r="M204" s="267">
        <v>84.241129999999998</v>
      </c>
    </row>
    <row r="205" spans="1:13">
      <c r="A205" s="300">
        <v>196</v>
      </c>
      <c r="B205" s="267" t="s">
        <v>193</v>
      </c>
      <c r="C205" s="267">
        <v>1157.4000000000001</v>
      </c>
      <c r="D205" s="307">
        <v>1148.0166666666667</v>
      </c>
      <c r="E205" s="307">
        <v>1120.0333333333333</v>
      </c>
      <c r="F205" s="307">
        <v>1082.6666666666667</v>
      </c>
      <c r="G205" s="307">
        <v>1054.6833333333334</v>
      </c>
      <c r="H205" s="307">
        <v>1185.3833333333332</v>
      </c>
      <c r="I205" s="307">
        <v>1213.3666666666663</v>
      </c>
      <c r="J205" s="307">
        <v>1250.7333333333331</v>
      </c>
      <c r="K205" s="267">
        <v>1176</v>
      </c>
      <c r="L205" s="267">
        <v>1110.6500000000001</v>
      </c>
      <c r="M205" s="267">
        <v>18.144950000000001</v>
      </c>
    </row>
    <row r="206" spans="1:13">
      <c r="A206" s="300">
        <v>197</v>
      </c>
      <c r="B206" s="267" t="s">
        <v>195</v>
      </c>
      <c r="C206" s="267">
        <v>5015</v>
      </c>
      <c r="D206" s="307">
        <v>5003.2166666666662</v>
      </c>
      <c r="E206" s="307">
        <v>4967.7833333333328</v>
      </c>
      <c r="F206" s="307">
        <v>4920.5666666666666</v>
      </c>
      <c r="G206" s="307">
        <v>4885.1333333333332</v>
      </c>
      <c r="H206" s="307">
        <v>5050.4333333333325</v>
      </c>
      <c r="I206" s="307">
        <v>5085.866666666665</v>
      </c>
      <c r="J206" s="307">
        <v>5133.0833333333321</v>
      </c>
      <c r="K206" s="267">
        <v>5038.6499999999996</v>
      </c>
      <c r="L206" s="267">
        <v>4956</v>
      </c>
      <c r="M206" s="267">
        <v>9.7442100000000007</v>
      </c>
    </row>
    <row r="207" spans="1:13">
      <c r="A207" s="300">
        <v>198</v>
      </c>
      <c r="B207" s="267" t="s">
        <v>196</v>
      </c>
      <c r="C207" s="267">
        <v>33.15</v>
      </c>
      <c r="D207" s="307">
        <v>33.233333333333334</v>
      </c>
      <c r="E207" s="307">
        <v>32.616666666666667</v>
      </c>
      <c r="F207" s="307">
        <v>32.083333333333336</v>
      </c>
      <c r="G207" s="307">
        <v>31.466666666666669</v>
      </c>
      <c r="H207" s="307">
        <v>33.766666666666666</v>
      </c>
      <c r="I207" s="307">
        <v>34.38333333333334</v>
      </c>
      <c r="J207" s="307">
        <v>34.916666666666664</v>
      </c>
      <c r="K207" s="267">
        <v>33.85</v>
      </c>
      <c r="L207" s="267">
        <v>32.700000000000003</v>
      </c>
      <c r="M207" s="267">
        <v>104.05596</v>
      </c>
    </row>
    <row r="208" spans="1:13">
      <c r="A208" s="300">
        <v>199</v>
      </c>
      <c r="B208" s="267" t="s">
        <v>197</v>
      </c>
      <c r="C208" s="267">
        <v>435</v>
      </c>
      <c r="D208" s="307">
        <v>440.34999999999997</v>
      </c>
      <c r="E208" s="307">
        <v>423.84999999999991</v>
      </c>
      <c r="F208" s="307">
        <v>412.69999999999993</v>
      </c>
      <c r="G208" s="307">
        <v>396.19999999999987</v>
      </c>
      <c r="H208" s="307">
        <v>451.49999999999994</v>
      </c>
      <c r="I208" s="307">
        <v>468.00000000000006</v>
      </c>
      <c r="J208" s="307">
        <v>479.15</v>
      </c>
      <c r="K208" s="267">
        <v>456.85</v>
      </c>
      <c r="L208" s="267">
        <v>429.2</v>
      </c>
      <c r="M208" s="267">
        <v>502.83569</v>
      </c>
    </row>
    <row r="209" spans="1:13">
      <c r="A209" s="300">
        <v>200</v>
      </c>
      <c r="B209" s="267" t="s">
        <v>563</v>
      </c>
      <c r="C209" s="267">
        <v>910.05</v>
      </c>
      <c r="D209" s="307">
        <v>911.81666666666661</v>
      </c>
      <c r="E209" s="307">
        <v>903.13333333333321</v>
      </c>
      <c r="F209" s="307">
        <v>896.21666666666658</v>
      </c>
      <c r="G209" s="307">
        <v>887.53333333333319</v>
      </c>
      <c r="H209" s="307">
        <v>918.73333333333323</v>
      </c>
      <c r="I209" s="307">
        <v>927.41666666666663</v>
      </c>
      <c r="J209" s="307">
        <v>934.33333333333326</v>
      </c>
      <c r="K209" s="267">
        <v>920.5</v>
      </c>
      <c r="L209" s="267">
        <v>904.9</v>
      </c>
      <c r="M209" s="267">
        <v>4.7188600000000003</v>
      </c>
    </row>
    <row r="210" spans="1:13">
      <c r="A210" s="300">
        <v>201</v>
      </c>
      <c r="B210" s="267" t="s">
        <v>284</v>
      </c>
      <c r="C210" s="267">
        <v>186.85</v>
      </c>
      <c r="D210" s="307">
        <v>187.58333333333334</v>
      </c>
      <c r="E210" s="307">
        <v>184.81666666666669</v>
      </c>
      <c r="F210" s="307">
        <v>182.78333333333336</v>
      </c>
      <c r="G210" s="307">
        <v>180.01666666666671</v>
      </c>
      <c r="H210" s="307">
        <v>189.61666666666667</v>
      </c>
      <c r="I210" s="307">
        <v>192.38333333333333</v>
      </c>
      <c r="J210" s="307">
        <v>194.41666666666666</v>
      </c>
      <c r="K210" s="267">
        <v>190.35</v>
      </c>
      <c r="L210" s="267">
        <v>185.55</v>
      </c>
      <c r="M210" s="267">
        <v>2.9412199999999999</v>
      </c>
    </row>
    <row r="211" spans="1:13">
      <c r="A211" s="300">
        <v>202</v>
      </c>
      <c r="B211" s="267" t="s">
        <v>199</v>
      </c>
      <c r="C211" s="267">
        <v>804.9</v>
      </c>
      <c r="D211" s="307">
        <v>808.7833333333333</v>
      </c>
      <c r="E211" s="307">
        <v>796.66666666666663</v>
      </c>
      <c r="F211" s="307">
        <v>788.43333333333328</v>
      </c>
      <c r="G211" s="307">
        <v>776.31666666666661</v>
      </c>
      <c r="H211" s="307">
        <v>817.01666666666665</v>
      </c>
      <c r="I211" s="307">
        <v>829.13333333333344</v>
      </c>
      <c r="J211" s="307">
        <v>837.36666666666667</v>
      </c>
      <c r="K211" s="267">
        <v>820.9</v>
      </c>
      <c r="L211" s="267">
        <v>800.55</v>
      </c>
      <c r="M211" s="267">
        <v>10.54806</v>
      </c>
    </row>
    <row r="212" spans="1:13">
      <c r="A212" s="300">
        <v>203</v>
      </c>
      <c r="B212" s="267" t="s">
        <v>569</v>
      </c>
      <c r="C212" s="267">
        <v>2084.6</v>
      </c>
      <c r="D212" s="307">
        <v>2092.9166666666665</v>
      </c>
      <c r="E212" s="307">
        <v>2063.6833333333329</v>
      </c>
      <c r="F212" s="307">
        <v>2042.7666666666664</v>
      </c>
      <c r="G212" s="307">
        <v>2013.5333333333328</v>
      </c>
      <c r="H212" s="307">
        <v>2113.833333333333</v>
      </c>
      <c r="I212" s="307">
        <v>2143.0666666666666</v>
      </c>
      <c r="J212" s="307">
        <v>2163.9833333333331</v>
      </c>
      <c r="K212" s="267">
        <v>2122.15</v>
      </c>
      <c r="L212" s="267">
        <v>2072</v>
      </c>
      <c r="M212" s="267">
        <v>0.90378000000000003</v>
      </c>
    </row>
    <row r="213" spans="1:13">
      <c r="A213" s="300">
        <v>204</v>
      </c>
      <c r="B213" s="267" t="s">
        <v>200</v>
      </c>
      <c r="C213" s="267">
        <v>353.5</v>
      </c>
      <c r="D213" s="307">
        <v>355.38333333333338</v>
      </c>
      <c r="E213" s="307">
        <v>350.76666666666677</v>
      </c>
      <c r="F213" s="307">
        <v>348.03333333333336</v>
      </c>
      <c r="G213" s="307">
        <v>343.41666666666674</v>
      </c>
      <c r="H213" s="307">
        <v>358.11666666666679</v>
      </c>
      <c r="I213" s="307">
        <v>362.73333333333346</v>
      </c>
      <c r="J213" s="307">
        <v>365.46666666666681</v>
      </c>
      <c r="K213" s="267">
        <v>360</v>
      </c>
      <c r="L213" s="267">
        <v>352.65</v>
      </c>
      <c r="M213" s="267">
        <v>58.636159999999997</v>
      </c>
    </row>
    <row r="214" spans="1:13">
      <c r="A214" s="300">
        <v>205</v>
      </c>
      <c r="B214" s="267" t="s">
        <v>202</v>
      </c>
      <c r="C214" s="267">
        <v>212.7</v>
      </c>
      <c r="D214" s="307">
        <v>212.96666666666667</v>
      </c>
      <c r="E214" s="307">
        <v>209.23333333333335</v>
      </c>
      <c r="F214" s="307">
        <v>205.76666666666668</v>
      </c>
      <c r="G214" s="307">
        <v>202.03333333333336</v>
      </c>
      <c r="H214" s="307">
        <v>216.43333333333334</v>
      </c>
      <c r="I214" s="307">
        <v>220.16666666666663</v>
      </c>
      <c r="J214" s="307">
        <v>223.63333333333333</v>
      </c>
      <c r="K214" s="267">
        <v>216.7</v>
      </c>
      <c r="L214" s="267">
        <v>209.5</v>
      </c>
      <c r="M214" s="267">
        <v>129.22375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8"/>
      <c r="B1" s="588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44179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85" t="s">
        <v>16</v>
      </c>
      <c r="B9" s="586" t="s">
        <v>18</v>
      </c>
      <c r="C9" s="584" t="s">
        <v>19</v>
      </c>
      <c r="D9" s="584" t="s">
        <v>20</v>
      </c>
      <c r="E9" s="584" t="s">
        <v>21</v>
      </c>
      <c r="F9" s="584"/>
      <c r="G9" s="584"/>
      <c r="H9" s="584" t="s">
        <v>22</v>
      </c>
      <c r="I9" s="584"/>
      <c r="J9" s="584"/>
      <c r="K9" s="273"/>
      <c r="L9" s="280"/>
      <c r="M9" s="281"/>
    </row>
    <row r="10" spans="1:15" ht="42.75" customHeight="1">
      <c r="A10" s="580"/>
      <c r="B10" s="582"/>
      <c r="C10" s="587" t="s">
        <v>23</v>
      </c>
      <c r="D10" s="587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22621.9</v>
      </c>
      <c r="D11" s="278">
        <v>22544.716666666664</v>
      </c>
      <c r="E11" s="278">
        <v>22400.183333333327</v>
      </c>
      <c r="F11" s="278">
        <v>22178.466666666664</v>
      </c>
      <c r="G11" s="278">
        <v>22033.933333333327</v>
      </c>
      <c r="H11" s="278">
        <v>22766.433333333327</v>
      </c>
      <c r="I11" s="278">
        <v>22910.96666666666</v>
      </c>
      <c r="J11" s="278">
        <v>23132.683333333327</v>
      </c>
      <c r="K11" s="276">
        <v>22689.25</v>
      </c>
      <c r="L11" s="276">
        <v>22323</v>
      </c>
      <c r="M11" s="276">
        <v>2.2890000000000001E-2</v>
      </c>
    </row>
    <row r="12" spans="1:15" ht="12" customHeight="1">
      <c r="A12" s="267">
        <v>2</v>
      </c>
      <c r="B12" s="276" t="s">
        <v>802</v>
      </c>
      <c r="C12" s="277">
        <v>1219.75</v>
      </c>
      <c r="D12" s="278">
        <v>1221.7</v>
      </c>
      <c r="E12" s="278">
        <v>1205.0500000000002</v>
      </c>
      <c r="F12" s="278">
        <v>1190.3500000000001</v>
      </c>
      <c r="G12" s="278">
        <v>1173.7000000000003</v>
      </c>
      <c r="H12" s="278">
        <v>1236.4000000000001</v>
      </c>
      <c r="I12" s="278">
        <v>1253.0500000000002</v>
      </c>
      <c r="J12" s="278">
        <v>1267.75</v>
      </c>
      <c r="K12" s="276">
        <v>1238.3499999999999</v>
      </c>
      <c r="L12" s="276">
        <v>1207</v>
      </c>
      <c r="M12" s="276">
        <v>2.5701800000000001</v>
      </c>
    </row>
    <row r="13" spans="1:15" ht="12" customHeight="1">
      <c r="A13" s="267">
        <v>3</v>
      </c>
      <c r="B13" s="276" t="s">
        <v>294</v>
      </c>
      <c r="C13" s="277">
        <v>1665.75</v>
      </c>
      <c r="D13" s="278">
        <v>1659.25</v>
      </c>
      <c r="E13" s="278">
        <v>1643.5</v>
      </c>
      <c r="F13" s="278">
        <v>1621.25</v>
      </c>
      <c r="G13" s="278">
        <v>1605.5</v>
      </c>
      <c r="H13" s="278">
        <v>1681.5</v>
      </c>
      <c r="I13" s="278">
        <v>1697.25</v>
      </c>
      <c r="J13" s="278">
        <v>1719.5</v>
      </c>
      <c r="K13" s="276">
        <v>1675</v>
      </c>
      <c r="L13" s="276">
        <v>1637</v>
      </c>
      <c r="M13" s="276">
        <v>0.36036000000000001</v>
      </c>
    </row>
    <row r="14" spans="1:15" ht="12" customHeight="1">
      <c r="A14" s="267">
        <v>4</v>
      </c>
      <c r="B14" s="276" t="s">
        <v>3119</v>
      </c>
      <c r="C14" s="277">
        <v>1176.2</v>
      </c>
      <c r="D14" s="278">
        <v>1170.5333333333335</v>
      </c>
      <c r="E14" s="278">
        <v>1157.666666666667</v>
      </c>
      <c r="F14" s="278">
        <v>1139.1333333333334</v>
      </c>
      <c r="G14" s="278">
        <v>1126.2666666666669</v>
      </c>
      <c r="H14" s="278">
        <v>1189.0666666666671</v>
      </c>
      <c r="I14" s="278">
        <v>1201.9333333333334</v>
      </c>
      <c r="J14" s="278">
        <v>1220.4666666666672</v>
      </c>
      <c r="K14" s="276">
        <v>1183.4000000000001</v>
      </c>
      <c r="L14" s="276">
        <v>1152</v>
      </c>
      <c r="M14" s="276">
        <v>1.68483</v>
      </c>
    </row>
    <row r="15" spans="1:15" ht="12" customHeight="1">
      <c r="A15" s="267">
        <v>5</v>
      </c>
      <c r="B15" s="276" t="s">
        <v>295</v>
      </c>
      <c r="C15" s="277">
        <v>16087.55</v>
      </c>
      <c r="D15" s="278">
        <v>16014.35</v>
      </c>
      <c r="E15" s="278">
        <v>15773.2</v>
      </c>
      <c r="F15" s="278">
        <v>15458.85</v>
      </c>
      <c r="G15" s="278">
        <v>15217.7</v>
      </c>
      <c r="H15" s="278">
        <v>16328.7</v>
      </c>
      <c r="I15" s="278">
        <v>16569.849999999999</v>
      </c>
      <c r="J15" s="278">
        <v>16884.2</v>
      </c>
      <c r="K15" s="276">
        <v>16255.5</v>
      </c>
      <c r="L15" s="276">
        <v>15700</v>
      </c>
      <c r="M15" s="276">
        <v>0.58533000000000002</v>
      </c>
    </row>
    <row r="16" spans="1:15" ht="12" customHeight="1">
      <c r="A16" s="267">
        <v>6</v>
      </c>
      <c r="B16" s="276" t="s">
        <v>227</v>
      </c>
      <c r="C16" s="277">
        <v>93.4</v>
      </c>
      <c r="D16" s="278">
        <v>93.533333333333346</v>
      </c>
      <c r="E16" s="278">
        <v>91.866666666666688</v>
      </c>
      <c r="F16" s="278">
        <v>90.333333333333343</v>
      </c>
      <c r="G16" s="278">
        <v>88.666666666666686</v>
      </c>
      <c r="H16" s="278">
        <v>95.066666666666691</v>
      </c>
      <c r="I16" s="278">
        <v>96.733333333333348</v>
      </c>
      <c r="J16" s="278">
        <v>98.266666666666694</v>
      </c>
      <c r="K16" s="276">
        <v>95.2</v>
      </c>
      <c r="L16" s="276">
        <v>92</v>
      </c>
      <c r="M16" s="276">
        <v>28.26249</v>
      </c>
    </row>
    <row r="17" spans="1:13" ht="12" customHeight="1">
      <c r="A17" s="267">
        <v>7</v>
      </c>
      <c r="B17" s="276" t="s">
        <v>228</v>
      </c>
      <c r="C17" s="277">
        <v>159.25</v>
      </c>
      <c r="D17" s="278">
        <v>159.61666666666667</v>
      </c>
      <c r="E17" s="278">
        <v>157.93333333333334</v>
      </c>
      <c r="F17" s="278">
        <v>156.61666666666667</v>
      </c>
      <c r="G17" s="278">
        <v>154.93333333333334</v>
      </c>
      <c r="H17" s="278">
        <v>160.93333333333334</v>
      </c>
      <c r="I17" s="278">
        <v>162.61666666666667</v>
      </c>
      <c r="J17" s="278">
        <v>163.93333333333334</v>
      </c>
      <c r="K17" s="276">
        <v>161.30000000000001</v>
      </c>
      <c r="L17" s="276">
        <v>158.30000000000001</v>
      </c>
      <c r="M17" s="276">
        <v>10.3668</v>
      </c>
    </row>
    <row r="18" spans="1:13" ht="12" customHeight="1">
      <c r="A18" s="267">
        <v>8</v>
      </c>
      <c r="B18" s="276" t="s">
        <v>38</v>
      </c>
      <c r="C18" s="277">
        <v>1608.75</v>
      </c>
      <c r="D18" s="278">
        <v>1624.5666666666666</v>
      </c>
      <c r="E18" s="278">
        <v>1589.1833333333332</v>
      </c>
      <c r="F18" s="278">
        <v>1569.6166666666666</v>
      </c>
      <c r="G18" s="278">
        <v>1534.2333333333331</v>
      </c>
      <c r="H18" s="278">
        <v>1644.1333333333332</v>
      </c>
      <c r="I18" s="278">
        <v>1679.5166666666664</v>
      </c>
      <c r="J18" s="278">
        <v>1699.0833333333333</v>
      </c>
      <c r="K18" s="276">
        <v>1659.95</v>
      </c>
      <c r="L18" s="276">
        <v>1605</v>
      </c>
      <c r="M18" s="276">
        <v>18.24475</v>
      </c>
    </row>
    <row r="19" spans="1:13" ht="12" customHeight="1">
      <c r="A19" s="267">
        <v>9</v>
      </c>
      <c r="B19" s="276" t="s">
        <v>296</v>
      </c>
      <c r="C19" s="277">
        <v>358.7</v>
      </c>
      <c r="D19" s="278">
        <v>357.7833333333333</v>
      </c>
      <c r="E19" s="278">
        <v>352.16666666666663</v>
      </c>
      <c r="F19" s="278">
        <v>345.63333333333333</v>
      </c>
      <c r="G19" s="278">
        <v>340.01666666666665</v>
      </c>
      <c r="H19" s="278">
        <v>364.31666666666661</v>
      </c>
      <c r="I19" s="278">
        <v>369.93333333333328</v>
      </c>
      <c r="J19" s="278">
        <v>376.46666666666658</v>
      </c>
      <c r="K19" s="276">
        <v>363.4</v>
      </c>
      <c r="L19" s="276">
        <v>351.25</v>
      </c>
      <c r="M19" s="276">
        <v>20.546469999999999</v>
      </c>
    </row>
    <row r="20" spans="1:13" ht="12" customHeight="1">
      <c r="A20" s="267">
        <v>10</v>
      </c>
      <c r="B20" s="276" t="s">
        <v>297</v>
      </c>
      <c r="C20" s="277">
        <v>1041.5</v>
      </c>
      <c r="D20" s="278">
        <v>1027.8333333333333</v>
      </c>
      <c r="E20" s="278">
        <v>998.66666666666652</v>
      </c>
      <c r="F20" s="278">
        <v>955.83333333333326</v>
      </c>
      <c r="G20" s="278">
        <v>926.66666666666652</v>
      </c>
      <c r="H20" s="278">
        <v>1070.6666666666665</v>
      </c>
      <c r="I20" s="278">
        <v>1099.833333333333</v>
      </c>
      <c r="J20" s="278">
        <v>1142.6666666666665</v>
      </c>
      <c r="K20" s="276">
        <v>1057</v>
      </c>
      <c r="L20" s="276">
        <v>985</v>
      </c>
      <c r="M20" s="276">
        <v>17.934449999999998</v>
      </c>
    </row>
    <row r="21" spans="1:13" ht="12" customHeight="1">
      <c r="A21" s="267">
        <v>11</v>
      </c>
      <c r="B21" s="276" t="s">
        <v>41</v>
      </c>
      <c r="C21" s="277">
        <v>466.3</v>
      </c>
      <c r="D21" s="278">
        <v>468</v>
      </c>
      <c r="E21" s="278">
        <v>461</v>
      </c>
      <c r="F21" s="278">
        <v>455.7</v>
      </c>
      <c r="G21" s="278">
        <v>448.7</v>
      </c>
      <c r="H21" s="278">
        <v>473.3</v>
      </c>
      <c r="I21" s="278">
        <v>480.3</v>
      </c>
      <c r="J21" s="278">
        <v>485.6</v>
      </c>
      <c r="K21" s="276">
        <v>475</v>
      </c>
      <c r="L21" s="276">
        <v>462.7</v>
      </c>
      <c r="M21" s="276">
        <v>49.22448</v>
      </c>
    </row>
    <row r="22" spans="1:13" ht="12" customHeight="1">
      <c r="A22" s="267">
        <v>12</v>
      </c>
      <c r="B22" s="276" t="s">
        <v>43</v>
      </c>
      <c r="C22" s="277">
        <v>44.45</v>
      </c>
      <c r="D22" s="278">
        <v>45.416666666666664</v>
      </c>
      <c r="E22" s="278">
        <v>43.483333333333327</v>
      </c>
      <c r="F22" s="278">
        <v>42.516666666666666</v>
      </c>
      <c r="G22" s="278">
        <v>40.583333333333329</v>
      </c>
      <c r="H22" s="278">
        <v>46.383333333333326</v>
      </c>
      <c r="I22" s="278">
        <v>48.316666666666663</v>
      </c>
      <c r="J22" s="278">
        <v>49.283333333333324</v>
      </c>
      <c r="K22" s="276">
        <v>47.35</v>
      </c>
      <c r="L22" s="276">
        <v>44.45</v>
      </c>
      <c r="M22" s="276">
        <v>286.68119000000002</v>
      </c>
    </row>
    <row r="23" spans="1:13">
      <c r="A23" s="267">
        <v>13</v>
      </c>
      <c r="B23" s="276" t="s">
        <v>298</v>
      </c>
      <c r="C23" s="277">
        <v>425.05</v>
      </c>
      <c r="D23" s="278">
        <v>424.48333333333335</v>
      </c>
      <c r="E23" s="278">
        <v>416.56666666666672</v>
      </c>
      <c r="F23" s="278">
        <v>408.08333333333337</v>
      </c>
      <c r="G23" s="278">
        <v>400.16666666666674</v>
      </c>
      <c r="H23" s="278">
        <v>432.9666666666667</v>
      </c>
      <c r="I23" s="278">
        <v>440.88333333333333</v>
      </c>
      <c r="J23" s="278">
        <v>449.36666666666667</v>
      </c>
      <c r="K23" s="276">
        <v>432.4</v>
      </c>
      <c r="L23" s="276">
        <v>416</v>
      </c>
      <c r="M23" s="276">
        <v>3.9152800000000001</v>
      </c>
    </row>
    <row r="24" spans="1:13">
      <c r="A24" s="267">
        <v>14</v>
      </c>
      <c r="B24" s="276" t="s">
        <v>299</v>
      </c>
      <c r="C24" s="277">
        <v>337.7</v>
      </c>
      <c r="D24" s="278">
        <v>340.81666666666666</v>
      </c>
      <c r="E24" s="278">
        <v>332.13333333333333</v>
      </c>
      <c r="F24" s="278">
        <v>326.56666666666666</v>
      </c>
      <c r="G24" s="278">
        <v>317.88333333333333</v>
      </c>
      <c r="H24" s="278">
        <v>346.38333333333333</v>
      </c>
      <c r="I24" s="278">
        <v>355.06666666666661</v>
      </c>
      <c r="J24" s="278">
        <v>360.63333333333333</v>
      </c>
      <c r="K24" s="276">
        <v>349.5</v>
      </c>
      <c r="L24" s="276">
        <v>335.25</v>
      </c>
      <c r="M24" s="276">
        <v>1.07619</v>
      </c>
    </row>
    <row r="25" spans="1:13">
      <c r="A25" s="267">
        <v>15</v>
      </c>
      <c r="B25" s="276" t="s">
        <v>300</v>
      </c>
      <c r="C25" s="277">
        <v>250.05</v>
      </c>
      <c r="D25" s="278">
        <v>254.9666666666667</v>
      </c>
      <c r="E25" s="278">
        <v>242.53333333333342</v>
      </c>
      <c r="F25" s="278">
        <v>235.01666666666671</v>
      </c>
      <c r="G25" s="278">
        <v>222.58333333333343</v>
      </c>
      <c r="H25" s="278">
        <v>262.48333333333341</v>
      </c>
      <c r="I25" s="278">
        <v>274.91666666666669</v>
      </c>
      <c r="J25" s="278">
        <v>282.43333333333339</v>
      </c>
      <c r="K25" s="276">
        <v>267.39999999999998</v>
      </c>
      <c r="L25" s="276">
        <v>247.45</v>
      </c>
      <c r="M25" s="276">
        <v>4.4503199999999996</v>
      </c>
    </row>
    <row r="26" spans="1:13">
      <c r="A26" s="267">
        <v>16</v>
      </c>
      <c r="B26" s="276" t="s">
        <v>832</v>
      </c>
      <c r="C26" s="277">
        <v>3659.1</v>
      </c>
      <c r="D26" s="278">
        <v>3672.0333333333333</v>
      </c>
      <c r="E26" s="278">
        <v>3623.0666666666666</v>
      </c>
      <c r="F26" s="278">
        <v>3587.0333333333333</v>
      </c>
      <c r="G26" s="278">
        <v>3538.0666666666666</v>
      </c>
      <c r="H26" s="278">
        <v>3708.0666666666666</v>
      </c>
      <c r="I26" s="278">
        <v>3757.0333333333328</v>
      </c>
      <c r="J26" s="278">
        <v>3793.0666666666666</v>
      </c>
      <c r="K26" s="276">
        <v>3721</v>
      </c>
      <c r="L26" s="276">
        <v>3636</v>
      </c>
      <c r="M26" s="276">
        <v>0.26678000000000002</v>
      </c>
    </row>
    <row r="27" spans="1:13">
      <c r="A27" s="267">
        <v>17</v>
      </c>
      <c r="B27" s="276" t="s">
        <v>292</v>
      </c>
      <c r="C27" s="277">
        <v>1978.3</v>
      </c>
      <c r="D27" s="278">
        <v>1986.0666666666666</v>
      </c>
      <c r="E27" s="278">
        <v>1952.2333333333331</v>
      </c>
      <c r="F27" s="278">
        <v>1926.1666666666665</v>
      </c>
      <c r="G27" s="278">
        <v>1892.333333333333</v>
      </c>
      <c r="H27" s="278">
        <v>2012.1333333333332</v>
      </c>
      <c r="I27" s="278">
        <v>2045.9666666666667</v>
      </c>
      <c r="J27" s="278">
        <v>2072.0333333333333</v>
      </c>
      <c r="K27" s="276">
        <v>2019.9</v>
      </c>
      <c r="L27" s="276">
        <v>1960</v>
      </c>
      <c r="M27" s="276">
        <v>0.24154</v>
      </c>
    </row>
    <row r="28" spans="1:13">
      <c r="A28" s="267">
        <v>18</v>
      </c>
      <c r="B28" s="276" t="s">
        <v>229</v>
      </c>
      <c r="C28" s="277">
        <v>1682.65</v>
      </c>
      <c r="D28" s="278">
        <v>1688.4166666666667</v>
      </c>
      <c r="E28" s="278">
        <v>1673.6333333333334</v>
      </c>
      <c r="F28" s="278">
        <v>1664.6166666666668</v>
      </c>
      <c r="G28" s="278">
        <v>1649.8333333333335</v>
      </c>
      <c r="H28" s="278">
        <v>1697.4333333333334</v>
      </c>
      <c r="I28" s="278">
        <v>1712.2166666666667</v>
      </c>
      <c r="J28" s="278">
        <v>1721.2333333333333</v>
      </c>
      <c r="K28" s="276">
        <v>1703.2</v>
      </c>
      <c r="L28" s="276">
        <v>1679.4</v>
      </c>
      <c r="M28" s="276">
        <v>0.65414000000000005</v>
      </c>
    </row>
    <row r="29" spans="1:13">
      <c r="A29" s="267">
        <v>19</v>
      </c>
      <c r="B29" s="276" t="s">
        <v>301</v>
      </c>
      <c r="C29" s="277">
        <v>2206.8000000000002</v>
      </c>
      <c r="D29" s="278">
        <v>2207.2666666666669</v>
      </c>
      <c r="E29" s="278">
        <v>2184.5333333333338</v>
      </c>
      <c r="F29" s="278">
        <v>2162.2666666666669</v>
      </c>
      <c r="G29" s="278">
        <v>2139.5333333333338</v>
      </c>
      <c r="H29" s="278">
        <v>2229.5333333333338</v>
      </c>
      <c r="I29" s="278">
        <v>2252.2666666666664</v>
      </c>
      <c r="J29" s="278">
        <v>2274.5333333333338</v>
      </c>
      <c r="K29" s="276">
        <v>2230</v>
      </c>
      <c r="L29" s="276">
        <v>2185</v>
      </c>
      <c r="M29" s="276">
        <v>0.17454</v>
      </c>
    </row>
    <row r="30" spans="1:13">
      <c r="A30" s="267">
        <v>20</v>
      </c>
      <c r="B30" s="276" t="s">
        <v>230</v>
      </c>
      <c r="C30" s="277">
        <v>2896.15</v>
      </c>
      <c r="D30" s="278">
        <v>2903.8833333333332</v>
      </c>
      <c r="E30" s="278">
        <v>2877.7666666666664</v>
      </c>
      <c r="F30" s="278">
        <v>2859.3833333333332</v>
      </c>
      <c r="G30" s="278">
        <v>2833.2666666666664</v>
      </c>
      <c r="H30" s="278">
        <v>2922.2666666666664</v>
      </c>
      <c r="I30" s="278">
        <v>2948.3833333333332</v>
      </c>
      <c r="J30" s="278">
        <v>2966.7666666666664</v>
      </c>
      <c r="K30" s="276">
        <v>2930</v>
      </c>
      <c r="L30" s="276">
        <v>2885.5</v>
      </c>
      <c r="M30" s="276">
        <v>1.1107499999999999</v>
      </c>
    </row>
    <row r="31" spans="1:13">
      <c r="A31" s="267">
        <v>21</v>
      </c>
      <c r="B31" s="276" t="s">
        <v>870</v>
      </c>
      <c r="C31" s="277">
        <v>3872.75</v>
      </c>
      <c r="D31" s="278">
        <v>3888.3166666666671</v>
      </c>
      <c r="E31" s="278">
        <v>3826.6333333333341</v>
      </c>
      <c r="F31" s="278">
        <v>3780.5166666666669</v>
      </c>
      <c r="G31" s="278">
        <v>3718.8333333333339</v>
      </c>
      <c r="H31" s="278">
        <v>3934.4333333333343</v>
      </c>
      <c r="I31" s="278">
        <v>3996.1166666666677</v>
      </c>
      <c r="J31" s="278">
        <v>4042.2333333333345</v>
      </c>
      <c r="K31" s="276">
        <v>3950</v>
      </c>
      <c r="L31" s="276">
        <v>3842.2</v>
      </c>
      <c r="M31" s="276">
        <v>0.18608</v>
      </c>
    </row>
    <row r="32" spans="1:13">
      <c r="A32" s="267">
        <v>22</v>
      </c>
      <c r="B32" s="276" t="s">
        <v>303</v>
      </c>
      <c r="C32" s="277">
        <v>140.9</v>
      </c>
      <c r="D32" s="278">
        <v>144.63333333333333</v>
      </c>
      <c r="E32" s="278">
        <v>134.26666666666665</v>
      </c>
      <c r="F32" s="278">
        <v>127.63333333333333</v>
      </c>
      <c r="G32" s="278">
        <v>117.26666666666665</v>
      </c>
      <c r="H32" s="278">
        <v>151.26666666666665</v>
      </c>
      <c r="I32" s="278">
        <v>161.63333333333333</v>
      </c>
      <c r="J32" s="278">
        <v>168.26666666666665</v>
      </c>
      <c r="K32" s="276">
        <v>155</v>
      </c>
      <c r="L32" s="276">
        <v>138</v>
      </c>
      <c r="M32" s="276">
        <v>58.020679999999999</v>
      </c>
    </row>
    <row r="33" spans="1:13">
      <c r="A33" s="267">
        <v>23</v>
      </c>
      <c r="B33" s="276" t="s">
        <v>45</v>
      </c>
      <c r="C33" s="277">
        <v>933.7</v>
      </c>
      <c r="D33" s="278">
        <v>936.78333333333342</v>
      </c>
      <c r="E33" s="278">
        <v>920.11666666666679</v>
      </c>
      <c r="F33" s="278">
        <v>906.53333333333342</v>
      </c>
      <c r="G33" s="278">
        <v>889.86666666666679</v>
      </c>
      <c r="H33" s="278">
        <v>950.36666666666679</v>
      </c>
      <c r="I33" s="278">
        <v>967.03333333333353</v>
      </c>
      <c r="J33" s="278">
        <v>980.61666666666679</v>
      </c>
      <c r="K33" s="276">
        <v>953.45</v>
      </c>
      <c r="L33" s="276">
        <v>923.2</v>
      </c>
      <c r="M33" s="276">
        <v>10.52336</v>
      </c>
    </row>
    <row r="34" spans="1:13">
      <c r="A34" s="267">
        <v>24</v>
      </c>
      <c r="B34" s="276" t="s">
        <v>304</v>
      </c>
      <c r="C34" s="277">
        <v>2308.8000000000002</v>
      </c>
      <c r="D34" s="278">
        <v>2329.6</v>
      </c>
      <c r="E34" s="278">
        <v>2279.1999999999998</v>
      </c>
      <c r="F34" s="278">
        <v>2249.6</v>
      </c>
      <c r="G34" s="278">
        <v>2199.1999999999998</v>
      </c>
      <c r="H34" s="278">
        <v>2359.1999999999998</v>
      </c>
      <c r="I34" s="278">
        <v>2409.6000000000004</v>
      </c>
      <c r="J34" s="278">
        <v>2439.1999999999998</v>
      </c>
      <c r="K34" s="276">
        <v>2380</v>
      </c>
      <c r="L34" s="276">
        <v>2300</v>
      </c>
      <c r="M34" s="276">
        <v>1.32</v>
      </c>
    </row>
    <row r="35" spans="1:13">
      <c r="A35" s="267">
        <v>25</v>
      </c>
      <c r="B35" s="276" t="s">
        <v>46</v>
      </c>
      <c r="C35" s="277">
        <v>245.8</v>
      </c>
      <c r="D35" s="278">
        <v>246.66666666666666</v>
      </c>
      <c r="E35" s="278">
        <v>242.88333333333333</v>
      </c>
      <c r="F35" s="278">
        <v>239.96666666666667</v>
      </c>
      <c r="G35" s="278">
        <v>236.18333333333334</v>
      </c>
      <c r="H35" s="278">
        <v>249.58333333333331</v>
      </c>
      <c r="I35" s="278">
        <v>253.36666666666667</v>
      </c>
      <c r="J35" s="278">
        <v>256.2833333333333</v>
      </c>
      <c r="K35" s="276">
        <v>250.45</v>
      </c>
      <c r="L35" s="276">
        <v>243.75</v>
      </c>
      <c r="M35" s="276">
        <v>79.335769999999997</v>
      </c>
    </row>
    <row r="36" spans="1:13">
      <c r="A36" s="267">
        <v>26</v>
      </c>
      <c r="B36" s="276" t="s">
        <v>293</v>
      </c>
      <c r="C36" s="277">
        <v>3674.3</v>
      </c>
      <c r="D36" s="278">
        <v>3717.1833333333329</v>
      </c>
      <c r="E36" s="278">
        <v>3611.1166666666659</v>
      </c>
      <c r="F36" s="278">
        <v>3547.9333333333329</v>
      </c>
      <c r="G36" s="278">
        <v>3441.8666666666659</v>
      </c>
      <c r="H36" s="278">
        <v>3780.3666666666659</v>
      </c>
      <c r="I36" s="278">
        <v>3886.4333333333325</v>
      </c>
      <c r="J36" s="278">
        <v>3949.6166666666659</v>
      </c>
      <c r="K36" s="276">
        <v>3823.25</v>
      </c>
      <c r="L36" s="276">
        <v>3654</v>
      </c>
      <c r="M36" s="276">
        <v>0.50517999999999996</v>
      </c>
    </row>
    <row r="37" spans="1:13">
      <c r="A37" s="267">
        <v>27</v>
      </c>
      <c r="B37" s="276" t="s">
        <v>302</v>
      </c>
      <c r="C37" s="277">
        <v>1085.75</v>
      </c>
      <c r="D37" s="278">
        <v>1082.0833333333333</v>
      </c>
      <c r="E37" s="278">
        <v>1068.6666666666665</v>
      </c>
      <c r="F37" s="278">
        <v>1051.5833333333333</v>
      </c>
      <c r="G37" s="278">
        <v>1038.1666666666665</v>
      </c>
      <c r="H37" s="278">
        <v>1099.1666666666665</v>
      </c>
      <c r="I37" s="278">
        <v>1112.583333333333</v>
      </c>
      <c r="J37" s="278">
        <v>1129.6666666666665</v>
      </c>
      <c r="K37" s="276">
        <v>1095.5</v>
      </c>
      <c r="L37" s="276">
        <v>1065</v>
      </c>
      <c r="M37" s="276">
        <v>6.8004300000000004</v>
      </c>
    </row>
    <row r="38" spans="1:13">
      <c r="A38" s="267">
        <v>28</v>
      </c>
      <c r="B38" s="276" t="s">
        <v>47</v>
      </c>
      <c r="C38" s="277">
        <v>2359.9</v>
      </c>
      <c r="D38" s="278">
        <v>2372.6333333333332</v>
      </c>
      <c r="E38" s="278">
        <v>2332.2666666666664</v>
      </c>
      <c r="F38" s="278">
        <v>2304.6333333333332</v>
      </c>
      <c r="G38" s="278">
        <v>2264.2666666666664</v>
      </c>
      <c r="H38" s="278">
        <v>2400.2666666666664</v>
      </c>
      <c r="I38" s="278">
        <v>2440.6333333333332</v>
      </c>
      <c r="J38" s="278">
        <v>2468.2666666666664</v>
      </c>
      <c r="K38" s="276">
        <v>2413</v>
      </c>
      <c r="L38" s="276">
        <v>2345</v>
      </c>
      <c r="M38" s="276">
        <v>16.549150000000001</v>
      </c>
    </row>
    <row r="39" spans="1:13">
      <c r="A39" s="267">
        <v>29</v>
      </c>
      <c r="B39" s="276" t="s">
        <v>48</v>
      </c>
      <c r="C39" s="277">
        <v>193</v>
      </c>
      <c r="D39" s="278">
        <v>189.73333333333335</v>
      </c>
      <c r="E39" s="278">
        <v>184.76666666666671</v>
      </c>
      <c r="F39" s="278">
        <v>176.53333333333336</v>
      </c>
      <c r="G39" s="278">
        <v>171.56666666666672</v>
      </c>
      <c r="H39" s="278">
        <v>197.9666666666667</v>
      </c>
      <c r="I39" s="278">
        <v>202.93333333333334</v>
      </c>
      <c r="J39" s="278">
        <v>211.16666666666669</v>
      </c>
      <c r="K39" s="276">
        <v>194.7</v>
      </c>
      <c r="L39" s="276">
        <v>181.5</v>
      </c>
      <c r="M39" s="276">
        <v>261.99032</v>
      </c>
    </row>
    <row r="40" spans="1:13">
      <c r="A40" s="267">
        <v>30</v>
      </c>
      <c r="B40" s="276" t="s">
        <v>305</v>
      </c>
      <c r="C40" s="277">
        <v>157.65</v>
      </c>
      <c r="D40" s="278">
        <v>158.94999999999999</v>
      </c>
      <c r="E40" s="278">
        <v>153.89999999999998</v>
      </c>
      <c r="F40" s="278">
        <v>150.14999999999998</v>
      </c>
      <c r="G40" s="278">
        <v>145.09999999999997</v>
      </c>
      <c r="H40" s="278">
        <v>162.69999999999999</v>
      </c>
      <c r="I40" s="278">
        <v>167.75</v>
      </c>
      <c r="J40" s="278">
        <v>171.5</v>
      </c>
      <c r="K40" s="276">
        <v>164</v>
      </c>
      <c r="L40" s="276">
        <v>155.19999999999999</v>
      </c>
      <c r="M40" s="276">
        <v>6.66805</v>
      </c>
    </row>
    <row r="41" spans="1:13">
      <c r="A41" s="267">
        <v>31</v>
      </c>
      <c r="B41" s="276" t="s">
        <v>937</v>
      </c>
      <c r="C41" s="277">
        <v>267.10000000000002</v>
      </c>
      <c r="D41" s="278">
        <v>269.00000000000006</v>
      </c>
      <c r="E41" s="278">
        <v>264.7000000000001</v>
      </c>
      <c r="F41" s="278">
        <v>262.30000000000007</v>
      </c>
      <c r="G41" s="278">
        <v>258.00000000000011</v>
      </c>
      <c r="H41" s="278">
        <v>271.40000000000009</v>
      </c>
      <c r="I41" s="278">
        <v>275.70000000000005</v>
      </c>
      <c r="J41" s="278">
        <v>278.10000000000008</v>
      </c>
      <c r="K41" s="276">
        <v>273.3</v>
      </c>
      <c r="L41" s="276">
        <v>266.60000000000002</v>
      </c>
      <c r="M41" s="276">
        <v>0.42154000000000003</v>
      </c>
    </row>
    <row r="42" spans="1:13">
      <c r="A42" s="267">
        <v>32</v>
      </c>
      <c r="B42" s="276" t="s">
        <v>306</v>
      </c>
      <c r="C42" s="277">
        <v>96.4</v>
      </c>
      <c r="D42" s="278">
        <v>95.516666666666652</v>
      </c>
      <c r="E42" s="278">
        <v>93.483333333333306</v>
      </c>
      <c r="F42" s="278">
        <v>90.566666666666649</v>
      </c>
      <c r="G42" s="278">
        <v>88.533333333333303</v>
      </c>
      <c r="H42" s="278">
        <v>98.433333333333309</v>
      </c>
      <c r="I42" s="278">
        <v>100.46666666666667</v>
      </c>
      <c r="J42" s="278">
        <v>103.38333333333331</v>
      </c>
      <c r="K42" s="276">
        <v>97.55</v>
      </c>
      <c r="L42" s="276">
        <v>92.6</v>
      </c>
      <c r="M42" s="276">
        <v>23.547799999999999</v>
      </c>
    </row>
    <row r="43" spans="1:13">
      <c r="A43" s="267">
        <v>33</v>
      </c>
      <c r="B43" s="276" t="s">
        <v>49</v>
      </c>
      <c r="C43" s="277">
        <v>94.1</v>
      </c>
      <c r="D43" s="278">
        <v>94.533333333333346</v>
      </c>
      <c r="E43" s="278">
        <v>93.066666666666691</v>
      </c>
      <c r="F43" s="278">
        <v>92.033333333333346</v>
      </c>
      <c r="G43" s="278">
        <v>90.566666666666691</v>
      </c>
      <c r="H43" s="278">
        <v>95.566666666666691</v>
      </c>
      <c r="I43" s="278">
        <v>97.03333333333336</v>
      </c>
      <c r="J43" s="278">
        <v>98.066666666666691</v>
      </c>
      <c r="K43" s="276">
        <v>96</v>
      </c>
      <c r="L43" s="276">
        <v>93.5</v>
      </c>
      <c r="M43" s="276">
        <v>162.90890999999999</v>
      </c>
    </row>
    <row r="44" spans="1:13">
      <c r="A44" s="267">
        <v>34</v>
      </c>
      <c r="B44" s="276" t="s">
        <v>51</v>
      </c>
      <c r="C44" s="277">
        <v>2520.9499999999998</v>
      </c>
      <c r="D44" s="278">
        <v>2517.6166666666668</v>
      </c>
      <c r="E44" s="278">
        <v>2498.3333333333335</v>
      </c>
      <c r="F44" s="278">
        <v>2475.7166666666667</v>
      </c>
      <c r="G44" s="278">
        <v>2456.4333333333334</v>
      </c>
      <c r="H44" s="278">
        <v>2540.2333333333336</v>
      </c>
      <c r="I44" s="278">
        <v>2559.5166666666664</v>
      </c>
      <c r="J44" s="278">
        <v>2582.1333333333337</v>
      </c>
      <c r="K44" s="276">
        <v>2536.9</v>
      </c>
      <c r="L44" s="276">
        <v>2495</v>
      </c>
      <c r="M44" s="276">
        <v>21.716529999999999</v>
      </c>
    </row>
    <row r="45" spans="1:13">
      <c r="A45" s="267">
        <v>35</v>
      </c>
      <c r="B45" s="276" t="s">
        <v>307</v>
      </c>
      <c r="C45" s="277">
        <v>162</v>
      </c>
      <c r="D45" s="278">
        <v>162.61666666666667</v>
      </c>
      <c r="E45" s="278">
        <v>160.48333333333335</v>
      </c>
      <c r="F45" s="278">
        <v>158.96666666666667</v>
      </c>
      <c r="G45" s="278">
        <v>156.83333333333334</v>
      </c>
      <c r="H45" s="278">
        <v>164.13333333333335</v>
      </c>
      <c r="I45" s="278">
        <v>166.26666666666668</v>
      </c>
      <c r="J45" s="278">
        <v>167.78333333333336</v>
      </c>
      <c r="K45" s="276">
        <v>164.75</v>
      </c>
      <c r="L45" s="276">
        <v>161.1</v>
      </c>
      <c r="M45" s="276">
        <v>1.0520099999999999</v>
      </c>
    </row>
    <row r="46" spans="1:13">
      <c r="A46" s="267">
        <v>36</v>
      </c>
      <c r="B46" s="276" t="s">
        <v>309</v>
      </c>
      <c r="C46" s="277">
        <v>1468.4</v>
      </c>
      <c r="D46" s="278">
        <v>1461.8</v>
      </c>
      <c r="E46" s="278">
        <v>1449.6</v>
      </c>
      <c r="F46" s="278">
        <v>1430.8</v>
      </c>
      <c r="G46" s="278">
        <v>1418.6</v>
      </c>
      <c r="H46" s="278">
        <v>1480.6</v>
      </c>
      <c r="I46" s="278">
        <v>1492.8000000000002</v>
      </c>
      <c r="J46" s="278">
        <v>1511.6</v>
      </c>
      <c r="K46" s="276">
        <v>1474</v>
      </c>
      <c r="L46" s="276">
        <v>1443</v>
      </c>
      <c r="M46" s="276">
        <v>6.4587899999999996</v>
      </c>
    </row>
    <row r="47" spans="1:13">
      <c r="A47" s="267">
        <v>37</v>
      </c>
      <c r="B47" s="276" t="s">
        <v>308</v>
      </c>
      <c r="C47" s="277">
        <v>4503</v>
      </c>
      <c r="D47" s="278">
        <v>4507</v>
      </c>
      <c r="E47" s="278">
        <v>4476</v>
      </c>
      <c r="F47" s="278">
        <v>4449</v>
      </c>
      <c r="G47" s="278">
        <v>4418</v>
      </c>
      <c r="H47" s="278">
        <v>4534</v>
      </c>
      <c r="I47" s="278">
        <v>4565</v>
      </c>
      <c r="J47" s="278">
        <v>4592</v>
      </c>
      <c r="K47" s="276">
        <v>4538</v>
      </c>
      <c r="L47" s="276">
        <v>4480</v>
      </c>
      <c r="M47" s="276">
        <v>0.21182000000000001</v>
      </c>
    </row>
    <row r="48" spans="1:13">
      <c r="A48" s="267">
        <v>38</v>
      </c>
      <c r="B48" s="276" t="s">
        <v>310</v>
      </c>
      <c r="C48" s="277">
        <v>6108.45</v>
      </c>
      <c r="D48" s="278">
        <v>6121.1166666666659</v>
      </c>
      <c r="E48" s="278">
        <v>6077.3333333333321</v>
      </c>
      <c r="F48" s="278">
        <v>6046.2166666666662</v>
      </c>
      <c r="G48" s="278">
        <v>6002.4333333333325</v>
      </c>
      <c r="H48" s="278">
        <v>6152.2333333333318</v>
      </c>
      <c r="I48" s="278">
        <v>6196.0166666666664</v>
      </c>
      <c r="J48" s="278">
        <v>6227.1333333333314</v>
      </c>
      <c r="K48" s="276">
        <v>6164.9</v>
      </c>
      <c r="L48" s="276">
        <v>6090</v>
      </c>
      <c r="M48" s="276">
        <v>0.20574999999999999</v>
      </c>
    </row>
    <row r="49" spans="1:13">
      <c r="A49" s="267">
        <v>39</v>
      </c>
      <c r="B49" s="276" t="s">
        <v>226</v>
      </c>
      <c r="C49" s="277">
        <v>920.3</v>
      </c>
      <c r="D49" s="278">
        <v>913.76666666666677</v>
      </c>
      <c r="E49" s="278">
        <v>904.53333333333353</v>
      </c>
      <c r="F49" s="278">
        <v>888.76666666666677</v>
      </c>
      <c r="G49" s="278">
        <v>879.53333333333353</v>
      </c>
      <c r="H49" s="278">
        <v>929.53333333333353</v>
      </c>
      <c r="I49" s="278">
        <v>938.76666666666688</v>
      </c>
      <c r="J49" s="278">
        <v>954.53333333333353</v>
      </c>
      <c r="K49" s="276">
        <v>923</v>
      </c>
      <c r="L49" s="276">
        <v>898</v>
      </c>
      <c r="M49" s="276">
        <v>5.1635799999999996</v>
      </c>
    </row>
    <row r="50" spans="1:13">
      <c r="A50" s="267">
        <v>40</v>
      </c>
      <c r="B50" s="276" t="s">
        <v>53</v>
      </c>
      <c r="C50" s="277">
        <v>897.35</v>
      </c>
      <c r="D50" s="278">
        <v>896.01666666666677</v>
      </c>
      <c r="E50" s="278">
        <v>888.53333333333353</v>
      </c>
      <c r="F50" s="278">
        <v>879.71666666666681</v>
      </c>
      <c r="G50" s="278">
        <v>872.23333333333358</v>
      </c>
      <c r="H50" s="278">
        <v>904.83333333333348</v>
      </c>
      <c r="I50" s="278">
        <v>912.31666666666683</v>
      </c>
      <c r="J50" s="278">
        <v>921.13333333333344</v>
      </c>
      <c r="K50" s="276">
        <v>903.5</v>
      </c>
      <c r="L50" s="276">
        <v>887.2</v>
      </c>
      <c r="M50" s="276">
        <v>21.031279999999999</v>
      </c>
    </row>
    <row r="51" spans="1:13">
      <c r="A51" s="267">
        <v>41</v>
      </c>
      <c r="B51" s="276" t="s">
        <v>311</v>
      </c>
      <c r="C51" s="277">
        <v>544.5</v>
      </c>
      <c r="D51" s="278">
        <v>539.76666666666677</v>
      </c>
      <c r="E51" s="278">
        <v>531.63333333333355</v>
      </c>
      <c r="F51" s="278">
        <v>518.76666666666677</v>
      </c>
      <c r="G51" s="278">
        <v>510.63333333333355</v>
      </c>
      <c r="H51" s="278">
        <v>552.63333333333355</v>
      </c>
      <c r="I51" s="278">
        <v>560.76666666666677</v>
      </c>
      <c r="J51" s="278">
        <v>573.63333333333355</v>
      </c>
      <c r="K51" s="276">
        <v>547.9</v>
      </c>
      <c r="L51" s="276">
        <v>526.9</v>
      </c>
      <c r="M51" s="276">
        <v>5.8851699999999996</v>
      </c>
    </row>
    <row r="52" spans="1:13">
      <c r="A52" s="267">
        <v>42</v>
      </c>
      <c r="B52" s="276" t="s">
        <v>55</v>
      </c>
      <c r="C52" s="277">
        <v>613.25</v>
      </c>
      <c r="D52" s="278">
        <v>617.75</v>
      </c>
      <c r="E52" s="278">
        <v>603.85</v>
      </c>
      <c r="F52" s="278">
        <v>594.45000000000005</v>
      </c>
      <c r="G52" s="278">
        <v>580.55000000000007</v>
      </c>
      <c r="H52" s="278">
        <v>627.15</v>
      </c>
      <c r="I52" s="278">
        <v>641.05000000000007</v>
      </c>
      <c r="J52" s="278">
        <v>650.44999999999993</v>
      </c>
      <c r="K52" s="276">
        <v>631.65</v>
      </c>
      <c r="L52" s="276">
        <v>608.35</v>
      </c>
      <c r="M52" s="276">
        <v>179.50692000000001</v>
      </c>
    </row>
    <row r="53" spans="1:13">
      <c r="A53" s="267">
        <v>43</v>
      </c>
      <c r="B53" s="276" t="s">
        <v>56</v>
      </c>
      <c r="C53" s="277">
        <v>3327.65</v>
      </c>
      <c r="D53" s="278">
        <v>3316.7833333333333</v>
      </c>
      <c r="E53" s="278">
        <v>3296.4166666666665</v>
      </c>
      <c r="F53" s="278">
        <v>3265.1833333333334</v>
      </c>
      <c r="G53" s="278">
        <v>3244.8166666666666</v>
      </c>
      <c r="H53" s="278">
        <v>3348.0166666666664</v>
      </c>
      <c r="I53" s="278">
        <v>3368.3833333333332</v>
      </c>
      <c r="J53" s="278">
        <v>3399.6166666666663</v>
      </c>
      <c r="K53" s="276">
        <v>3337.15</v>
      </c>
      <c r="L53" s="276">
        <v>3285.55</v>
      </c>
      <c r="M53" s="276">
        <v>6.1115399999999998</v>
      </c>
    </row>
    <row r="54" spans="1:13">
      <c r="A54" s="267">
        <v>44</v>
      </c>
      <c r="B54" s="276" t="s">
        <v>315</v>
      </c>
      <c r="C54" s="277">
        <v>202.35</v>
      </c>
      <c r="D54" s="278">
        <v>203.25</v>
      </c>
      <c r="E54" s="278">
        <v>199.1</v>
      </c>
      <c r="F54" s="278">
        <v>195.85</v>
      </c>
      <c r="G54" s="278">
        <v>191.7</v>
      </c>
      <c r="H54" s="278">
        <v>206.5</v>
      </c>
      <c r="I54" s="278">
        <v>210.64999999999998</v>
      </c>
      <c r="J54" s="278">
        <v>213.9</v>
      </c>
      <c r="K54" s="276">
        <v>207.4</v>
      </c>
      <c r="L54" s="276">
        <v>200</v>
      </c>
      <c r="M54" s="276">
        <v>7.96408</v>
      </c>
    </row>
    <row r="55" spans="1:13">
      <c r="A55" s="267">
        <v>45</v>
      </c>
      <c r="B55" s="276" t="s">
        <v>316</v>
      </c>
      <c r="C55" s="277">
        <v>602.35</v>
      </c>
      <c r="D55" s="278">
        <v>608.30000000000007</v>
      </c>
      <c r="E55" s="278">
        <v>589.15000000000009</v>
      </c>
      <c r="F55" s="278">
        <v>575.95000000000005</v>
      </c>
      <c r="G55" s="278">
        <v>556.80000000000007</v>
      </c>
      <c r="H55" s="278">
        <v>621.50000000000011</v>
      </c>
      <c r="I55" s="278">
        <v>640.65</v>
      </c>
      <c r="J55" s="278">
        <v>653.85000000000014</v>
      </c>
      <c r="K55" s="276">
        <v>627.45000000000005</v>
      </c>
      <c r="L55" s="276">
        <v>595.1</v>
      </c>
      <c r="M55" s="276">
        <v>1.4103699999999999</v>
      </c>
    </row>
    <row r="56" spans="1:13">
      <c r="A56" s="267">
        <v>46</v>
      </c>
      <c r="B56" s="276" t="s">
        <v>58</v>
      </c>
      <c r="C56" s="277">
        <v>8995.0499999999993</v>
      </c>
      <c r="D56" s="278">
        <v>9028.35</v>
      </c>
      <c r="E56" s="278">
        <v>8917.7000000000007</v>
      </c>
      <c r="F56" s="278">
        <v>8840.35</v>
      </c>
      <c r="G56" s="278">
        <v>8729.7000000000007</v>
      </c>
      <c r="H56" s="278">
        <v>9105.7000000000007</v>
      </c>
      <c r="I56" s="278">
        <v>9216.3499999999985</v>
      </c>
      <c r="J56" s="278">
        <v>9293.7000000000007</v>
      </c>
      <c r="K56" s="276">
        <v>9139</v>
      </c>
      <c r="L56" s="276">
        <v>8951</v>
      </c>
      <c r="M56" s="276">
        <v>5.5145600000000004</v>
      </c>
    </row>
    <row r="57" spans="1:13">
      <c r="A57" s="267">
        <v>47</v>
      </c>
      <c r="B57" s="276" t="s">
        <v>232</v>
      </c>
      <c r="C57" s="277">
        <v>3062.25</v>
      </c>
      <c r="D57" s="278">
        <v>3069.1666666666665</v>
      </c>
      <c r="E57" s="278">
        <v>3018.333333333333</v>
      </c>
      <c r="F57" s="278">
        <v>2974.4166666666665</v>
      </c>
      <c r="G57" s="278">
        <v>2923.583333333333</v>
      </c>
      <c r="H57" s="278">
        <v>3113.083333333333</v>
      </c>
      <c r="I57" s="278">
        <v>3163.9166666666661</v>
      </c>
      <c r="J57" s="278">
        <v>3207.833333333333</v>
      </c>
      <c r="K57" s="276">
        <v>3120</v>
      </c>
      <c r="L57" s="276">
        <v>3025.25</v>
      </c>
      <c r="M57" s="276">
        <v>0.40231</v>
      </c>
    </row>
    <row r="58" spans="1:13">
      <c r="A58" s="267">
        <v>48</v>
      </c>
      <c r="B58" s="276" t="s">
        <v>59</v>
      </c>
      <c r="C58" s="277">
        <v>4843.8500000000004</v>
      </c>
      <c r="D58" s="278">
        <v>4845.95</v>
      </c>
      <c r="E58" s="278">
        <v>4802.8999999999996</v>
      </c>
      <c r="F58" s="278">
        <v>4761.95</v>
      </c>
      <c r="G58" s="278">
        <v>4718.8999999999996</v>
      </c>
      <c r="H58" s="278">
        <v>4886.8999999999996</v>
      </c>
      <c r="I58" s="278">
        <v>4929.9500000000007</v>
      </c>
      <c r="J58" s="278">
        <v>4970.8999999999996</v>
      </c>
      <c r="K58" s="276">
        <v>4889</v>
      </c>
      <c r="L58" s="276">
        <v>4805</v>
      </c>
      <c r="M58" s="276">
        <v>26.700189999999999</v>
      </c>
    </row>
    <row r="59" spans="1:13">
      <c r="A59" s="267">
        <v>49</v>
      </c>
      <c r="B59" s="276" t="s">
        <v>60</v>
      </c>
      <c r="C59" s="277">
        <v>1665.7</v>
      </c>
      <c r="D59" s="278">
        <v>1664.1166666666668</v>
      </c>
      <c r="E59" s="278">
        <v>1646.7833333333335</v>
      </c>
      <c r="F59" s="278">
        <v>1627.8666666666668</v>
      </c>
      <c r="G59" s="278">
        <v>1610.5333333333335</v>
      </c>
      <c r="H59" s="278">
        <v>1683.0333333333335</v>
      </c>
      <c r="I59" s="278">
        <v>1700.3666666666666</v>
      </c>
      <c r="J59" s="278">
        <v>1719.2833333333335</v>
      </c>
      <c r="K59" s="276">
        <v>1681.45</v>
      </c>
      <c r="L59" s="276">
        <v>1645.2</v>
      </c>
      <c r="M59" s="276">
        <v>6.8664300000000003</v>
      </c>
    </row>
    <row r="60" spans="1:13" ht="12" customHeight="1">
      <c r="A60" s="267">
        <v>50</v>
      </c>
      <c r="B60" s="276" t="s">
        <v>317</v>
      </c>
      <c r="C60" s="277">
        <v>116.3</v>
      </c>
      <c r="D60" s="278">
        <v>116.59999999999998</v>
      </c>
      <c r="E60" s="278">
        <v>114.59999999999997</v>
      </c>
      <c r="F60" s="278">
        <v>112.89999999999999</v>
      </c>
      <c r="G60" s="278">
        <v>110.89999999999998</v>
      </c>
      <c r="H60" s="278">
        <v>118.29999999999995</v>
      </c>
      <c r="I60" s="278">
        <v>120.29999999999998</v>
      </c>
      <c r="J60" s="278">
        <v>121.99999999999994</v>
      </c>
      <c r="K60" s="276">
        <v>118.6</v>
      </c>
      <c r="L60" s="276">
        <v>114.9</v>
      </c>
      <c r="M60" s="276">
        <v>3.1842700000000002</v>
      </c>
    </row>
    <row r="61" spans="1:13">
      <c r="A61" s="267">
        <v>51</v>
      </c>
      <c r="B61" s="276" t="s">
        <v>318</v>
      </c>
      <c r="C61" s="277">
        <v>172.7</v>
      </c>
      <c r="D61" s="278">
        <v>172.11666666666667</v>
      </c>
      <c r="E61" s="278">
        <v>170.08333333333334</v>
      </c>
      <c r="F61" s="278">
        <v>167.46666666666667</v>
      </c>
      <c r="G61" s="278">
        <v>165.43333333333334</v>
      </c>
      <c r="H61" s="278">
        <v>174.73333333333335</v>
      </c>
      <c r="I61" s="278">
        <v>176.76666666666665</v>
      </c>
      <c r="J61" s="278">
        <v>179.38333333333335</v>
      </c>
      <c r="K61" s="276">
        <v>174.15</v>
      </c>
      <c r="L61" s="276">
        <v>169.5</v>
      </c>
      <c r="M61" s="276">
        <v>25.14911</v>
      </c>
    </row>
    <row r="62" spans="1:13">
      <c r="A62" s="267">
        <v>52</v>
      </c>
      <c r="B62" s="276" t="s">
        <v>233</v>
      </c>
      <c r="C62" s="277">
        <v>423.2</v>
      </c>
      <c r="D62" s="278">
        <v>422.9666666666667</v>
      </c>
      <c r="E62" s="278">
        <v>415.23333333333341</v>
      </c>
      <c r="F62" s="278">
        <v>407.26666666666671</v>
      </c>
      <c r="G62" s="278">
        <v>399.53333333333342</v>
      </c>
      <c r="H62" s="278">
        <v>430.93333333333339</v>
      </c>
      <c r="I62" s="278">
        <v>438.66666666666674</v>
      </c>
      <c r="J62" s="278">
        <v>446.63333333333338</v>
      </c>
      <c r="K62" s="276">
        <v>430.7</v>
      </c>
      <c r="L62" s="276">
        <v>415</v>
      </c>
      <c r="M62" s="276">
        <v>198.65736999999999</v>
      </c>
    </row>
    <row r="63" spans="1:13">
      <c r="A63" s="267">
        <v>53</v>
      </c>
      <c r="B63" s="276" t="s">
        <v>61</v>
      </c>
      <c r="C63" s="277">
        <v>65.45</v>
      </c>
      <c r="D63" s="278">
        <v>66.233333333333334</v>
      </c>
      <c r="E63" s="278">
        <v>64.216666666666669</v>
      </c>
      <c r="F63" s="278">
        <v>62.983333333333334</v>
      </c>
      <c r="G63" s="278">
        <v>60.966666666666669</v>
      </c>
      <c r="H63" s="278">
        <v>67.466666666666669</v>
      </c>
      <c r="I63" s="278">
        <v>69.483333333333348</v>
      </c>
      <c r="J63" s="278">
        <v>70.716666666666669</v>
      </c>
      <c r="K63" s="276">
        <v>68.25</v>
      </c>
      <c r="L63" s="276">
        <v>65</v>
      </c>
      <c r="M63" s="276">
        <v>732.46943999999996</v>
      </c>
    </row>
    <row r="64" spans="1:13">
      <c r="A64" s="267">
        <v>54</v>
      </c>
      <c r="B64" s="276" t="s">
        <v>62</v>
      </c>
      <c r="C64" s="277">
        <v>51.15</v>
      </c>
      <c r="D64" s="278">
        <v>51.6</v>
      </c>
      <c r="E64" s="278">
        <v>50.35</v>
      </c>
      <c r="F64" s="278">
        <v>49.55</v>
      </c>
      <c r="G64" s="278">
        <v>48.3</v>
      </c>
      <c r="H64" s="278">
        <v>52.400000000000006</v>
      </c>
      <c r="I64" s="278">
        <v>53.650000000000006</v>
      </c>
      <c r="J64" s="278">
        <v>54.45000000000001</v>
      </c>
      <c r="K64" s="276">
        <v>52.85</v>
      </c>
      <c r="L64" s="276">
        <v>50.8</v>
      </c>
      <c r="M64" s="276">
        <v>57.907710000000002</v>
      </c>
    </row>
    <row r="65" spans="1:13">
      <c r="A65" s="267">
        <v>55</v>
      </c>
      <c r="B65" s="276" t="s">
        <v>312</v>
      </c>
      <c r="C65" s="277">
        <v>1609.15</v>
      </c>
      <c r="D65" s="278">
        <v>1612.3500000000001</v>
      </c>
      <c r="E65" s="278">
        <v>1588.7000000000003</v>
      </c>
      <c r="F65" s="278">
        <v>1568.2500000000002</v>
      </c>
      <c r="G65" s="278">
        <v>1544.6000000000004</v>
      </c>
      <c r="H65" s="278">
        <v>1632.8000000000002</v>
      </c>
      <c r="I65" s="278">
        <v>1656.4500000000003</v>
      </c>
      <c r="J65" s="278">
        <v>1676.9</v>
      </c>
      <c r="K65" s="276">
        <v>1636</v>
      </c>
      <c r="L65" s="276">
        <v>1591.9</v>
      </c>
      <c r="M65" s="276">
        <v>0.30819000000000002</v>
      </c>
    </row>
    <row r="66" spans="1:13">
      <c r="A66" s="267">
        <v>56</v>
      </c>
      <c r="B66" s="276" t="s">
        <v>63</v>
      </c>
      <c r="C66" s="277">
        <v>1559.25</v>
      </c>
      <c r="D66" s="278">
        <v>1558.0999999999997</v>
      </c>
      <c r="E66" s="278">
        <v>1544.7499999999993</v>
      </c>
      <c r="F66" s="278">
        <v>1530.2499999999995</v>
      </c>
      <c r="G66" s="278">
        <v>1516.8999999999992</v>
      </c>
      <c r="H66" s="278">
        <v>1572.5999999999995</v>
      </c>
      <c r="I66" s="278">
        <v>1585.9499999999998</v>
      </c>
      <c r="J66" s="278">
        <v>1600.4499999999996</v>
      </c>
      <c r="K66" s="276">
        <v>1571.45</v>
      </c>
      <c r="L66" s="276">
        <v>1543.6</v>
      </c>
      <c r="M66" s="276">
        <v>2.9557699999999998</v>
      </c>
    </row>
    <row r="67" spans="1:13">
      <c r="A67" s="267">
        <v>57</v>
      </c>
      <c r="B67" s="276" t="s">
        <v>320</v>
      </c>
      <c r="C67" s="277">
        <v>5250.25</v>
      </c>
      <c r="D67" s="278">
        <v>5247.75</v>
      </c>
      <c r="E67" s="278">
        <v>5198.5</v>
      </c>
      <c r="F67" s="278">
        <v>5146.75</v>
      </c>
      <c r="G67" s="278">
        <v>5097.5</v>
      </c>
      <c r="H67" s="278">
        <v>5299.5</v>
      </c>
      <c r="I67" s="278">
        <v>5348.75</v>
      </c>
      <c r="J67" s="278">
        <v>5400.5</v>
      </c>
      <c r="K67" s="276">
        <v>5297</v>
      </c>
      <c r="L67" s="276">
        <v>5196</v>
      </c>
      <c r="M67" s="276">
        <v>0.25159999999999999</v>
      </c>
    </row>
    <row r="68" spans="1:13">
      <c r="A68" s="267">
        <v>58</v>
      </c>
      <c r="B68" s="276" t="s">
        <v>234</v>
      </c>
      <c r="C68" s="277">
        <v>1343.75</v>
      </c>
      <c r="D68" s="278">
        <v>1354.2333333333333</v>
      </c>
      <c r="E68" s="278">
        <v>1324.5166666666667</v>
      </c>
      <c r="F68" s="278">
        <v>1305.2833333333333</v>
      </c>
      <c r="G68" s="278">
        <v>1275.5666666666666</v>
      </c>
      <c r="H68" s="278">
        <v>1373.4666666666667</v>
      </c>
      <c r="I68" s="278">
        <v>1403.1833333333334</v>
      </c>
      <c r="J68" s="278">
        <v>1422.4166666666667</v>
      </c>
      <c r="K68" s="276">
        <v>1383.95</v>
      </c>
      <c r="L68" s="276">
        <v>1335</v>
      </c>
      <c r="M68" s="276">
        <v>0.75665000000000004</v>
      </c>
    </row>
    <row r="69" spans="1:13">
      <c r="A69" s="267">
        <v>59</v>
      </c>
      <c r="B69" s="276" t="s">
        <v>321</v>
      </c>
      <c r="C69" s="277">
        <v>339.8</v>
      </c>
      <c r="D69" s="278">
        <v>342.38333333333338</v>
      </c>
      <c r="E69" s="278">
        <v>335.91666666666674</v>
      </c>
      <c r="F69" s="278">
        <v>332.03333333333336</v>
      </c>
      <c r="G69" s="278">
        <v>325.56666666666672</v>
      </c>
      <c r="H69" s="278">
        <v>346.26666666666677</v>
      </c>
      <c r="I69" s="278">
        <v>352.73333333333335</v>
      </c>
      <c r="J69" s="278">
        <v>356.61666666666679</v>
      </c>
      <c r="K69" s="276">
        <v>348.85</v>
      </c>
      <c r="L69" s="276">
        <v>338.5</v>
      </c>
      <c r="M69" s="276">
        <v>1.9878899999999999</v>
      </c>
    </row>
    <row r="70" spans="1:13">
      <c r="A70" s="267">
        <v>60</v>
      </c>
      <c r="B70" s="276" t="s">
        <v>65</v>
      </c>
      <c r="C70" s="277">
        <v>114.65</v>
      </c>
      <c r="D70" s="278">
        <v>114.8</v>
      </c>
      <c r="E70" s="278">
        <v>113.19999999999999</v>
      </c>
      <c r="F70" s="278">
        <v>111.74999999999999</v>
      </c>
      <c r="G70" s="278">
        <v>110.14999999999998</v>
      </c>
      <c r="H70" s="278">
        <v>116.25</v>
      </c>
      <c r="I70" s="278">
        <v>117.85</v>
      </c>
      <c r="J70" s="278">
        <v>119.30000000000001</v>
      </c>
      <c r="K70" s="276">
        <v>116.4</v>
      </c>
      <c r="L70" s="276">
        <v>113.35</v>
      </c>
      <c r="M70" s="276">
        <v>136.93303</v>
      </c>
    </row>
    <row r="71" spans="1:13">
      <c r="A71" s="267">
        <v>61</v>
      </c>
      <c r="B71" s="276" t="s">
        <v>313</v>
      </c>
      <c r="C71" s="277">
        <v>771.4</v>
      </c>
      <c r="D71" s="278">
        <v>772.80000000000007</v>
      </c>
      <c r="E71" s="278">
        <v>750.00000000000011</v>
      </c>
      <c r="F71" s="278">
        <v>728.6</v>
      </c>
      <c r="G71" s="278">
        <v>705.80000000000007</v>
      </c>
      <c r="H71" s="278">
        <v>794.20000000000016</v>
      </c>
      <c r="I71" s="278">
        <v>817.00000000000011</v>
      </c>
      <c r="J71" s="278">
        <v>838.4000000000002</v>
      </c>
      <c r="K71" s="276">
        <v>795.6</v>
      </c>
      <c r="L71" s="276">
        <v>751.4</v>
      </c>
      <c r="M71" s="276">
        <v>15.75544</v>
      </c>
    </row>
    <row r="72" spans="1:13">
      <c r="A72" s="267">
        <v>62</v>
      </c>
      <c r="B72" s="276" t="s">
        <v>66</v>
      </c>
      <c r="C72" s="277">
        <v>677.3</v>
      </c>
      <c r="D72" s="278">
        <v>676.80000000000007</v>
      </c>
      <c r="E72" s="278">
        <v>671.25000000000011</v>
      </c>
      <c r="F72" s="278">
        <v>665.2</v>
      </c>
      <c r="G72" s="278">
        <v>659.65000000000009</v>
      </c>
      <c r="H72" s="278">
        <v>682.85000000000014</v>
      </c>
      <c r="I72" s="278">
        <v>688.40000000000009</v>
      </c>
      <c r="J72" s="278">
        <v>694.45000000000016</v>
      </c>
      <c r="K72" s="276">
        <v>682.35</v>
      </c>
      <c r="L72" s="276">
        <v>670.75</v>
      </c>
      <c r="M72" s="276">
        <v>8.9557099999999998</v>
      </c>
    </row>
    <row r="73" spans="1:13">
      <c r="A73" s="267">
        <v>63</v>
      </c>
      <c r="B73" s="276" t="s">
        <v>67</v>
      </c>
      <c r="C73" s="277">
        <v>552.20000000000005</v>
      </c>
      <c r="D73" s="278">
        <v>549.58333333333337</v>
      </c>
      <c r="E73" s="278">
        <v>541.66666666666674</v>
      </c>
      <c r="F73" s="278">
        <v>531.13333333333333</v>
      </c>
      <c r="G73" s="278">
        <v>523.2166666666667</v>
      </c>
      <c r="H73" s="278">
        <v>560.11666666666679</v>
      </c>
      <c r="I73" s="278">
        <v>568.03333333333353</v>
      </c>
      <c r="J73" s="278">
        <v>578.56666666666683</v>
      </c>
      <c r="K73" s="276">
        <v>557.5</v>
      </c>
      <c r="L73" s="276">
        <v>539.04999999999995</v>
      </c>
      <c r="M73" s="276">
        <v>49.501480000000001</v>
      </c>
    </row>
    <row r="74" spans="1:13">
      <c r="A74" s="267">
        <v>64</v>
      </c>
      <c r="B74" s="276" t="s">
        <v>1045</v>
      </c>
      <c r="C74" s="277">
        <v>9469.7999999999993</v>
      </c>
      <c r="D74" s="278">
        <v>9506.2833333333328</v>
      </c>
      <c r="E74" s="278">
        <v>9263.5666666666657</v>
      </c>
      <c r="F74" s="278">
        <v>9057.3333333333321</v>
      </c>
      <c r="G74" s="278">
        <v>8814.616666666665</v>
      </c>
      <c r="H74" s="278">
        <v>9712.5166666666664</v>
      </c>
      <c r="I74" s="278">
        <v>9955.2333333333336</v>
      </c>
      <c r="J74" s="278">
        <v>10161.466666666667</v>
      </c>
      <c r="K74" s="276">
        <v>9749</v>
      </c>
      <c r="L74" s="276">
        <v>9300.0499999999993</v>
      </c>
      <c r="M74" s="276">
        <v>3.0419999999999999E-2</v>
      </c>
    </row>
    <row r="75" spans="1:13">
      <c r="A75" s="267">
        <v>65</v>
      </c>
      <c r="B75" s="276" t="s">
        <v>69</v>
      </c>
      <c r="C75" s="277">
        <v>504.4</v>
      </c>
      <c r="D75" s="278">
        <v>503.40000000000003</v>
      </c>
      <c r="E75" s="278">
        <v>498.30000000000007</v>
      </c>
      <c r="F75" s="278">
        <v>492.20000000000005</v>
      </c>
      <c r="G75" s="278">
        <v>487.10000000000008</v>
      </c>
      <c r="H75" s="278">
        <v>509.50000000000006</v>
      </c>
      <c r="I75" s="278">
        <v>514.60000000000014</v>
      </c>
      <c r="J75" s="278">
        <v>520.70000000000005</v>
      </c>
      <c r="K75" s="276">
        <v>508.5</v>
      </c>
      <c r="L75" s="276">
        <v>497.3</v>
      </c>
      <c r="M75" s="276">
        <v>137.60737</v>
      </c>
    </row>
    <row r="76" spans="1:13" s="16" customFormat="1">
      <c r="A76" s="267">
        <v>66</v>
      </c>
      <c r="B76" s="276" t="s">
        <v>70</v>
      </c>
      <c r="C76" s="277">
        <v>35.950000000000003</v>
      </c>
      <c r="D76" s="278">
        <v>36.133333333333333</v>
      </c>
      <c r="E76" s="278">
        <v>35.266666666666666</v>
      </c>
      <c r="F76" s="278">
        <v>34.583333333333336</v>
      </c>
      <c r="G76" s="278">
        <v>33.716666666666669</v>
      </c>
      <c r="H76" s="278">
        <v>36.816666666666663</v>
      </c>
      <c r="I76" s="278">
        <v>37.683333333333323</v>
      </c>
      <c r="J76" s="278">
        <v>38.36666666666666</v>
      </c>
      <c r="K76" s="276">
        <v>37</v>
      </c>
      <c r="L76" s="276">
        <v>35.450000000000003</v>
      </c>
      <c r="M76" s="276">
        <v>452.33211</v>
      </c>
    </row>
    <row r="77" spans="1:13" s="16" customFormat="1">
      <c r="A77" s="267">
        <v>67</v>
      </c>
      <c r="B77" s="276" t="s">
        <v>71</v>
      </c>
      <c r="C77" s="277">
        <v>455.5</v>
      </c>
      <c r="D77" s="278">
        <v>454.13333333333338</v>
      </c>
      <c r="E77" s="278">
        <v>451.36666666666679</v>
      </c>
      <c r="F77" s="278">
        <v>447.23333333333341</v>
      </c>
      <c r="G77" s="278">
        <v>444.46666666666681</v>
      </c>
      <c r="H77" s="278">
        <v>458.26666666666677</v>
      </c>
      <c r="I77" s="278">
        <v>461.0333333333333</v>
      </c>
      <c r="J77" s="278">
        <v>465.16666666666674</v>
      </c>
      <c r="K77" s="276">
        <v>456.9</v>
      </c>
      <c r="L77" s="276">
        <v>450</v>
      </c>
      <c r="M77" s="276">
        <v>25.218830000000001</v>
      </c>
    </row>
    <row r="78" spans="1:13" s="16" customFormat="1">
      <c r="A78" s="267">
        <v>68</v>
      </c>
      <c r="B78" s="276" t="s">
        <v>322</v>
      </c>
      <c r="C78" s="277">
        <v>737.8</v>
      </c>
      <c r="D78" s="278">
        <v>740.75</v>
      </c>
      <c r="E78" s="278">
        <v>723.3</v>
      </c>
      <c r="F78" s="278">
        <v>708.8</v>
      </c>
      <c r="G78" s="278">
        <v>691.34999999999991</v>
      </c>
      <c r="H78" s="278">
        <v>755.25</v>
      </c>
      <c r="I78" s="278">
        <v>772.7</v>
      </c>
      <c r="J78" s="278">
        <v>787.2</v>
      </c>
      <c r="K78" s="276">
        <v>758.2</v>
      </c>
      <c r="L78" s="276">
        <v>726.25</v>
      </c>
      <c r="M78" s="276">
        <v>1.2580899999999999</v>
      </c>
    </row>
    <row r="79" spans="1:13" s="16" customFormat="1">
      <c r="A79" s="267">
        <v>69</v>
      </c>
      <c r="B79" s="276" t="s">
        <v>324</v>
      </c>
      <c r="C79" s="277">
        <v>176.1</v>
      </c>
      <c r="D79" s="278">
        <v>177.35</v>
      </c>
      <c r="E79" s="278">
        <v>173</v>
      </c>
      <c r="F79" s="278">
        <v>169.9</v>
      </c>
      <c r="G79" s="278">
        <v>165.55</v>
      </c>
      <c r="H79" s="278">
        <v>180.45</v>
      </c>
      <c r="I79" s="278">
        <v>184.79999999999995</v>
      </c>
      <c r="J79" s="278">
        <v>187.89999999999998</v>
      </c>
      <c r="K79" s="276">
        <v>181.7</v>
      </c>
      <c r="L79" s="276">
        <v>174.25</v>
      </c>
      <c r="M79" s="276">
        <v>5.5694800000000004</v>
      </c>
    </row>
    <row r="80" spans="1:13" s="16" customFormat="1">
      <c r="A80" s="267">
        <v>70</v>
      </c>
      <c r="B80" s="276" t="s">
        <v>325</v>
      </c>
      <c r="C80" s="277">
        <v>3849.25</v>
      </c>
      <c r="D80" s="278">
        <v>3868.3166666666671</v>
      </c>
      <c r="E80" s="278">
        <v>3787.1333333333341</v>
      </c>
      <c r="F80" s="278">
        <v>3725.0166666666669</v>
      </c>
      <c r="G80" s="278">
        <v>3643.8333333333339</v>
      </c>
      <c r="H80" s="278">
        <v>3930.4333333333343</v>
      </c>
      <c r="I80" s="278">
        <v>4011.6166666666677</v>
      </c>
      <c r="J80" s="278">
        <v>4073.7333333333345</v>
      </c>
      <c r="K80" s="276">
        <v>3949.5</v>
      </c>
      <c r="L80" s="276">
        <v>3806.2</v>
      </c>
      <c r="M80" s="276">
        <v>0.17907000000000001</v>
      </c>
    </row>
    <row r="81" spans="1:13" s="16" customFormat="1">
      <c r="A81" s="267">
        <v>71</v>
      </c>
      <c r="B81" s="276" t="s">
        <v>326</v>
      </c>
      <c r="C81" s="277">
        <v>790.45</v>
      </c>
      <c r="D81" s="278">
        <v>790.26666666666677</v>
      </c>
      <c r="E81" s="278">
        <v>778.98333333333358</v>
      </c>
      <c r="F81" s="278">
        <v>767.51666666666677</v>
      </c>
      <c r="G81" s="278">
        <v>756.23333333333358</v>
      </c>
      <c r="H81" s="278">
        <v>801.73333333333358</v>
      </c>
      <c r="I81" s="278">
        <v>813.01666666666665</v>
      </c>
      <c r="J81" s="278">
        <v>824.48333333333358</v>
      </c>
      <c r="K81" s="276">
        <v>801.55</v>
      </c>
      <c r="L81" s="276">
        <v>778.8</v>
      </c>
      <c r="M81" s="276">
        <v>0.81042999999999998</v>
      </c>
    </row>
    <row r="82" spans="1:13" s="16" customFormat="1">
      <c r="A82" s="267">
        <v>72</v>
      </c>
      <c r="B82" s="276" t="s">
        <v>327</v>
      </c>
      <c r="C82" s="277">
        <v>73.650000000000006</v>
      </c>
      <c r="D82" s="278">
        <v>74.083333333333329</v>
      </c>
      <c r="E82" s="278">
        <v>72.36666666666666</v>
      </c>
      <c r="F82" s="278">
        <v>71.083333333333329</v>
      </c>
      <c r="G82" s="278">
        <v>69.36666666666666</v>
      </c>
      <c r="H82" s="278">
        <v>75.36666666666666</v>
      </c>
      <c r="I82" s="278">
        <v>77.083333333333329</v>
      </c>
      <c r="J82" s="278">
        <v>78.36666666666666</v>
      </c>
      <c r="K82" s="276">
        <v>75.8</v>
      </c>
      <c r="L82" s="276">
        <v>72.8</v>
      </c>
      <c r="M82" s="276">
        <v>25.98584</v>
      </c>
    </row>
    <row r="83" spans="1:13" s="16" customFormat="1">
      <c r="A83" s="267">
        <v>73</v>
      </c>
      <c r="B83" s="276" t="s">
        <v>72</v>
      </c>
      <c r="C83" s="277">
        <v>13163.1</v>
      </c>
      <c r="D83" s="278">
        <v>13204.699999999999</v>
      </c>
      <c r="E83" s="278">
        <v>13008.399999999998</v>
      </c>
      <c r="F83" s="278">
        <v>12853.699999999999</v>
      </c>
      <c r="G83" s="278">
        <v>12657.399999999998</v>
      </c>
      <c r="H83" s="278">
        <v>13359.399999999998</v>
      </c>
      <c r="I83" s="278">
        <v>13555.699999999997</v>
      </c>
      <c r="J83" s="278">
        <v>13710.399999999998</v>
      </c>
      <c r="K83" s="276">
        <v>13401</v>
      </c>
      <c r="L83" s="276">
        <v>13050</v>
      </c>
      <c r="M83" s="276">
        <v>1.11843</v>
      </c>
    </row>
    <row r="84" spans="1:13" s="16" customFormat="1">
      <c r="A84" s="267">
        <v>74</v>
      </c>
      <c r="B84" s="276" t="s">
        <v>74</v>
      </c>
      <c r="C84" s="277">
        <v>397.4</v>
      </c>
      <c r="D84" s="278">
        <v>398.93333333333334</v>
      </c>
      <c r="E84" s="278">
        <v>390.4666666666667</v>
      </c>
      <c r="F84" s="278">
        <v>383.53333333333336</v>
      </c>
      <c r="G84" s="278">
        <v>375.06666666666672</v>
      </c>
      <c r="H84" s="278">
        <v>405.86666666666667</v>
      </c>
      <c r="I84" s="278">
        <v>414.33333333333326</v>
      </c>
      <c r="J84" s="278">
        <v>421.26666666666665</v>
      </c>
      <c r="K84" s="276">
        <v>407.4</v>
      </c>
      <c r="L84" s="276">
        <v>392</v>
      </c>
      <c r="M84" s="276">
        <v>145.85113999999999</v>
      </c>
    </row>
    <row r="85" spans="1:13" s="16" customFormat="1">
      <c r="A85" s="267">
        <v>75</v>
      </c>
      <c r="B85" s="276" t="s">
        <v>328</v>
      </c>
      <c r="C85" s="277">
        <v>235.05</v>
      </c>
      <c r="D85" s="278">
        <v>233.96666666666667</v>
      </c>
      <c r="E85" s="278">
        <v>230.93333333333334</v>
      </c>
      <c r="F85" s="278">
        <v>226.81666666666666</v>
      </c>
      <c r="G85" s="278">
        <v>223.78333333333333</v>
      </c>
      <c r="H85" s="278">
        <v>238.08333333333334</v>
      </c>
      <c r="I85" s="278">
        <v>241.1166666666667</v>
      </c>
      <c r="J85" s="278">
        <v>245.23333333333335</v>
      </c>
      <c r="K85" s="276">
        <v>237</v>
      </c>
      <c r="L85" s="276">
        <v>229.85</v>
      </c>
      <c r="M85" s="276">
        <v>4.3333399999999997</v>
      </c>
    </row>
    <row r="86" spans="1:13" s="16" customFormat="1">
      <c r="A86" s="267">
        <v>76</v>
      </c>
      <c r="B86" s="276" t="s">
        <v>75</v>
      </c>
      <c r="C86" s="277">
        <v>3732.75</v>
      </c>
      <c r="D86" s="278">
        <v>3737.0833333333335</v>
      </c>
      <c r="E86" s="278">
        <v>3697.166666666667</v>
      </c>
      <c r="F86" s="278">
        <v>3661.5833333333335</v>
      </c>
      <c r="G86" s="278">
        <v>3621.666666666667</v>
      </c>
      <c r="H86" s="278">
        <v>3772.666666666667</v>
      </c>
      <c r="I86" s="278">
        <v>3812.5833333333339</v>
      </c>
      <c r="J86" s="278">
        <v>3848.166666666667</v>
      </c>
      <c r="K86" s="276">
        <v>3777</v>
      </c>
      <c r="L86" s="276">
        <v>3701.5</v>
      </c>
      <c r="M86" s="276">
        <v>6.9595799999999999</v>
      </c>
    </row>
    <row r="87" spans="1:13" s="16" customFormat="1">
      <c r="A87" s="267">
        <v>77</v>
      </c>
      <c r="B87" s="276" t="s">
        <v>314</v>
      </c>
      <c r="C87" s="277">
        <v>608.95000000000005</v>
      </c>
      <c r="D87" s="278">
        <v>615.9666666666667</v>
      </c>
      <c r="E87" s="278">
        <v>592.98333333333335</v>
      </c>
      <c r="F87" s="278">
        <v>577.01666666666665</v>
      </c>
      <c r="G87" s="278">
        <v>554.0333333333333</v>
      </c>
      <c r="H87" s="278">
        <v>631.93333333333339</v>
      </c>
      <c r="I87" s="278">
        <v>654.91666666666674</v>
      </c>
      <c r="J87" s="278">
        <v>670.88333333333344</v>
      </c>
      <c r="K87" s="276">
        <v>638.95000000000005</v>
      </c>
      <c r="L87" s="276">
        <v>600</v>
      </c>
      <c r="M87" s="276">
        <v>11.6753</v>
      </c>
    </row>
    <row r="88" spans="1:13" s="16" customFormat="1">
      <c r="A88" s="267">
        <v>78</v>
      </c>
      <c r="B88" s="276" t="s">
        <v>323</v>
      </c>
      <c r="C88" s="277">
        <v>200.6</v>
      </c>
      <c r="D88" s="278">
        <v>201.83333333333334</v>
      </c>
      <c r="E88" s="278">
        <v>195.76666666666668</v>
      </c>
      <c r="F88" s="278">
        <v>190.93333333333334</v>
      </c>
      <c r="G88" s="278">
        <v>184.86666666666667</v>
      </c>
      <c r="H88" s="278">
        <v>206.66666666666669</v>
      </c>
      <c r="I88" s="278">
        <v>212.73333333333335</v>
      </c>
      <c r="J88" s="278">
        <v>217.56666666666669</v>
      </c>
      <c r="K88" s="276">
        <v>207.9</v>
      </c>
      <c r="L88" s="276">
        <v>197</v>
      </c>
      <c r="M88" s="276">
        <v>11.730309999999999</v>
      </c>
    </row>
    <row r="89" spans="1:13" s="16" customFormat="1">
      <c r="A89" s="267">
        <v>79</v>
      </c>
      <c r="B89" s="276" t="s">
        <v>76</v>
      </c>
      <c r="C89" s="277">
        <v>466.65</v>
      </c>
      <c r="D89" s="278">
        <v>466.86666666666662</v>
      </c>
      <c r="E89" s="278">
        <v>460.78333333333325</v>
      </c>
      <c r="F89" s="278">
        <v>454.91666666666663</v>
      </c>
      <c r="G89" s="278">
        <v>448.83333333333326</v>
      </c>
      <c r="H89" s="278">
        <v>472.73333333333323</v>
      </c>
      <c r="I89" s="278">
        <v>478.81666666666661</v>
      </c>
      <c r="J89" s="278">
        <v>484.68333333333322</v>
      </c>
      <c r="K89" s="276">
        <v>472.95</v>
      </c>
      <c r="L89" s="276">
        <v>461</v>
      </c>
      <c r="M89" s="276">
        <v>16.34404</v>
      </c>
    </row>
    <row r="90" spans="1:13" s="16" customFormat="1">
      <c r="A90" s="267">
        <v>80</v>
      </c>
      <c r="B90" s="276" t="s">
        <v>77</v>
      </c>
      <c r="C90" s="277">
        <v>125.25</v>
      </c>
      <c r="D90" s="278">
        <v>125.38333333333333</v>
      </c>
      <c r="E90" s="278">
        <v>122.86666666666665</v>
      </c>
      <c r="F90" s="278">
        <v>120.48333333333332</v>
      </c>
      <c r="G90" s="278">
        <v>117.96666666666664</v>
      </c>
      <c r="H90" s="278">
        <v>127.76666666666665</v>
      </c>
      <c r="I90" s="278">
        <v>130.28333333333333</v>
      </c>
      <c r="J90" s="278">
        <v>132.66666666666666</v>
      </c>
      <c r="K90" s="276">
        <v>127.9</v>
      </c>
      <c r="L90" s="276">
        <v>123</v>
      </c>
      <c r="M90" s="276">
        <v>238.75470000000001</v>
      </c>
    </row>
    <row r="91" spans="1:13" s="16" customFormat="1">
      <c r="A91" s="267">
        <v>81</v>
      </c>
      <c r="B91" s="276" t="s">
        <v>332</v>
      </c>
      <c r="C91" s="277">
        <v>489.2</v>
      </c>
      <c r="D91" s="278">
        <v>483.7833333333333</v>
      </c>
      <c r="E91" s="278">
        <v>475.56666666666661</v>
      </c>
      <c r="F91" s="278">
        <v>461.93333333333328</v>
      </c>
      <c r="G91" s="278">
        <v>453.71666666666658</v>
      </c>
      <c r="H91" s="278">
        <v>497.41666666666663</v>
      </c>
      <c r="I91" s="278">
        <v>505.63333333333333</v>
      </c>
      <c r="J91" s="278">
        <v>519.26666666666665</v>
      </c>
      <c r="K91" s="276">
        <v>492</v>
      </c>
      <c r="L91" s="276">
        <v>470.15</v>
      </c>
      <c r="M91" s="276">
        <v>4.7178300000000002</v>
      </c>
    </row>
    <row r="92" spans="1:13" s="16" customFormat="1">
      <c r="A92" s="267">
        <v>82</v>
      </c>
      <c r="B92" s="276" t="s">
        <v>333</v>
      </c>
      <c r="C92" s="277">
        <v>500.5</v>
      </c>
      <c r="D92" s="278">
        <v>503.48333333333335</v>
      </c>
      <c r="E92" s="278">
        <v>493.01666666666665</v>
      </c>
      <c r="F92" s="278">
        <v>485.5333333333333</v>
      </c>
      <c r="G92" s="278">
        <v>475.06666666666661</v>
      </c>
      <c r="H92" s="278">
        <v>510.9666666666667</v>
      </c>
      <c r="I92" s="278">
        <v>521.43333333333339</v>
      </c>
      <c r="J92" s="278">
        <v>528.91666666666674</v>
      </c>
      <c r="K92" s="276">
        <v>513.95000000000005</v>
      </c>
      <c r="L92" s="276">
        <v>496</v>
      </c>
      <c r="M92" s="276">
        <v>1.3116399999999999</v>
      </c>
    </row>
    <row r="93" spans="1:13" s="16" customFormat="1">
      <c r="A93" s="267">
        <v>83</v>
      </c>
      <c r="B93" s="276" t="s">
        <v>335</v>
      </c>
      <c r="C93" s="277">
        <v>376.5</v>
      </c>
      <c r="D93" s="278">
        <v>379.90000000000003</v>
      </c>
      <c r="E93" s="278">
        <v>370.70000000000005</v>
      </c>
      <c r="F93" s="278">
        <v>364.90000000000003</v>
      </c>
      <c r="G93" s="278">
        <v>355.70000000000005</v>
      </c>
      <c r="H93" s="278">
        <v>385.70000000000005</v>
      </c>
      <c r="I93" s="278">
        <v>394.9</v>
      </c>
      <c r="J93" s="278">
        <v>400.70000000000005</v>
      </c>
      <c r="K93" s="276">
        <v>389.1</v>
      </c>
      <c r="L93" s="276">
        <v>374.1</v>
      </c>
      <c r="M93" s="276">
        <v>3.0678000000000001</v>
      </c>
    </row>
    <row r="94" spans="1:13" s="16" customFormat="1">
      <c r="A94" s="267">
        <v>84</v>
      </c>
      <c r="B94" s="276" t="s">
        <v>329</v>
      </c>
      <c r="C94" s="277">
        <v>537.15</v>
      </c>
      <c r="D94" s="278">
        <v>534.75</v>
      </c>
      <c r="E94" s="278">
        <v>523.5</v>
      </c>
      <c r="F94" s="278">
        <v>509.85</v>
      </c>
      <c r="G94" s="278">
        <v>498.6</v>
      </c>
      <c r="H94" s="278">
        <v>548.4</v>
      </c>
      <c r="I94" s="278">
        <v>559.65</v>
      </c>
      <c r="J94" s="278">
        <v>573.29999999999995</v>
      </c>
      <c r="K94" s="276">
        <v>546</v>
      </c>
      <c r="L94" s="276">
        <v>521.1</v>
      </c>
      <c r="M94" s="276">
        <v>1.3635600000000001</v>
      </c>
    </row>
    <row r="95" spans="1:13" s="16" customFormat="1">
      <c r="A95" s="267">
        <v>85</v>
      </c>
      <c r="B95" s="276" t="s">
        <v>78</v>
      </c>
      <c r="C95" s="277">
        <v>130.25</v>
      </c>
      <c r="D95" s="278">
        <v>130.78333333333333</v>
      </c>
      <c r="E95" s="278">
        <v>129.06666666666666</v>
      </c>
      <c r="F95" s="278">
        <v>127.88333333333333</v>
      </c>
      <c r="G95" s="278">
        <v>126.16666666666666</v>
      </c>
      <c r="H95" s="278">
        <v>131.96666666666667</v>
      </c>
      <c r="I95" s="278">
        <v>133.68333333333331</v>
      </c>
      <c r="J95" s="278">
        <v>134.86666666666667</v>
      </c>
      <c r="K95" s="276">
        <v>132.5</v>
      </c>
      <c r="L95" s="276">
        <v>129.6</v>
      </c>
      <c r="M95" s="276">
        <v>13.940149999999999</v>
      </c>
    </row>
    <row r="96" spans="1:13" s="16" customFormat="1">
      <c r="A96" s="267">
        <v>86</v>
      </c>
      <c r="B96" s="276" t="s">
        <v>330</v>
      </c>
      <c r="C96" s="277">
        <v>266.85000000000002</v>
      </c>
      <c r="D96" s="278">
        <v>267.9666666666667</v>
      </c>
      <c r="E96" s="278">
        <v>263.93333333333339</v>
      </c>
      <c r="F96" s="278">
        <v>261.01666666666671</v>
      </c>
      <c r="G96" s="278">
        <v>256.98333333333341</v>
      </c>
      <c r="H96" s="278">
        <v>270.88333333333338</v>
      </c>
      <c r="I96" s="278">
        <v>274.91666666666669</v>
      </c>
      <c r="J96" s="278">
        <v>277.83333333333337</v>
      </c>
      <c r="K96" s="276">
        <v>272</v>
      </c>
      <c r="L96" s="276">
        <v>265.05</v>
      </c>
      <c r="M96" s="276">
        <v>1.20855</v>
      </c>
    </row>
    <row r="97" spans="1:13" s="16" customFormat="1">
      <c r="A97" s="267">
        <v>87</v>
      </c>
      <c r="B97" s="276" t="s">
        <v>338</v>
      </c>
      <c r="C97" s="277">
        <v>523</v>
      </c>
      <c r="D97" s="278">
        <v>525.43333333333328</v>
      </c>
      <c r="E97" s="278">
        <v>515.86666666666656</v>
      </c>
      <c r="F97" s="278">
        <v>508.73333333333323</v>
      </c>
      <c r="G97" s="278">
        <v>499.16666666666652</v>
      </c>
      <c r="H97" s="278">
        <v>532.56666666666661</v>
      </c>
      <c r="I97" s="278">
        <v>542.13333333333344</v>
      </c>
      <c r="J97" s="278">
        <v>549.26666666666665</v>
      </c>
      <c r="K97" s="276">
        <v>535</v>
      </c>
      <c r="L97" s="276">
        <v>518.29999999999995</v>
      </c>
      <c r="M97" s="276">
        <v>10.06959</v>
      </c>
    </row>
    <row r="98" spans="1:13" s="16" customFormat="1">
      <c r="A98" s="267">
        <v>88</v>
      </c>
      <c r="B98" s="276" t="s">
        <v>336</v>
      </c>
      <c r="C98" s="277">
        <v>1159.2</v>
      </c>
      <c r="D98" s="278">
        <v>1162.7333333333333</v>
      </c>
      <c r="E98" s="278">
        <v>1147.4666666666667</v>
      </c>
      <c r="F98" s="278">
        <v>1135.7333333333333</v>
      </c>
      <c r="G98" s="278">
        <v>1120.4666666666667</v>
      </c>
      <c r="H98" s="278">
        <v>1174.4666666666667</v>
      </c>
      <c r="I98" s="278">
        <v>1189.7333333333336</v>
      </c>
      <c r="J98" s="278">
        <v>1201.4666666666667</v>
      </c>
      <c r="K98" s="276">
        <v>1178</v>
      </c>
      <c r="L98" s="276">
        <v>1151</v>
      </c>
      <c r="M98" s="276">
        <v>3.6358899999999998</v>
      </c>
    </row>
    <row r="99" spans="1:13" s="16" customFormat="1">
      <c r="A99" s="267">
        <v>89</v>
      </c>
      <c r="B99" s="276" t="s">
        <v>337</v>
      </c>
      <c r="C99" s="277">
        <v>14.9</v>
      </c>
      <c r="D99" s="278">
        <v>15.033333333333333</v>
      </c>
      <c r="E99" s="278">
        <v>14.666666666666666</v>
      </c>
      <c r="F99" s="278">
        <v>14.433333333333334</v>
      </c>
      <c r="G99" s="278">
        <v>14.066666666666666</v>
      </c>
      <c r="H99" s="278">
        <v>15.266666666666666</v>
      </c>
      <c r="I99" s="278">
        <v>15.633333333333333</v>
      </c>
      <c r="J99" s="278">
        <v>15.866666666666665</v>
      </c>
      <c r="K99" s="276">
        <v>15.4</v>
      </c>
      <c r="L99" s="276">
        <v>14.8</v>
      </c>
      <c r="M99" s="276">
        <v>122.36599</v>
      </c>
    </row>
    <row r="100" spans="1:13" s="16" customFormat="1">
      <c r="A100" s="267">
        <v>90</v>
      </c>
      <c r="B100" s="276" t="s">
        <v>339</v>
      </c>
      <c r="C100" s="277">
        <v>220.35</v>
      </c>
      <c r="D100" s="278">
        <v>221.11666666666667</v>
      </c>
      <c r="E100" s="278">
        <v>217.88333333333335</v>
      </c>
      <c r="F100" s="278">
        <v>215.41666666666669</v>
      </c>
      <c r="G100" s="278">
        <v>212.18333333333337</v>
      </c>
      <c r="H100" s="278">
        <v>223.58333333333334</v>
      </c>
      <c r="I100" s="278">
        <v>226.81666666666669</v>
      </c>
      <c r="J100" s="278">
        <v>229.28333333333333</v>
      </c>
      <c r="K100" s="276">
        <v>224.35</v>
      </c>
      <c r="L100" s="276">
        <v>218.65</v>
      </c>
      <c r="M100" s="276">
        <v>1.3310299999999999</v>
      </c>
    </row>
    <row r="101" spans="1:13">
      <c r="A101" s="267">
        <v>91</v>
      </c>
      <c r="B101" s="276" t="s">
        <v>80</v>
      </c>
      <c r="C101" s="277">
        <v>372.4</v>
      </c>
      <c r="D101" s="278">
        <v>376.4666666666667</v>
      </c>
      <c r="E101" s="278">
        <v>363.43333333333339</v>
      </c>
      <c r="F101" s="278">
        <v>354.4666666666667</v>
      </c>
      <c r="G101" s="278">
        <v>341.43333333333339</v>
      </c>
      <c r="H101" s="278">
        <v>385.43333333333339</v>
      </c>
      <c r="I101" s="278">
        <v>398.4666666666667</v>
      </c>
      <c r="J101" s="278">
        <v>407.43333333333339</v>
      </c>
      <c r="K101" s="276">
        <v>389.5</v>
      </c>
      <c r="L101" s="276">
        <v>367.5</v>
      </c>
      <c r="M101" s="276">
        <v>14.98292</v>
      </c>
    </row>
    <row r="102" spans="1:13">
      <c r="A102" s="267">
        <v>92</v>
      </c>
      <c r="B102" s="276" t="s">
        <v>340</v>
      </c>
      <c r="C102" s="277">
        <v>3126.3</v>
      </c>
      <c r="D102" s="278">
        <v>3156.9333333333329</v>
      </c>
      <c r="E102" s="278">
        <v>3074.3666666666659</v>
      </c>
      <c r="F102" s="278">
        <v>3022.4333333333329</v>
      </c>
      <c r="G102" s="278">
        <v>2939.8666666666659</v>
      </c>
      <c r="H102" s="278">
        <v>3208.8666666666659</v>
      </c>
      <c r="I102" s="278">
        <v>3291.4333333333325</v>
      </c>
      <c r="J102" s="278">
        <v>3343.3666666666659</v>
      </c>
      <c r="K102" s="276">
        <v>3239.5</v>
      </c>
      <c r="L102" s="276">
        <v>3105</v>
      </c>
      <c r="M102" s="276">
        <v>4.691E-2</v>
      </c>
    </row>
    <row r="103" spans="1:13">
      <c r="A103" s="267">
        <v>93</v>
      </c>
      <c r="B103" s="276" t="s">
        <v>81</v>
      </c>
      <c r="C103" s="277">
        <v>622.70000000000005</v>
      </c>
      <c r="D103" s="278">
        <v>624</v>
      </c>
      <c r="E103" s="278">
        <v>619</v>
      </c>
      <c r="F103" s="278">
        <v>615.29999999999995</v>
      </c>
      <c r="G103" s="278">
        <v>610.29999999999995</v>
      </c>
      <c r="H103" s="278">
        <v>627.70000000000005</v>
      </c>
      <c r="I103" s="278">
        <v>632.70000000000005</v>
      </c>
      <c r="J103" s="278">
        <v>636.40000000000009</v>
      </c>
      <c r="K103" s="276">
        <v>629</v>
      </c>
      <c r="L103" s="276">
        <v>620.29999999999995</v>
      </c>
      <c r="M103" s="276">
        <v>1.6863999999999999</v>
      </c>
    </row>
    <row r="104" spans="1:13">
      <c r="A104" s="267">
        <v>94</v>
      </c>
      <c r="B104" s="276" t="s">
        <v>334</v>
      </c>
      <c r="C104" s="277">
        <v>294.2</v>
      </c>
      <c r="D104" s="278">
        <v>295.2</v>
      </c>
      <c r="E104" s="278">
        <v>293</v>
      </c>
      <c r="F104" s="278">
        <v>291.8</v>
      </c>
      <c r="G104" s="278">
        <v>289.60000000000002</v>
      </c>
      <c r="H104" s="278">
        <v>296.39999999999998</v>
      </c>
      <c r="I104" s="278">
        <v>298.59999999999991</v>
      </c>
      <c r="J104" s="278">
        <v>299.79999999999995</v>
      </c>
      <c r="K104" s="276">
        <v>297.39999999999998</v>
      </c>
      <c r="L104" s="276">
        <v>294</v>
      </c>
      <c r="M104" s="276">
        <v>1.9742</v>
      </c>
    </row>
    <row r="105" spans="1:13">
      <c r="A105" s="267">
        <v>95</v>
      </c>
      <c r="B105" s="276" t="s">
        <v>342</v>
      </c>
      <c r="C105" s="277">
        <v>234.65</v>
      </c>
      <c r="D105" s="278">
        <v>230.73333333333335</v>
      </c>
      <c r="E105" s="278">
        <v>222.4666666666667</v>
      </c>
      <c r="F105" s="278">
        <v>210.28333333333336</v>
      </c>
      <c r="G105" s="278">
        <v>202.01666666666671</v>
      </c>
      <c r="H105" s="278">
        <v>242.91666666666669</v>
      </c>
      <c r="I105" s="278">
        <v>251.18333333333334</v>
      </c>
      <c r="J105" s="278">
        <v>263.36666666666667</v>
      </c>
      <c r="K105" s="276">
        <v>239</v>
      </c>
      <c r="L105" s="276">
        <v>218.55</v>
      </c>
      <c r="M105" s="276">
        <v>41.916310000000003</v>
      </c>
    </row>
    <row r="106" spans="1:13">
      <c r="A106" s="267">
        <v>96</v>
      </c>
      <c r="B106" s="276" t="s">
        <v>343</v>
      </c>
      <c r="C106" s="277">
        <v>104.45</v>
      </c>
      <c r="D106" s="278">
        <v>104.60000000000001</v>
      </c>
      <c r="E106" s="278">
        <v>102.00000000000001</v>
      </c>
      <c r="F106" s="278">
        <v>99.550000000000011</v>
      </c>
      <c r="G106" s="278">
        <v>96.950000000000017</v>
      </c>
      <c r="H106" s="278">
        <v>107.05000000000001</v>
      </c>
      <c r="I106" s="278">
        <v>109.65</v>
      </c>
      <c r="J106" s="278">
        <v>112.10000000000001</v>
      </c>
      <c r="K106" s="276">
        <v>107.2</v>
      </c>
      <c r="L106" s="276">
        <v>102.15</v>
      </c>
      <c r="M106" s="276">
        <v>24.929549999999999</v>
      </c>
    </row>
    <row r="107" spans="1:13">
      <c r="A107" s="267">
        <v>97</v>
      </c>
      <c r="B107" s="276" t="s">
        <v>82</v>
      </c>
      <c r="C107" s="277">
        <v>369.3</v>
      </c>
      <c r="D107" s="278">
        <v>369.91666666666669</v>
      </c>
      <c r="E107" s="278">
        <v>364.33333333333337</v>
      </c>
      <c r="F107" s="278">
        <v>359.36666666666667</v>
      </c>
      <c r="G107" s="278">
        <v>353.78333333333336</v>
      </c>
      <c r="H107" s="278">
        <v>374.88333333333338</v>
      </c>
      <c r="I107" s="278">
        <v>380.46666666666675</v>
      </c>
      <c r="J107" s="278">
        <v>385.43333333333339</v>
      </c>
      <c r="K107" s="276">
        <v>375.5</v>
      </c>
      <c r="L107" s="276">
        <v>364.95</v>
      </c>
      <c r="M107" s="276">
        <v>49.910789999999999</v>
      </c>
    </row>
    <row r="108" spans="1:13">
      <c r="A108" s="267">
        <v>98</v>
      </c>
      <c r="B108" s="284" t="s">
        <v>344</v>
      </c>
      <c r="C108" s="277">
        <v>523.95000000000005</v>
      </c>
      <c r="D108" s="278">
        <v>524.98333333333335</v>
      </c>
      <c r="E108" s="278">
        <v>519.9666666666667</v>
      </c>
      <c r="F108" s="278">
        <v>515.98333333333335</v>
      </c>
      <c r="G108" s="278">
        <v>510.9666666666667</v>
      </c>
      <c r="H108" s="278">
        <v>528.9666666666667</v>
      </c>
      <c r="I108" s="278">
        <v>533.98333333333335</v>
      </c>
      <c r="J108" s="278">
        <v>537.9666666666667</v>
      </c>
      <c r="K108" s="276">
        <v>530</v>
      </c>
      <c r="L108" s="276">
        <v>521</v>
      </c>
      <c r="M108" s="276">
        <v>0.49374000000000001</v>
      </c>
    </row>
    <row r="109" spans="1:13">
      <c r="A109" s="267">
        <v>99</v>
      </c>
      <c r="B109" s="276" t="s">
        <v>83</v>
      </c>
      <c r="C109" s="277">
        <v>755.85</v>
      </c>
      <c r="D109" s="278">
        <v>758.31666666666661</v>
      </c>
      <c r="E109" s="278">
        <v>750.53333333333319</v>
      </c>
      <c r="F109" s="278">
        <v>745.21666666666658</v>
      </c>
      <c r="G109" s="278">
        <v>737.43333333333317</v>
      </c>
      <c r="H109" s="278">
        <v>763.63333333333321</v>
      </c>
      <c r="I109" s="278">
        <v>771.41666666666652</v>
      </c>
      <c r="J109" s="278">
        <v>776.73333333333323</v>
      </c>
      <c r="K109" s="276">
        <v>766.1</v>
      </c>
      <c r="L109" s="276">
        <v>753</v>
      </c>
      <c r="M109" s="276">
        <v>31.78041</v>
      </c>
    </row>
    <row r="110" spans="1:13">
      <c r="A110" s="267">
        <v>100</v>
      </c>
      <c r="B110" s="276" t="s">
        <v>84</v>
      </c>
      <c r="C110" s="277">
        <v>138.25</v>
      </c>
      <c r="D110" s="278">
        <v>137.81666666666666</v>
      </c>
      <c r="E110" s="278">
        <v>134.93333333333334</v>
      </c>
      <c r="F110" s="278">
        <v>131.61666666666667</v>
      </c>
      <c r="G110" s="278">
        <v>128.73333333333335</v>
      </c>
      <c r="H110" s="278">
        <v>141.13333333333333</v>
      </c>
      <c r="I110" s="278">
        <v>144.01666666666665</v>
      </c>
      <c r="J110" s="278">
        <v>147.33333333333331</v>
      </c>
      <c r="K110" s="276">
        <v>140.69999999999999</v>
      </c>
      <c r="L110" s="276">
        <v>134.5</v>
      </c>
      <c r="M110" s="276">
        <v>305.59577999999999</v>
      </c>
    </row>
    <row r="111" spans="1:13">
      <c r="A111" s="267">
        <v>101</v>
      </c>
      <c r="B111" s="276" t="s">
        <v>345</v>
      </c>
      <c r="C111" s="277">
        <v>359.8</v>
      </c>
      <c r="D111" s="278">
        <v>358.89999999999992</v>
      </c>
      <c r="E111" s="278">
        <v>356.79999999999984</v>
      </c>
      <c r="F111" s="278">
        <v>353.7999999999999</v>
      </c>
      <c r="G111" s="278">
        <v>351.69999999999982</v>
      </c>
      <c r="H111" s="278">
        <v>361.89999999999986</v>
      </c>
      <c r="I111" s="278">
        <v>363.99999999999989</v>
      </c>
      <c r="J111" s="278">
        <v>366.99999999999989</v>
      </c>
      <c r="K111" s="276">
        <v>361</v>
      </c>
      <c r="L111" s="276">
        <v>355.9</v>
      </c>
      <c r="M111" s="276">
        <v>2.5886200000000001</v>
      </c>
    </row>
    <row r="112" spans="1:13">
      <c r="A112" s="267">
        <v>102</v>
      </c>
      <c r="B112" s="276" t="s">
        <v>3634</v>
      </c>
      <c r="C112" s="277">
        <v>2498</v>
      </c>
      <c r="D112" s="278">
        <v>2496.1666666666665</v>
      </c>
      <c r="E112" s="278">
        <v>2467.333333333333</v>
      </c>
      <c r="F112" s="278">
        <v>2436.6666666666665</v>
      </c>
      <c r="G112" s="278">
        <v>2407.833333333333</v>
      </c>
      <c r="H112" s="278">
        <v>2526.833333333333</v>
      </c>
      <c r="I112" s="278">
        <v>2555.6666666666661</v>
      </c>
      <c r="J112" s="278">
        <v>2586.333333333333</v>
      </c>
      <c r="K112" s="276">
        <v>2525</v>
      </c>
      <c r="L112" s="276">
        <v>2465.5</v>
      </c>
      <c r="M112" s="276">
        <v>2.6436799999999998</v>
      </c>
    </row>
    <row r="113" spans="1:13">
      <c r="A113" s="267">
        <v>103</v>
      </c>
      <c r="B113" s="276" t="s">
        <v>85</v>
      </c>
      <c r="C113" s="277">
        <v>1574.3</v>
      </c>
      <c r="D113" s="278">
        <v>1577.6000000000001</v>
      </c>
      <c r="E113" s="278">
        <v>1557.2000000000003</v>
      </c>
      <c r="F113" s="278">
        <v>1540.1000000000001</v>
      </c>
      <c r="G113" s="278">
        <v>1519.7000000000003</v>
      </c>
      <c r="H113" s="278">
        <v>1594.7000000000003</v>
      </c>
      <c r="I113" s="278">
        <v>1615.1000000000004</v>
      </c>
      <c r="J113" s="278">
        <v>1632.2000000000003</v>
      </c>
      <c r="K113" s="276">
        <v>1598</v>
      </c>
      <c r="L113" s="276">
        <v>1560.5</v>
      </c>
      <c r="M113" s="276">
        <v>5.5589199999999996</v>
      </c>
    </row>
    <row r="114" spans="1:13">
      <c r="A114" s="267">
        <v>104</v>
      </c>
      <c r="B114" s="276" t="s">
        <v>86</v>
      </c>
      <c r="C114" s="277">
        <v>400.85</v>
      </c>
      <c r="D114" s="278">
        <v>402.08333333333331</v>
      </c>
      <c r="E114" s="278">
        <v>394.76666666666665</v>
      </c>
      <c r="F114" s="278">
        <v>388.68333333333334</v>
      </c>
      <c r="G114" s="278">
        <v>381.36666666666667</v>
      </c>
      <c r="H114" s="278">
        <v>408.16666666666663</v>
      </c>
      <c r="I114" s="278">
        <v>415.48333333333335</v>
      </c>
      <c r="J114" s="278">
        <v>421.56666666666661</v>
      </c>
      <c r="K114" s="276">
        <v>409.4</v>
      </c>
      <c r="L114" s="276">
        <v>396</v>
      </c>
      <c r="M114" s="276">
        <v>28.781189999999999</v>
      </c>
    </row>
    <row r="115" spans="1:13">
      <c r="A115" s="267">
        <v>105</v>
      </c>
      <c r="B115" s="276" t="s">
        <v>236</v>
      </c>
      <c r="C115" s="277">
        <v>791.85</v>
      </c>
      <c r="D115" s="278">
        <v>792.44999999999993</v>
      </c>
      <c r="E115" s="278">
        <v>779.39999999999986</v>
      </c>
      <c r="F115" s="278">
        <v>766.94999999999993</v>
      </c>
      <c r="G115" s="278">
        <v>753.89999999999986</v>
      </c>
      <c r="H115" s="278">
        <v>804.89999999999986</v>
      </c>
      <c r="I115" s="278">
        <v>817.94999999999982</v>
      </c>
      <c r="J115" s="278">
        <v>830.39999999999986</v>
      </c>
      <c r="K115" s="276">
        <v>805.5</v>
      </c>
      <c r="L115" s="276">
        <v>780</v>
      </c>
      <c r="M115" s="276">
        <v>6.6026800000000003</v>
      </c>
    </row>
    <row r="116" spans="1:13">
      <c r="A116" s="267">
        <v>106</v>
      </c>
      <c r="B116" s="276" t="s">
        <v>346</v>
      </c>
      <c r="C116" s="277">
        <v>784.6</v>
      </c>
      <c r="D116" s="278">
        <v>776.66666666666663</v>
      </c>
      <c r="E116" s="278">
        <v>763.43333333333328</v>
      </c>
      <c r="F116" s="278">
        <v>742.26666666666665</v>
      </c>
      <c r="G116" s="278">
        <v>729.0333333333333</v>
      </c>
      <c r="H116" s="278">
        <v>797.83333333333326</v>
      </c>
      <c r="I116" s="278">
        <v>811.06666666666661</v>
      </c>
      <c r="J116" s="278">
        <v>832.23333333333323</v>
      </c>
      <c r="K116" s="276">
        <v>789.9</v>
      </c>
      <c r="L116" s="276">
        <v>755.5</v>
      </c>
      <c r="M116" s="276">
        <v>0.84548999999999996</v>
      </c>
    </row>
    <row r="117" spans="1:13">
      <c r="A117" s="267">
        <v>107</v>
      </c>
      <c r="B117" s="276" t="s">
        <v>331</v>
      </c>
      <c r="C117" s="277">
        <v>1929.15</v>
      </c>
      <c r="D117" s="278">
        <v>1938.0333333333335</v>
      </c>
      <c r="E117" s="278">
        <v>1911.166666666667</v>
      </c>
      <c r="F117" s="278">
        <v>1893.1833333333334</v>
      </c>
      <c r="G117" s="278">
        <v>1866.3166666666668</v>
      </c>
      <c r="H117" s="278">
        <v>1956.0166666666671</v>
      </c>
      <c r="I117" s="278">
        <v>1982.8833333333334</v>
      </c>
      <c r="J117" s="278">
        <v>2000.8666666666672</v>
      </c>
      <c r="K117" s="276">
        <v>1964.9</v>
      </c>
      <c r="L117" s="276">
        <v>1920.05</v>
      </c>
      <c r="M117" s="276">
        <v>0.25386999999999998</v>
      </c>
    </row>
    <row r="118" spans="1:13">
      <c r="A118" s="267">
        <v>108</v>
      </c>
      <c r="B118" s="276" t="s">
        <v>237</v>
      </c>
      <c r="C118" s="277">
        <v>331.05</v>
      </c>
      <c r="D118" s="278">
        <v>332.59999999999997</v>
      </c>
      <c r="E118" s="278">
        <v>327.89999999999992</v>
      </c>
      <c r="F118" s="278">
        <v>324.74999999999994</v>
      </c>
      <c r="G118" s="278">
        <v>320.0499999999999</v>
      </c>
      <c r="H118" s="278">
        <v>335.74999999999994</v>
      </c>
      <c r="I118" s="278">
        <v>340.45</v>
      </c>
      <c r="J118" s="278">
        <v>343.59999999999997</v>
      </c>
      <c r="K118" s="276">
        <v>337.3</v>
      </c>
      <c r="L118" s="276">
        <v>329.45</v>
      </c>
      <c r="M118" s="276">
        <v>9.3787800000000008</v>
      </c>
    </row>
    <row r="119" spans="1:13">
      <c r="A119" s="267">
        <v>109</v>
      </c>
      <c r="B119" s="276" t="s">
        <v>2995</v>
      </c>
      <c r="C119" s="277">
        <v>223.05</v>
      </c>
      <c r="D119" s="278">
        <v>224.76666666666665</v>
      </c>
      <c r="E119" s="278">
        <v>220.58333333333331</v>
      </c>
      <c r="F119" s="278">
        <v>218.11666666666667</v>
      </c>
      <c r="G119" s="278">
        <v>213.93333333333334</v>
      </c>
      <c r="H119" s="278">
        <v>227.23333333333329</v>
      </c>
      <c r="I119" s="278">
        <v>231.41666666666663</v>
      </c>
      <c r="J119" s="278">
        <v>233.88333333333327</v>
      </c>
      <c r="K119" s="276">
        <v>228.95</v>
      </c>
      <c r="L119" s="276">
        <v>222.3</v>
      </c>
      <c r="M119" s="276">
        <v>2.2760099999999999</v>
      </c>
    </row>
    <row r="120" spans="1:13">
      <c r="A120" s="267">
        <v>110</v>
      </c>
      <c r="B120" s="276" t="s">
        <v>235</v>
      </c>
      <c r="C120" s="277">
        <v>176.85</v>
      </c>
      <c r="D120" s="278">
        <v>175.85</v>
      </c>
      <c r="E120" s="278">
        <v>173.75</v>
      </c>
      <c r="F120" s="278">
        <v>170.65</v>
      </c>
      <c r="G120" s="278">
        <v>168.55</v>
      </c>
      <c r="H120" s="278">
        <v>178.95</v>
      </c>
      <c r="I120" s="278">
        <v>181.04999999999995</v>
      </c>
      <c r="J120" s="278">
        <v>184.14999999999998</v>
      </c>
      <c r="K120" s="276">
        <v>177.95</v>
      </c>
      <c r="L120" s="276">
        <v>172.75</v>
      </c>
      <c r="M120" s="276">
        <v>19.662669999999999</v>
      </c>
    </row>
    <row r="121" spans="1:13">
      <c r="A121" s="267">
        <v>111</v>
      </c>
      <c r="B121" s="276" t="s">
        <v>87</v>
      </c>
      <c r="C121" s="277">
        <v>582.65</v>
      </c>
      <c r="D121" s="278">
        <v>584.71666666666658</v>
      </c>
      <c r="E121" s="278">
        <v>576.13333333333321</v>
      </c>
      <c r="F121" s="278">
        <v>569.61666666666667</v>
      </c>
      <c r="G121" s="278">
        <v>561.0333333333333</v>
      </c>
      <c r="H121" s="278">
        <v>591.23333333333312</v>
      </c>
      <c r="I121" s="278">
        <v>599.81666666666638</v>
      </c>
      <c r="J121" s="278">
        <v>606.33333333333303</v>
      </c>
      <c r="K121" s="276">
        <v>593.29999999999995</v>
      </c>
      <c r="L121" s="276">
        <v>578.20000000000005</v>
      </c>
      <c r="M121" s="276">
        <v>15.648009999999999</v>
      </c>
    </row>
    <row r="122" spans="1:13">
      <c r="A122" s="267">
        <v>112</v>
      </c>
      <c r="B122" s="276" t="s">
        <v>347</v>
      </c>
      <c r="C122" s="277">
        <v>496.7</v>
      </c>
      <c r="D122" s="278">
        <v>492.26666666666665</v>
      </c>
      <c r="E122" s="278">
        <v>484.73333333333329</v>
      </c>
      <c r="F122" s="278">
        <v>472.76666666666665</v>
      </c>
      <c r="G122" s="278">
        <v>465.23333333333329</v>
      </c>
      <c r="H122" s="278">
        <v>504.23333333333329</v>
      </c>
      <c r="I122" s="278">
        <v>511.76666666666659</v>
      </c>
      <c r="J122" s="278">
        <v>523.73333333333335</v>
      </c>
      <c r="K122" s="276">
        <v>499.8</v>
      </c>
      <c r="L122" s="276">
        <v>480.3</v>
      </c>
      <c r="M122" s="276">
        <v>7.0688800000000001</v>
      </c>
    </row>
    <row r="123" spans="1:13">
      <c r="A123" s="267">
        <v>113</v>
      </c>
      <c r="B123" s="276" t="s">
        <v>88</v>
      </c>
      <c r="C123" s="277">
        <v>513.79999999999995</v>
      </c>
      <c r="D123" s="278">
        <v>514.0333333333333</v>
      </c>
      <c r="E123" s="278">
        <v>508.56666666666661</v>
      </c>
      <c r="F123" s="278">
        <v>503.33333333333331</v>
      </c>
      <c r="G123" s="278">
        <v>497.86666666666662</v>
      </c>
      <c r="H123" s="278">
        <v>519.26666666666665</v>
      </c>
      <c r="I123" s="278">
        <v>524.73333333333335</v>
      </c>
      <c r="J123" s="278">
        <v>529.96666666666658</v>
      </c>
      <c r="K123" s="276">
        <v>519.5</v>
      </c>
      <c r="L123" s="276">
        <v>508.8</v>
      </c>
      <c r="M123" s="276">
        <v>49.886270000000003</v>
      </c>
    </row>
    <row r="124" spans="1:13">
      <c r="A124" s="267">
        <v>114</v>
      </c>
      <c r="B124" s="276" t="s">
        <v>238</v>
      </c>
      <c r="C124" s="277">
        <v>1056.0999999999999</v>
      </c>
      <c r="D124" s="278">
        <v>1051.7833333333333</v>
      </c>
      <c r="E124" s="278">
        <v>1033.0666666666666</v>
      </c>
      <c r="F124" s="278">
        <v>1010.0333333333333</v>
      </c>
      <c r="G124" s="278">
        <v>991.31666666666661</v>
      </c>
      <c r="H124" s="278">
        <v>1074.8166666666666</v>
      </c>
      <c r="I124" s="278">
        <v>1093.5333333333333</v>
      </c>
      <c r="J124" s="278">
        <v>1116.5666666666666</v>
      </c>
      <c r="K124" s="276">
        <v>1070.5</v>
      </c>
      <c r="L124" s="276">
        <v>1028.75</v>
      </c>
      <c r="M124" s="276">
        <v>2.0236000000000001</v>
      </c>
    </row>
    <row r="125" spans="1:13">
      <c r="A125" s="267">
        <v>115</v>
      </c>
      <c r="B125" s="276" t="s">
        <v>348</v>
      </c>
      <c r="C125" s="277">
        <v>85.7</v>
      </c>
      <c r="D125" s="278">
        <v>86.816666666666663</v>
      </c>
      <c r="E125" s="278">
        <v>84.133333333333326</v>
      </c>
      <c r="F125" s="278">
        <v>82.566666666666663</v>
      </c>
      <c r="G125" s="278">
        <v>79.883333333333326</v>
      </c>
      <c r="H125" s="278">
        <v>88.383333333333326</v>
      </c>
      <c r="I125" s="278">
        <v>91.066666666666663</v>
      </c>
      <c r="J125" s="278">
        <v>92.633333333333326</v>
      </c>
      <c r="K125" s="276">
        <v>89.5</v>
      </c>
      <c r="L125" s="276">
        <v>85.25</v>
      </c>
      <c r="M125" s="276">
        <v>3.9703300000000001</v>
      </c>
    </row>
    <row r="126" spans="1:13">
      <c r="A126" s="267">
        <v>116</v>
      </c>
      <c r="B126" s="276" t="s">
        <v>355</v>
      </c>
      <c r="C126" s="277">
        <v>393.95</v>
      </c>
      <c r="D126" s="278">
        <v>394.75</v>
      </c>
      <c r="E126" s="278">
        <v>391.25</v>
      </c>
      <c r="F126" s="278">
        <v>388.55</v>
      </c>
      <c r="G126" s="278">
        <v>385.05</v>
      </c>
      <c r="H126" s="278">
        <v>397.45</v>
      </c>
      <c r="I126" s="278">
        <v>400.95</v>
      </c>
      <c r="J126" s="278">
        <v>403.65</v>
      </c>
      <c r="K126" s="276">
        <v>398.25</v>
      </c>
      <c r="L126" s="276">
        <v>392.05</v>
      </c>
      <c r="M126" s="276">
        <v>1.62077</v>
      </c>
    </row>
    <row r="127" spans="1:13">
      <c r="A127" s="267">
        <v>117</v>
      </c>
      <c r="B127" s="276" t="s">
        <v>356</v>
      </c>
      <c r="C127" s="277">
        <v>153.6</v>
      </c>
      <c r="D127" s="278">
        <v>155.76666666666665</v>
      </c>
      <c r="E127" s="278">
        <v>149.58333333333331</v>
      </c>
      <c r="F127" s="278">
        <v>145.56666666666666</v>
      </c>
      <c r="G127" s="278">
        <v>139.38333333333333</v>
      </c>
      <c r="H127" s="278">
        <v>159.7833333333333</v>
      </c>
      <c r="I127" s="278">
        <v>165.96666666666664</v>
      </c>
      <c r="J127" s="278">
        <v>169.98333333333329</v>
      </c>
      <c r="K127" s="276">
        <v>161.94999999999999</v>
      </c>
      <c r="L127" s="276">
        <v>151.75</v>
      </c>
      <c r="M127" s="276">
        <v>3.96339</v>
      </c>
    </row>
    <row r="128" spans="1:13">
      <c r="A128" s="267">
        <v>118</v>
      </c>
      <c r="B128" s="276" t="s">
        <v>349</v>
      </c>
      <c r="C128" s="277">
        <v>116.8</v>
      </c>
      <c r="D128" s="278">
        <v>117.5</v>
      </c>
      <c r="E128" s="278">
        <v>112.25</v>
      </c>
      <c r="F128" s="278">
        <v>107.7</v>
      </c>
      <c r="G128" s="278">
        <v>102.45</v>
      </c>
      <c r="H128" s="278">
        <v>122.05</v>
      </c>
      <c r="I128" s="278">
        <v>127.3</v>
      </c>
      <c r="J128" s="278">
        <v>131.85</v>
      </c>
      <c r="K128" s="276">
        <v>122.75</v>
      </c>
      <c r="L128" s="276">
        <v>112.95</v>
      </c>
      <c r="M128" s="276">
        <v>56.903329999999997</v>
      </c>
    </row>
    <row r="129" spans="1:13">
      <c r="A129" s="267">
        <v>119</v>
      </c>
      <c r="B129" s="276" t="s">
        <v>350</v>
      </c>
      <c r="C129" s="277">
        <v>381.95</v>
      </c>
      <c r="D129" s="278">
        <v>385.68333333333339</v>
      </c>
      <c r="E129" s="278">
        <v>376.36666666666679</v>
      </c>
      <c r="F129" s="278">
        <v>370.78333333333342</v>
      </c>
      <c r="G129" s="278">
        <v>361.46666666666681</v>
      </c>
      <c r="H129" s="278">
        <v>391.26666666666677</v>
      </c>
      <c r="I129" s="278">
        <v>400.58333333333337</v>
      </c>
      <c r="J129" s="278">
        <v>406.16666666666674</v>
      </c>
      <c r="K129" s="276">
        <v>395</v>
      </c>
      <c r="L129" s="276">
        <v>380.1</v>
      </c>
      <c r="M129" s="276">
        <v>1.50559</v>
      </c>
    </row>
    <row r="130" spans="1:13">
      <c r="A130" s="267">
        <v>120</v>
      </c>
      <c r="B130" s="276" t="s">
        <v>351</v>
      </c>
      <c r="C130" s="277">
        <v>861.4</v>
      </c>
      <c r="D130" s="278">
        <v>862.79999999999984</v>
      </c>
      <c r="E130" s="278">
        <v>849.14999999999964</v>
      </c>
      <c r="F130" s="278">
        <v>836.89999999999975</v>
      </c>
      <c r="G130" s="278">
        <v>823.24999999999955</v>
      </c>
      <c r="H130" s="278">
        <v>875.04999999999973</v>
      </c>
      <c r="I130" s="278">
        <v>888.7</v>
      </c>
      <c r="J130" s="278">
        <v>900.94999999999982</v>
      </c>
      <c r="K130" s="276">
        <v>876.45</v>
      </c>
      <c r="L130" s="276">
        <v>850.55</v>
      </c>
      <c r="M130" s="276">
        <v>4.2848699999999997</v>
      </c>
    </row>
    <row r="131" spans="1:13">
      <c r="A131" s="267">
        <v>121</v>
      </c>
      <c r="B131" s="276" t="s">
        <v>352</v>
      </c>
      <c r="C131" s="277">
        <v>156.55000000000001</v>
      </c>
      <c r="D131" s="278">
        <v>156.61666666666667</v>
      </c>
      <c r="E131" s="278">
        <v>151.33333333333334</v>
      </c>
      <c r="F131" s="278">
        <v>146.11666666666667</v>
      </c>
      <c r="G131" s="278">
        <v>140.83333333333334</v>
      </c>
      <c r="H131" s="278">
        <v>161.83333333333334</v>
      </c>
      <c r="I131" s="278">
        <v>167.11666666666665</v>
      </c>
      <c r="J131" s="278">
        <v>172.33333333333334</v>
      </c>
      <c r="K131" s="276">
        <v>161.9</v>
      </c>
      <c r="L131" s="276">
        <v>151.4</v>
      </c>
      <c r="M131" s="276">
        <v>55.583910000000003</v>
      </c>
    </row>
    <row r="132" spans="1:13">
      <c r="A132" s="267">
        <v>122</v>
      </c>
      <c r="B132" s="276" t="s">
        <v>1220</v>
      </c>
      <c r="C132" s="277">
        <v>745.6</v>
      </c>
      <c r="D132" s="278">
        <v>750.86666666666667</v>
      </c>
      <c r="E132" s="278">
        <v>732.73333333333335</v>
      </c>
      <c r="F132" s="278">
        <v>719.86666666666667</v>
      </c>
      <c r="G132" s="278">
        <v>701.73333333333335</v>
      </c>
      <c r="H132" s="278">
        <v>763.73333333333335</v>
      </c>
      <c r="I132" s="278">
        <v>781.86666666666679</v>
      </c>
      <c r="J132" s="278">
        <v>794.73333333333335</v>
      </c>
      <c r="K132" s="276">
        <v>769</v>
      </c>
      <c r="L132" s="276">
        <v>738</v>
      </c>
      <c r="M132" s="276">
        <v>0.42964000000000002</v>
      </c>
    </row>
    <row r="133" spans="1:13">
      <c r="A133" s="267">
        <v>123</v>
      </c>
      <c r="B133" s="276" t="s">
        <v>90</v>
      </c>
      <c r="C133" s="277">
        <v>13.65</v>
      </c>
      <c r="D133" s="278">
        <v>13.25</v>
      </c>
      <c r="E133" s="278">
        <v>12.65</v>
      </c>
      <c r="F133" s="278">
        <v>11.65</v>
      </c>
      <c r="G133" s="278">
        <v>11.05</v>
      </c>
      <c r="H133" s="278">
        <v>14.25</v>
      </c>
      <c r="I133" s="278">
        <v>14.850000000000001</v>
      </c>
      <c r="J133" s="278">
        <v>15.85</v>
      </c>
      <c r="K133" s="276">
        <v>13.85</v>
      </c>
      <c r="L133" s="276">
        <v>12.25</v>
      </c>
      <c r="M133" s="276">
        <v>397.68432999999999</v>
      </c>
    </row>
    <row r="134" spans="1:13">
      <c r="A134" s="267">
        <v>124</v>
      </c>
      <c r="B134" s="276" t="s">
        <v>91</v>
      </c>
      <c r="C134" s="277">
        <v>3642.1</v>
      </c>
      <c r="D134" s="278">
        <v>3668.1666666666665</v>
      </c>
      <c r="E134" s="278">
        <v>3596.333333333333</v>
      </c>
      <c r="F134" s="278">
        <v>3550.5666666666666</v>
      </c>
      <c r="G134" s="278">
        <v>3478.7333333333331</v>
      </c>
      <c r="H134" s="278">
        <v>3713.9333333333329</v>
      </c>
      <c r="I134" s="278">
        <v>3785.766666666666</v>
      </c>
      <c r="J134" s="278">
        <v>3831.5333333333328</v>
      </c>
      <c r="K134" s="276">
        <v>3740</v>
      </c>
      <c r="L134" s="276">
        <v>3622.4</v>
      </c>
      <c r="M134" s="276">
        <v>13.22763</v>
      </c>
    </row>
    <row r="135" spans="1:13">
      <c r="A135" s="267">
        <v>125</v>
      </c>
      <c r="B135" s="276" t="s">
        <v>357</v>
      </c>
      <c r="C135" s="277">
        <v>12630.6</v>
      </c>
      <c r="D135" s="278">
        <v>12510.533333333333</v>
      </c>
      <c r="E135" s="278">
        <v>12241.066666666666</v>
      </c>
      <c r="F135" s="278">
        <v>11851.533333333333</v>
      </c>
      <c r="G135" s="278">
        <v>11582.066666666666</v>
      </c>
      <c r="H135" s="278">
        <v>12900.066666666666</v>
      </c>
      <c r="I135" s="278">
        <v>13169.533333333333</v>
      </c>
      <c r="J135" s="278">
        <v>13559.066666666666</v>
      </c>
      <c r="K135" s="276">
        <v>12780</v>
      </c>
      <c r="L135" s="276">
        <v>12121</v>
      </c>
      <c r="M135" s="276">
        <v>0.62939000000000001</v>
      </c>
    </row>
    <row r="136" spans="1:13">
      <c r="A136" s="267">
        <v>126</v>
      </c>
      <c r="B136" s="276" t="s">
        <v>93</v>
      </c>
      <c r="C136" s="277">
        <v>218.8</v>
      </c>
      <c r="D136" s="278">
        <v>217.70000000000002</v>
      </c>
      <c r="E136" s="278">
        <v>213.90000000000003</v>
      </c>
      <c r="F136" s="278">
        <v>209.00000000000003</v>
      </c>
      <c r="G136" s="278">
        <v>205.20000000000005</v>
      </c>
      <c r="H136" s="278">
        <v>222.60000000000002</v>
      </c>
      <c r="I136" s="278">
        <v>226.40000000000003</v>
      </c>
      <c r="J136" s="278">
        <v>231.3</v>
      </c>
      <c r="K136" s="276">
        <v>221.5</v>
      </c>
      <c r="L136" s="276">
        <v>212.8</v>
      </c>
      <c r="M136" s="276">
        <v>211.93126000000001</v>
      </c>
    </row>
    <row r="137" spans="1:13">
      <c r="A137" s="267">
        <v>127</v>
      </c>
      <c r="B137" s="276" t="s">
        <v>231</v>
      </c>
      <c r="C137" s="277">
        <v>2685.1</v>
      </c>
      <c r="D137" s="278">
        <v>2677.3666666666668</v>
      </c>
      <c r="E137" s="278">
        <v>2639.7333333333336</v>
      </c>
      <c r="F137" s="278">
        <v>2594.3666666666668</v>
      </c>
      <c r="G137" s="278">
        <v>2556.7333333333336</v>
      </c>
      <c r="H137" s="278">
        <v>2722.7333333333336</v>
      </c>
      <c r="I137" s="278">
        <v>2760.3666666666668</v>
      </c>
      <c r="J137" s="278">
        <v>2805.7333333333336</v>
      </c>
      <c r="K137" s="276">
        <v>2715</v>
      </c>
      <c r="L137" s="276">
        <v>2632</v>
      </c>
      <c r="M137" s="276">
        <v>5.9581400000000002</v>
      </c>
    </row>
    <row r="138" spans="1:13">
      <c r="A138" s="267">
        <v>128</v>
      </c>
      <c r="B138" s="276" t="s">
        <v>94</v>
      </c>
      <c r="C138" s="277">
        <v>5016.95</v>
      </c>
      <c r="D138" s="278">
        <v>5028.5999999999995</v>
      </c>
      <c r="E138" s="278">
        <v>4973.1499999999987</v>
      </c>
      <c r="F138" s="278">
        <v>4929.3499999999995</v>
      </c>
      <c r="G138" s="278">
        <v>4873.8999999999987</v>
      </c>
      <c r="H138" s="278">
        <v>5072.3999999999987</v>
      </c>
      <c r="I138" s="278">
        <v>5127.8499999999995</v>
      </c>
      <c r="J138" s="278">
        <v>5171.6499999999987</v>
      </c>
      <c r="K138" s="276">
        <v>5084.05</v>
      </c>
      <c r="L138" s="276">
        <v>4984.8</v>
      </c>
      <c r="M138" s="276">
        <v>7.6796300000000004</v>
      </c>
    </row>
    <row r="139" spans="1:13">
      <c r="A139" s="267">
        <v>129</v>
      </c>
      <c r="B139" s="276" t="s">
        <v>1263</v>
      </c>
      <c r="C139" s="277">
        <v>808.9</v>
      </c>
      <c r="D139" s="278">
        <v>813.9666666666667</v>
      </c>
      <c r="E139" s="278">
        <v>793.93333333333339</v>
      </c>
      <c r="F139" s="278">
        <v>778.9666666666667</v>
      </c>
      <c r="G139" s="278">
        <v>758.93333333333339</v>
      </c>
      <c r="H139" s="278">
        <v>828.93333333333339</v>
      </c>
      <c r="I139" s="278">
        <v>848.9666666666667</v>
      </c>
      <c r="J139" s="278">
        <v>863.93333333333339</v>
      </c>
      <c r="K139" s="276">
        <v>834</v>
      </c>
      <c r="L139" s="276">
        <v>799</v>
      </c>
      <c r="M139" s="276">
        <v>2.4161700000000002</v>
      </c>
    </row>
    <row r="140" spans="1:13">
      <c r="A140" s="267">
        <v>130</v>
      </c>
      <c r="B140" s="276" t="s">
        <v>239</v>
      </c>
      <c r="C140" s="277">
        <v>74.849999999999994</v>
      </c>
      <c r="D140" s="278">
        <v>75.2</v>
      </c>
      <c r="E140" s="278">
        <v>73.400000000000006</v>
      </c>
      <c r="F140" s="278">
        <v>71.95</v>
      </c>
      <c r="G140" s="278">
        <v>70.150000000000006</v>
      </c>
      <c r="H140" s="278">
        <v>76.650000000000006</v>
      </c>
      <c r="I140" s="278">
        <v>78.449999999999989</v>
      </c>
      <c r="J140" s="278">
        <v>79.900000000000006</v>
      </c>
      <c r="K140" s="276">
        <v>77</v>
      </c>
      <c r="L140" s="276">
        <v>73.75</v>
      </c>
      <c r="M140" s="276">
        <v>14.07227</v>
      </c>
    </row>
    <row r="141" spans="1:13">
      <c r="A141" s="267">
        <v>131</v>
      </c>
      <c r="B141" s="276" t="s">
        <v>95</v>
      </c>
      <c r="C141" s="277">
        <v>2470.8000000000002</v>
      </c>
      <c r="D141" s="278">
        <v>2476.8666666666668</v>
      </c>
      <c r="E141" s="278">
        <v>2445.7833333333338</v>
      </c>
      <c r="F141" s="278">
        <v>2420.7666666666669</v>
      </c>
      <c r="G141" s="278">
        <v>2389.6833333333338</v>
      </c>
      <c r="H141" s="278">
        <v>2501.8833333333337</v>
      </c>
      <c r="I141" s="278">
        <v>2532.9666666666667</v>
      </c>
      <c r="J141" s="278">
        <v>2557.9833333333336</v>
      </c>
      <c r="K141" s="276">
        <v>2507.9499999999998</v>
      </c>
      <c r="L141" s="276">
        <v>2451.85</v>
      </c>
      <c r="M141" s="276">
        <v>14.882860000000001</v>
      </c>
    </row>
    <row r="142" spans="1:13">
      <c r="A142" s="267">
        <v>132</v>
      </c>
      <c r="B142" s="276" t="s">
        <v>359</v>
      </c>
      <c r="C142" s="277">
        <v>339.2</v>
      </c>
      <c r="D142" s="278">
        <v>341.41666666666669</v>
      </c>
      <c r="E142" s="278">
        <v>334.88333333333338</v>
      </c>
      <c r="F142" s="278">
        <v>330.56666666666672</v>
      </c>
      <c r="G142" s="278">
        <v>324.03333333333342</v>
      </c>
      <c r="H142" s="278">
        <v>345.73333333333335</v>
      </c>
      <c r="I142" s="278">
        <v>352.26666666666665</v>
      </c>
      <c r="J142" s="278">
        <v>356.58333333333331</v>
      </c>
      <c r="K142" s="276">
        <v>347.95</v>
      </c>
      <c r="L142" s="276">
        <v>337.1</v>
      </c>
      <c r="M142" s="276">
        <v>3.6762000000000001</v>
      </c>
    </row>
    <row r="143" spans="1:13">
      <c r="A143" s="267">
        <v>133</v>
      </c>
      <c r="B143" s="276" t="s">
        <v>360</v>
      </c>
      <c r="C143" s="277">
        <v>100.4</v>
      </c>
      <c r="D143" s="278">
        <v>101.13333333333333</v>
      </c>
      <c r="E143" s="278">
        <v>99.266666666666652</v>
      </c>
      <c r="F143" s="278">
        <v>98.133333333333326</v>
      </c>
      <c r="G143" s="278">
        <v>96.266666666666652</v>
      </c>
      <c r="H143" s="278">
        <v>102.26666666666665</v>
      </c>
      <c r="I143" s="278">
        <v>104.13333333333333</v>
      </c>
      <c r="J143" s="278">
        <v>105.26666666666665</v>
      </c>
      <c r="K143" s="276">
        <v>103</v>
      </c>
      <c r="L143" s="276">
        <v>100</v>
      </c>
      <c r="M143" s="276">
        <v>5.0142699999999998</v>
      </c>
    </row>
    <row r="144" spans="1:13">
      <c r="A144" s="267">
        <v>134</v>
      </c>
      <c r="B144" s="276" t="s">
        <v>361</v>
      </c>
      <c r="C144" s="277">
        <v>155.4</v>
      </c>
      <c r="D144" s="278">
        <v>152.65</v>
      </c>
      <c r="E144" s="278">
        <v>146.9</v>
      </c>
      <c r="F144" s="278">
        <v>138.4</v>
      </c>
      <c r="G144" s="278">
        <v>132.65</v>
      </c>
      <c r="H144" s="278">
        <v>161.15</v>
      </c>
      <c r="I144" s="278">
        <v>166.9</v>
      </c>
      <c r="J144" s="278">
        <v>175.4</v>
      </c>
      <c r="K144" s="276">
        <v>158.4</v>
      </c>
      <c r="L144" s="276">
        <v>144.15</v>
      </c>
      <c r="M144" s="276">
        <v>4.7110700000000003</v>
      </c>
    </row>
    <row r="145" spans="1:13">
      <c r="A145" s="267">
        <v>135</v>
      </c>
      <c r="B145" s="276" t="s">
        <v>240</v>
      </c>
      <c r="C145" s="277">
        <v>427.3</v>
      </c>
      <c r="D145" s="278">
        <v>425.83333333333331</v>
      </c>
      <c r="E145" s="278">
        <v>414.81666666666661</v>
      </c>
      <c r="F145" s="278">
        <v>402.33333333333331</v>
      </c>
      <c r="G145" s="278">
        <v>391.31666666666661</v>
      </c>
      <c r="H145" s="278">
        <v>438.31666666666661</v>
      </c>
      <c r="I145" s="278">
        <v>449.33333333333337</v>
      </c>
      <c r="J145" s="278">
        <v>461.81666666666661</v>
      </c>
      <c r="K145" s="276">
        <v>436.85</v>
      </c>
      <c r="L145" s="276">
        <v>413.35</v>
      </c>
      <c r="M145" s="276">
        <v>5.7158699999999998</v>
      </c>
    </row>
    <row r="146" spans="1:13">
      <c r="A146" s="267">
        <v>136</v>
      </c>
      <c r="B146" s="276" t="s">
        <v>241</v>
      </c>
      <c r="C146" s="277">
        <v>1163.2</v>
      </c>
      <c r="D146" s="278">
        <v>1161.9166666666667</v>
      </c>
      <c r="E146" s="278">
        <v>1151.2833333333335</v>
      </c>
      <c r="F146" s="278">
        <v>1139.3666666666668</v>
      </c>
      <c r="G146" s="278">
        <v>1128.7333333333336</v>
      </c>
      <c r="H146" s="278">
        <v>1173.8333333333335</v>
      </c>
      <c r="I146" s="278">
        <v>1184.4666666666667</v>
      </c>
      <c r="J146" s="278">
        <v>1196.3833333333334</v>
      </c>
      <c r="K146" s="276">
        <v>1172.55</v>
      </c>
      <c r="L146" s="276">
        <v>1150</v>
      </c>
      <c r="M146" s="276">
        <v>0.85718000000000005</v>
      </c>
    </row>
    <row r="147" spans="1:13">
      <c r="A147" s="267">
        <v>137</v>
      </c>
      <c r="B147" s="276" t="s">
        <v>242</v>
      </c>
      <c r="C147" s="277">
        <v>75.400000000000006</v>
      </c>
      <c r="D147" s="278">
        <v>75.966666666666683</v>
      </c>
      <c r="E147" s="278">
        <v>74.233333333333363</v>
      </c>
      <c r="F147" s="278">
        <v>73.066666666666677</v>
      </c>
      <c r="G147" s="278">
        <v>71.333333333333357</v>
      </c>
      <c r="H147" s="278">
        <v>77.133333333333368</v>
      </c>
      <c r="I147" s="278">
        <v>78.866666666666688</v>
      </c>
      <c r="J147" s="278">
        <v>80.033333333333374</v>
      </c>
      <c r="K147" s="276">
        <v>77.7</v>
      </c>
      <c r="L147" s="276">
        <v>74.8</v>
      </c>
      <c r="M147" s="276">
        <v>36.186190000000003</v>
      </c>
    </row>
    <row r="148" spans="1:13">
      <c r="A148" s="267">
        <v>138</v>
      </c>
      <c r="B148" s="276" t="s">
        <v>96</v>
      </c>
      <c r="C148" s="277">
        <v>68.900000000000006</v>
      </c>
      <c r="D148" s="278">
        <v>69.583333333333343</v>
      </c>
      <c r="E148" s="278">
        <v>67.716666666666683</v>
      </c>
      <c r="F148" s="278">
        <v>66.533333333333346</v>
      </c>
      <c r="G148" s="278">
        <v>64.666666666666686</v>
      </c>
      <c r="H148" s="278">
        <v>70.76666666666668</v>
      </c>
      <c r="I148" s="278">
        <v>72.633333333333354</v>
      </c>
      <c r="J148" s="278">
        <v>73.816666666666677</v>
      </c>
      <c r="K148" s="276">
        <v>71.45</v>
      </c>
      <c r="L148" s="276">
        <v>68.400000000000006</v>
      </c>
      <c r="M148" s="276">
        <v>21.528269999999999</v>
      </c>
    </row>
    <row r="149" spans="1:13">
      <c r="A149" s="267">
        <v>139</v>
      </c>
      <c r="B149" s="276" t="s">
        <v>362</v>
      </c>
      <c r="C149" s="277">
        <v>537.75</v>
      </c>
      <c r="D149" s="278">
        <v>539.2833333333333</v>
      </c>
      <c r="E149" s="278">
        <v>528.56666666666661</v>
      </c>
      <c r="F149" s="278">
        <v>519.38333333333333</v>
      </c>
      <c r="G149" s="278">
        <v>508.66666666666663</v>
      </c>
      <c r="H149" s="278">
        <v>548.46666666666658</v>
      </c>
      <c r="I149" s="278">
        <v>559.18333333333328</v>
      </c>
      <c r="J149" s="278">
        <v>568.36666666666656</v>
      </c>
      <c r="K149" s="276">
        <v>550</v>
      </c>
      <c r="L149" s="276">
        <v>530.1</v>
      </c>
      <c r="M149" s="276">
        <v>2.98916</v>
      </c>
    </row>
    <row r="150" spans="1:13">
      <c r="A150" s="267">
        <v>140</v>
      </c>
      <c r="B150" s="276" t="s">
        <v>1297</v>
      </c>
      <c r="C150" s="277">
        <v>1538.05</v>
      </c>
      <c r="D150" s="278">
        <v>1526.3500000000001</v>
      </c>
      <c r="E150" s="278">
        <v>1502.7000000000003</v>
      </c>
      <c r="F150" s="278">
        <v>1467.3500000000001</v>
      </c>
      <c r="G150" s="278">
        <v>1443.7000000000003</v>
      </c>
      <c r="H150" s="278">
        <v>1561.7000000000003</v>
      </c>
      <c r="I150" s="278">
        <v>1585.3500000000004</v>
      </c>
      <c r="J150" s="278">
        <v>1620.7000000000003</v>
      </c>
      <c r="K150" s="276">
        <v>1550</v>
      </c>
      <c r="L150" s="276">
        <v>1491</v>
      </c>
      <c r="M150" s="276">
        <v>0.10206999999999999</v>
      </c>
    </row>
    <row r="151" spans="1:13">
      <c r="A151" s="267">
        <v>141</v>
      </c>
      <c r="B151" s="276" t="s">
        <v>97</v>
      </c>
      <c r="C151" s="277">
        <v>1361.05</v>
      </c>
      <c r="D151" s="278">
        <v>1365.0666666666666</v>
      </c>
      <c r="E151" s="278">
        <v>1345.9833333333331</v>
      </c>
      <c r="F151" s="278">
        <v>1330.9166666666665</v>
      </c>
      <c r="G151" s="278">
        <v>1311.833333333333</v>
      </c>
      <c r="H151" s="278">
        <v>1380.1333333333332</v>
      </c>
      <c r="I151" s="278">
        <v>1399.2166666666667</v>
      </c>
      <c r="J151" s="278">
        <v>1414.2833333333333</v>
      </c>
      <c r="K151" s="276">
        <v>1384.15</v>
      </c>
      <c r="L151" s="276">
        <v>1350</v>
      </c>
      <c r="M151" s="276">
        <v>11.802519999999999</v>
      </c>
    </row>
    <row r="152" spans="1:13">
      <c r="A152" s="267">
        <v>143</v>
      </c>
      <c r="B152" s="276" t="s">
        <v>98</v>
      </c>
      <c r="C152" s="277">
        <v>193.7</v>
      </c>
      <c r="D152" s="278">
        <v>193.51666666666665</v>
      </c>
      <c r="E152" s="278">
        <v>192.33333333333331</v>
      </c>
      <c r="F152" s="278">
        <v>190.96666666666667</v>
      </c>
      <c r="G152" s="278">
        <v>189.78333333333333</v>
      </c>
      <c r="H152" s="278">
        <v>194.8833333333333</v>
      </c>
      <c r="I152" s="278">
        <v>196.06666666666663</v>
      </c>
      <c r="J152" s="278">
        <v>197.43333333333328</v>
      </c>
      <c r="K152" s="276">
        <v>194.7</v>
      </c>
      <c r="L152" s="276">
        <v>192.15</v>
      </c>
      <c r="M152" s="276">
        <v>27.73751</v>
      </c>
    </row>
    <row r="153" spans="1:13">
      <c r="A153" s="267">
        <v>144</v>
      </c>
      <c r="B153" s="276" t="s">
        <v>243</v>
      </c>
      <c r="C153" s="277">
        <v>8.8000000000000007</v>
      </c>
      <c r="D153" s="278">
        <v>8.8333333333333339</v>
      </c>
      <c r="E153" s="278">
        <v>8.6666666666666679</v>
      </c>
      <c r="F153" s="278">
        <v>8.5333333333333332</v>
      </c>
      <c r="G153" s="278">
        <v>8.3666666666666671</v>
      </c>
      <c r="H153" s="278">
        <v>8.9666666666666686</v>
      </c>
      <c r="I153" s="278">
        <v>9.1333333333333364</v>
      </c>
      <c r="J153" s="278">
        <v>9.2666666666666693</v>
      </c>
      <c r="K153" s="276">
        <v>9</v>
      </c>
      <c r="L153" s="276">
        <v>8.6999999999999993</v>
      </c>
      <c r="M153" s="276">
        <v>67.403480000000002</v>
      </c>
    </row>
    <row r="154" spans="1:13">
      <c r="A154" s="267">
        <v>145</v>
      </c>
      <c r="B154" s="276" t="s">
        <v>364</v>
      </c>
      <c r="C154" s="277">
        <v>346.35</v>
      </c>
      <c r="D154" s="278">
        <v>348.65000000000003</v>
      </c>
      <c r="E154" s="278">
        <v>342.70000000000005</v>
      </c>
      <c r="F154" s="278">
        <v>339.05</v>
      </c>
      <c r="G154" s="278">
        <v>333.1</v>
      </c>
      <c r="H154" s="278">
        <v>352.30000000000007</v>
      </c>
      <c r="I154" s="278">
        <v>358.25</v>
      </c>
      <c r="J154" s="278">
        <v>361.90000000000009</v>
      </c>
      <c r="K154" s="276">
        <v>354.6</v>
      </c>
      <c r="L154" s="276">
        <v>345</v>
      </c>
      <c r="M154" s="276">
        <v>1.24448</v>
      </c>
    </row>
    <row r="155" spans="1:13">
      <c r="A155" s="267">
        <v>146</v>
      </c>
      <c r="B155" s="276" t="s">
        <v>99</v>
      </c>
      <c r="C155" s="277">
        <v>66.25</v>
      </c>
      <c r="D155" s="278">
        <v>66.349999999999994</v>
      </c>
      <c r="E155" s="278">
        <v>65.499999999999986</v>
      </c>
      <c r="F155" s="278">
        <v>64.749999999999986</v>
      </c>
      <c r="G155" s="278">
        <v>63.899999999999977</v>
      </c>
      <c r="H155" s="278">
        <v>67.099999999999994</v>
      </c>
      <c r="I155" s="278">
        <v>67.950000000000017</v>
      </c>
      <c r="J155" s="278">
        <v>68.7</v>
      </c>
      <c r="K155" s="276">
        <v>67.2</v>
      </c>
      <c r="L155" s="276">
        <v>65.599999999999994</v>
      </c>
      <c r="M155" s="276">
        <v>317.94609000000003</v>
      </c>
    </row>
    <row r="156" spans="1:13">
      <c r="A156" s="267">
        <v>147</v>
      </c>
      <c r="B156" s="276" t="s">
        <v>367</v>
      </c>
      <c r="C156" s="277">
        <v>358.95</v>
      </c>
      <c r="D156" s="278">
        <v>355.93333333333334</v>
      </c>
      <c r="E156" s="278">
        <v>350.01666666666665</v>
      </c>
      <c r="F156" s="278">
        <v>341.08333333333331</v>
      </c>
      <c r="G156" s="278">
        <v>335.16666666666663</v>
      </c>
      <c r="H156" s="278">
        <v>364.86666666666667</v>
      </c>
      <c r="I156" s="278">
        <v>370.7833333333333</v>
      </c>
      <c r="J156" s="278">
        <v>379.7166666666667</v>
      </c>
      <c r="K156" s="276">
        <v>361.85</v>
      </c>
      <c r="L156" s="276">
        <v>347</v>
      </c>
      <c r="M156" s="276">
        <v>5.1025900000000002</v>
      </c>
    </row>
    <row r="157" spans="1:13">
      <c r="A157" s="267">
        <v>148</v>
      </c>
      <c r="B157" s="276" t="s">
        <v>366</v>
      </c>
      <c r="C157" s="277">
        <v>2490.1</v>
      </c>
      <c r="D157" s="278">
        <v>2512.15</v>
      </c>
      <c r="E157" s="278">
        <v>2463.5</v>
      </c>
      <c r="F157" s="278">
        <v>2436.9</v>
      </c>
      <c r="G157" s="278">
        <v>2388.25</v>
      </c>
      <c r="H157" s="278">
        <v>2538.75</v>
      </c>
      <c r="I157" s="278">
        <v>2587.4000000000005</v>
      </c>
      <c r="J157" s="278">
        <v>2614</v>
      </c>
      <c r="K157" s="276">
        <v>2560.8000000000002</v>
      </c>
      <c r="L157" s="276">
        <v>2485.5500000000002</v>
      </c>
      <c r="M157" s="276">
        <v>0.38374999999999998</v>
      </c>
    </row>
    <row r="158" spans="1:13">
      <c r="A158" s="267">
        <v>149</v>
      </c>
      <c r="B158" s="276" t="s">
        <v>368</v>
      </c>
      <c r="C158" s="277">
        <v>641</v>
      </c>
      <c r="D158" s="278">
        <v>644</v>
      </c>
      <c r="E158" s="278">
        <v>633</v>
      </c>
      <c r="F158" s="278">
        <v>625</v>
      </c>
      <c r="G158" s="278">
        <v>614</v>
      </c>
      <c r="H158" s="278">
        <v>652</v>
      </c>
      <c r="I158" s="278">
        <v>663</v>
      </c>
      <c r="J158" s="278">
        <v>671</v>
      </c>
      <c r="K158" s="276">
        <v>655</v>
      </c>
      <c r="L158" s="276">
        <v>636</v>
      </c>
      <c r="M158" s="276">
        <v>0.33304</v>
      </c>
    </row>
    <row r="159" spans="1:13">
      <c r="A159" s="267">
        <v>150</v>
      </c>
      <c r="B159" s="276" t="s">
        <v>2940</v>
      </c>
      <c r="C159" s="277">
        <v>576.54999999999995</v>
      </c>
      <c r="D159" s="278">
        <v>576.93333333333328</v>
      </c>
      <c r="E159" s="278">
        <v>569.86666666666656</v>
      </c>
      <c r="F159" s="278">
        <v>563.18333333333328</v>
      </c>
      <c r="G159" s="278">
        <v>556.11666666666656</v>
      </c>
      <c r="H159" s="278">
        <v>583.61666666666656</v>
      </c>
      <c r="I159" s="278">
        <v>590.68333333333339</v>
      </c>
      <c r="J159" s="278">
        <v>597.36666666666656</v>
      </c>
      <c r="K159" s="276">
        <v>584</v>
      </c>
      <c r="L159" s="276">
        <v>570.25</v>
      </c>
      <c r="M159" s="276">
        <v>0.45579999999999998</v>
      </c>
    </row>
    <row r="160" spans="1:13">
      <c r="A160" s="267">
        <v>151</v>
      </c>
      <c r="B160" s="276" t="s">
        <v>370</v>
      </c>
      <c r="C160" s="277">
        <v>152.15</v>
      </c>
      <c r="D160" s="278">
        <v>151.25</v>
      </c>
      <c r="E160" s="278">
        <v>149.1</v>
      </c>
      <c r="F160" s="278">
        <v>146.04999999999998</v>
      </c>
      <c r="G160" s="278">
        <v>143.89999999999998</v>
      </c>
      <c r="H160" s="278">
        <v>154.30000000000001</v>
      </c>
      <c r="I160" s="278">
        <v>156.44999999999999</v>
      </c>
      <c r="J160" s="278">
        <v>159.50000000000003</v>
      </c>
      <c r="K160" s="276">
        <v>153.4</v>
      </c>
      <c r="L160" s="276">
        <v>148.19999999999999</v>
      </c>
      <c r="M160" s="276">
        <v>41.211210000000001</v>
      </c>
    </row>
    <row r="161" spans="1:13">
      <c r="A161" s="267">
        <v>152</v>
      </c>
      <c r="B161" s="276" t="s">
        <v>244</v>
      </c>
      <c r="C161" s="277">
        <v>79.599999999999994</v>
      </c>
      <c r="D161" s="278">
        <v>79.666666666666671</v>
      </c>
      <c r="E161" s="278">
        <v>78.333333333333343</v>
      </c>
      <c r="F161" s="278">
        <v>77.066666666666677</v>
      </c>
      <c r="G161" s="278">
        <v>75.733333333333348</v>
      </c>
      <c r="H161" s="278">
        <v>80.933333333333337</v>
      </c>
      <c r="I161" s="278">
        <v>82.26666666666668</v>
      </c>
      <c r="J161" s="278">
        <v>83.533333333333331</v>
      </c>
      <c r="K161" s="276">
        <v>81</v>
      </c>
      <c r="L161" s="276">
        <v>78.400000000000006</v>
      </c>
      <c r="M161" s="276">
        <v>28.213010000000001</v>
      </c>
    </row>
    <row r="162" spans="1:13">
      <c r="A162" s="267">
        <v>153</v>
      </c>
      <c r="B162" s="276" t="s">
        <v>369</v>
      </c>
      <c r="C162" s="277">
        <v>75</v>
      </c>
      <c r="D162" s="278">
        <v>75.45</v>
      </c>
      <c r="E162" s="278">
        <v>74.100000000000009</v>
      </c>
      <c r="F162" s="278">
        <v>73.2</v>
      </c>
      <c r="G162" s="278">
        <v>71.850000000000009</v>
      </c>
      <c r="H162" s="278">
        <v>76.350000000000009</v>
      </c>
      <c r="I162" s="278">
        <v>77.7</v>
      </c>
      <c r="J162" s="278">
        <v>78.600000000000009</v>
      </c>
      <c r="K162" s="276">
        <v>76.8</v>
      </c>
      <c r="L162" s="276">
        <v>74.55</v>
      </c>
      <c r="M162" s="276">
        <v>21.703510000000001</v>
      </c>
    </row>
    <row r="163" spans="1:13">
      <c r="A163" s="267">
        <v>154</v>
      </c>
      <c r="B163" s="276" t="s">
        <v>100</v>
      </c>
      <c r="C163" s="277">
        <v>125.85</v>
      </c>
      <c r="D163" s="278">
        <v>124.89999999999999</v>
      </c>
      <c r="E163" s="278">
        <v>120.99999999999997</v>
      </c>
      <c r="F163" s="278">
        <v>116.14999999999998</v>
      </c>
      <c r="G163" s="278">
        <v>112.24999999999996</v>
      </c>
      <c r="H163" s="278">
        <v>129.75</v>
      </c>
      <c r="I163" s="278">
        <v>133.64999999999998</v>
      </c>
      <c r="J163" s="278">
        <v>138.5</v>
      </c>
      <c r="K163" s="276">
        <v>128.80000000000001</v>
      </c>
      <c r="L163" s="276">
        <v>120.05</v>
      </c>
      <c r="M163" s="276">
        <v>527.97382000000005</v>
      </c>
    </row>
    <row r="164" spans="1:13">
      <c r="A164" s="267">
        <v>155</v>
      </c>
      <c r="B164" s="276" t="s">
        <v>375</v>
      </c>
      <c r="C164" s="277">
        <v>1900.7</v>
      </c>
      <c r="D164" s="278">
        <v>1904.5666666666666</v>
      </c>
      <c r="E164" s="278">
        <v>1884.1333333333332</v>
      </c>
      <c r="F164" s="278">
        <v>1867.5666666666666</v>
      </c>
      <c r="G164" s="278">
        <v>1847.1333333333332</v>
      </c>
      <c r="H164" s="278">
        <v>1921.1333333333332</v>
      </c>
      <c r="I164" s="278">
        <v>1941.5666666666666</v>
      </c>
      <c r="J164" s="278">
        <v>1958.1333333333332</v>
      </c>
      <c r="K164" s="276">
        <v>1925</v>
      </c>
      <c r="L164" s="276">
        <v>1888</v>
      </c>
      <c r="M164" s="276">
        <v>0.23488000000000001</v>
      </c>
    </row>
    <row r="165" spans="1:13">
      <c r="A165" s="267">
        <v>156</v>
      </c>
      <c r="B165" s="276" t="s">
        <v>376</v>
      </c>
      <c r="C165" s="277">
        <v>2182.9499999999998</v>
      </c>
      <c r="D165" s="278">
        <v>2188.3166666666666</v>
      </c>
      <c r="E165" s="278">
        <v>2166.6333333333332</v>
      </c>
      <c r="F165" s="278">
        <v>2150.3166666666666</v>
      </c>
      <c r="G165" s="278">
        <v>2128.6333333333332</v>
      </c>
      <c r="H165" s="278">
        <v>2204.6333333333332</v>
      </c>
      <c r="I165" s="278">
        <v>2226.3166666666666</v>
      </c>
      <c r="J165" s="278">
        <v>2242.6333333333332</v>
      </c>
      <c r="K165" s="276">
        <v>2210</v>
      </c>
      <c r="L165" s="276">
        <v>2172</v>
      </c>
      <c r="M165" s="276">
        <v>5.4370000000000002E-2</v>
      </c>
    </row>
    <row r="166" spans="1:13">
      <c r="A166" s="267">
        <v>157</v>
      </c>
      <c r="B166" s="276" t="s">
        <v>372</v>
      </c>
      <c r="C166" s="277">
        <v>291.2</v>
      </c>
      <c r="D166" s="278">
        <v>287.88333333333333</v>
      </c>
      <c r="E166" s="278">
        <v>283.31666666666666</v>
      </c>
      <c r="F166" s="278">
        <v>275.43333333333334</v>
      </c>
      <c r="G166" s="278">
        <v>270.86666666666667</v>
      </c>
      <c r="H166" s="278">
        <v>295.76666666666665</v>
      </c>
      <c r="I166" s="278">
        <v>300.33333333333326</v>
      </c>
      <c r="J166" s="278">
        <v>308.21666666666664</v>
      </c>
      <c r="K166" s="276">
        <v>292.45</v>
      </c>
      <c r="L166" s="276">
        <v>280</v>
      </c>
      <c r="M166" s="276">
        <v>2.7267999999999999</v>
      </c>
    </row>
    <row r="167" spans="1:13">
      <c r="A167" s="267">
        <v>158</v>
      </c>
      <c r="B167" s="276" t="s">
        <v>382</v>
      </c>
      <c r="C167" s="277">
        <v>284.64999999999998</v>
      </c>
      <c r="D167" s="278">
        <v>287.66666666666669</v>
      </c>
      <c r="E167" s="278">
        <v>279.58333333333337</v>
      </c>
      <c r="F167" s="278">
        <v>274.51666666666671</v>
      </c>
      <c r="G167" s="278">
        <v>266.43333333333339</v>
      </c>
      <c r="H167" s="278">
        <v>292.73333333333335</v>
      </c>
      <c r="I167" s="278">
        <v>300.81666666666672</v>
      </c>
      <c r="J167" s="278">
        <v>305.88333333333333</v>
      </c>
      <c r="K167" s="276">
        <v>295.75</v>
      </c>
      <c r="L167" s="276">
        <v>282.60000000000002</v>
      </c>
      <c r="M167" s="276">
        <v>4.8039800000000001</v>
      </c>
    </row>
    <row r="168" spans="1:13">
      <c r="A168" s="267">
        <v>159</v>
      </c>
      <c r="B168" s="276" t="s">
        <v>373</v>
      </c>
      <c r="C168" s="277">
        <v>115.25</v>
      </c>
      <c r="D168" s="278">
        <v>116.11666666666667</v>
      </c>
      <c r="E168" s="278">
        <v>112.13333333333335</v>
      </c>
      <c r="F168" s="278">
        <v>109.01666666666668</v>
      </c>
      <c r="G168" s="278">
        <v>105.03333333333336</v>
      </c>
      <c r="H168" s="278">
        <v>119.23333333333335</v>
      </c>
      <c r="I168" s="278">
        <v>123.21666666666667</v>
      </c>
      <c r="J168" s="278">
        <v>126.33333333333334</v>
      </c>
      <c r="K168" s="276">
        <v>120.1</v>
      </c>
      <c r="L168" s="276">
        <v>113</v>
      </c>
      <c r="M168" s="276">
        <v>1.9579800000000001</v>
      </c>
    </row>
    <row r="169" spans="1:13">
      <c r="A169" s="267">
        <v>160</v>
      </c>
      <c r="B169" s="276" t="s">
        <v>374</v>
      </c>
      <c r="C169" s="277">
        <v>193.7</v>
      </c>
      <c r="D169" s="278">
        <v>195.76666666666665</v>
      </c>
      <c r="E169" s="278">
        <v>190.93333333333331</v>
      </c>
      <c r="F169" s="278">
        <v>188.16666666666666</v>
      </c>
      <c r="G169" s="278">
        <v>183.33333333333331</v>
      </c>
      <c r="H169" s="278">
        <v>198.5333333333333</v>
      </c>
      <c r="I169" s="278">
        <v>203.36666666666667</v>
      </c>
      <c r="J169" s="278">
        <v>206.1333333333333</v>
      </c>
      <c r="K169" s="276">
        <v>200.6</v>
      </c>
      <c r="L169" s="276">
        <v>193</v>
      </c>
      <c r="M169" s="276">
        <v>3.0553599999999999</v>
      </c>
    </row>
    <row r="170" spans="1:13">
      <c r="A170" s="267">
        <v>161</v>
      </c>
      <c r="B170" s="276" t="s">
        <v>245</v>
      </c>
      <c r="C170" s="277">
        <v>142.25</v>
      </c>
      <c r="D170" s="278">
        <v>143.23333333333335</v>
      </c>
      <c r="E170" s="278">
        <v>139.8666666666667</v>
      </c>
      <c r="F170" s="278">
        <v>137.48333333333335</v>
      </c>
      <c r="G170" s="278">
        <v>134.1166666666667</v>
      </c>
      <c r="H170" s="278">
        <v>145.6166666666667</v>
      </c>
      <c r="I170" s="278">
        <v>148.98333333333338</v>
      </c>
      <c r="J170" s="278">
        <v>151.3666666666667</v>
      </c>
      <c r="K170" s="276">
        <v>146.6</v>
      </c>
      <c r="L170" s="276">
        <v>140.85</v>
      </c>
      <c r="M170" s="276">
        <v>7.0700099999999999</v>
      </c>
    </row>
    <row r="171" spans="1:13">
      <c r="A171" s="267">
        <v>162</v>
      </c>
      <c r="B171" s="276" t="s">
        <v>378</v>
      </c>
      <c r="C171" s="277">
        <v>5909.65</v>
      </c>
      <c r="D171" s="278">
        <v>5946.55</v>
      </c>
      <c r="E171" s="278">
        <v>5713.1</v>
      </c>
      <c r="F171" s="278">
        <v>5516.55</v>
      </c>
      <c r="G171" s="278">
        <v>5283.1</v>
      </c>
      <c r="H171" s="278">
        <v>6143.1</v>
      </c>
      <c r="I171" s="278">
        <v>6376.5499999999993</v>
      </c>
      <c r="J171" s="278">
        <v>6573.1</v>
      </c>
      <c r="K171" s="276">
        <v>6180</v>
      </c>
      <c r="L171" s="276">
        <v>5750</v>
      </c>
      <c r="M171" s="276">
        <v>0.72177999999999998</v>
      </c>
    </row>
    <row r="172" spans="1:13">
      <c r="A172" s="267">
        <v>163</v>
      </c>
      <c r="B172" s="276" t="s">
        <v>379</v>
      </c>
      <c r="C172" s="277">
        <v>1551.15</v>
      </c>
      <c r="D172" s="278">
        <v>1554.0833333333333</v>
      </c>
      <c r="E172" s="278">
        <v>1544.1666666666665</v>
      </c>
      <c r="F172" s="278">
        <v>1537.1833333333332</v>
      </c>
      <c r="G172" s="278">
        <v>1527.2666666666664</v>
      </c>
      <c r="H172" s="278">
        <v>1561.0666666666666</v>
      </c>
      <c r="I172" s="278">
        <v>1570.9833333333331</v>
      </c>
      <c r="J172" s="278">
        <v>1577.9666666666667</v>
      </c>
      <c r="K172" s="276">
        <v>1564</v>
      </c>
      <c r="L172" s="276">
        <v>1547.1</v>
      </c>
      <c r="M172" s="276">
        <v>0.16370999999999999</v>
      </c>
    </row>
    <row r="173" spans="1:13">
      <c r="A173" s="267">
        <v>164</v>
      </c>
      <c r="B173" s="276" t="s">
        <v>101</v>
      </c>
      <c r="C173" s="277">
        <v>527.35</v>
      </c>
      <c r="D173" s="278">
        <v>528.58333333333337</v>
      </c>
      <c r="E173" s="278">
        <v>521.41666666666674</v>
      </c>
      <c r="F173" s="278">
        <v>515.48333333333335</v>
      </c>
      <c r="G173" s="278">
        <v>508.31666666666672</v>
      </c>
      <c r="H173" s="278">
        <v>534.51666666666677</v>
      </c>
      <c r="I173" s="278">
        <v>541.68333333333351</v>
      </c>
      <c r="J173" s="278">
        <v>547.61666666666679</v>
      </c>
      <c r="K173" s="276">
        <v>535.75</v>
      </c>
      <c r="L173" s="276">
        <v>522.65</v>
      </c>
      <c r="M173" s="276">
        <v>10.24147</v>
      </c>
    </row>
    <row r="174" spans="1:13">
      <c r="A174" s="267">
        <v>165</v>
      </c>
      <c r="B174" s="276" t="s">
        <v>387</v>
      </c>
      <c r="C174" s="277">
        <v>51.35</v>
      </c>
      <c r="D174" s="278">
        <v>51.65</v>
      </c>
      <c r="E174" s="278">
        <v>50.5</v>
      </c>
      <c r="F174" s="278">
        <v>49.65</v>
      </c>
      <c r="G174" s="278">
        <v>48.5</v>
      </c>
      <c r="H174" s="278">
        <v>52.5</v>
      </c>
      <c r="I174" s="278">
        <v>53.649999999999991</v>
      </c>
      <c r="J174" s="278">
        <v>54.5</v>
      </c>
      <c r="K174" s="276">
        <v>52.8</v>
      </c>
      <c r="L174" s="276">
        <v>50.8</v>
      </c>
      <c r="M174" s="276">
        <v>24.66911</v>
      </c>
    </row>
    <row r="175" spans="1:13">
      <c r="A175" s="267">
        <v>166</v>
      </c>
      <c r="B175" s="276" t="s">
        <v>1396</v>
      </c>
      <c r="C175" s="277">
        <v>3747.6</v>
      </c>
      <c r="D175" s="278">
        <v>3758.9500000000003</v>
      </c>
      <c r="E175" s="278">
        <v>3675.6500000000005</v>
      </c>
      <c r="F175" s="278">
        <v>3603.7000000000003</v>
      </c>
      <c r="G175" s="278">
        <v>3520.4000000000005</v>
      </c>
      <c r="H175" s="278">
        <v>3830.9000000000005</v>
      </c>
      <c r="I175" s="278">
        <v>3914.2000000000007</v>
      </c>
      <c r="J175" s="278">
        <v>3986.1500000000005</v>
      </c>
      <c r="K175" s="276">
        <v>3842.25</v>
      </c>
      <c r="L175" s="276">
        <v>3687</v>
      </c>
      <c r="M175" s="276">
        <v>0.41371000000000002</v>
      </c>
    </row>
    <row r="176" spans="1:13">
      <c r="A176" s="267">
        <v>167</v>
      </c>
      <c r="B176" s="276" t="s">
        <v>103</v>
      </c>
      <c r="C176" s="277">
        <v>26.6</v>
      </c>
      <c r="D176" s="278">
        <v>26.616666666666664</v>
      </c>
      <c r="E176" s="278">
        <v>26.133333333333326</v>
      </c>
      <c r="F176" s="278">
        <v>25.666666666666661</v>
      </c>
      <c r="G176" s="278">
        <v>25.183333333333323</v>
      </c>
      <c r="H176" s="278">
        <v>27.083333333333329</v>
      </c>
      <c r="I176" s="278">
        <v>27.56666666666667</v>
      </c>
      <c r="J176" s="278">
        <v>28.033333333333331</v>
      </c>
      <c r="K176" s="276">
        <v>27.1</v>
      </c>
      <c r="L176" s="276">
        <v>26.15</v>
      </c>
      <c r="M176" s="276">
        <v>116.17558</v>
      </c>
    </row>
    <row r="177" spans="1:13">
      <c r="A177" s="267">
        <v>168</v>
      </c>
      <c r="B177" s="276" t="s">
        <v>388</v>
      </c>
      <c r="C177" s="277">
        <v>242.85</v>
      </c>
      <c r="D177" s="278">
        <v>245.43333333333331</v>
      </c>
      <c r="E177" s="278">
        <v>238.26666666666662</v>
      </c>
      <c r="F177" s="278">
        <v>233.68333333333331</v>
      </c>
      <c r="G177" s="278">
        <v>226.51666666666662</v>
      </c>
      <c r="H177" s="278">
        <v>250.01666666666662</v>
      </c>
      <c r="I177" s="278">
        <v>257.18333333333328</v>
      </c>
      <c r="J177" s="278">
        <v>261.76666666666665</v>
      </c>
      <c r="K177" s="276">
        <v>252.6</v>
      </c>
      <c r="L177" s="276">
        <v>240.85</v>
      </c>
      <c r="M177" s="276">
        <v>9.4411299999999994</v>
      </c>
    </row>
    <row r="178" spans="1:13">
      <c r="A178" s="267">
        <v>169</v>
      </c>
      <c r="B178" s="276" t="s">
        <v>380</v>
      </c>
      <c r="C178" s="277">
        <v>1016.35</v>
      </c>
      <c r="D178" s="278">
        <v>1025.2333333333333</v>
      </c>
      <c r="E178" s="278">
        <v>993.76666666666665</v>
      </c>
      <c r="F178" s="278">
        <v>971.18333333333328</v>
      </c>
      <c r="G178" s="278">
        <v>939.71666666666658</v>
      </c>
      <c r="H178" s="278">
        <v>1047.8166666666666</v>
      </c>
      <c r="I178" s="278">
        <v>1079.2833333333333</v>
      </c>
      <c r="J178" s="278">
        <v>1101.8666666666668</v>
      </c>
      <c r="K178" s="276">
        <v>1056.7</v>
      </c>
      <c r="L178" s="276">
        <v>1002.65</v>
      </c>
      <c r="M178" s="276">
        <v>1.9806600000000001</v>
      </c>
    </row>
    <row r="179" spans="1:13">
      <c r="A179" s="267">
        <v>170</v>
      </c>
      <c r="B179" s="276" t="s">
        <v>246</v>
      </c>
      <c r="C179" s="277">
        <v>524.5</v>
      </c>
      <c r="D179" s="278">
        <v>524.88333333333333</v>
      </c>
      <c r="E179" s="278">
        <v>520.11666666666667</v>
      </c>
      <c r="F179" s="278">
        <v>515.73333333333335</v>
      </c>
      <c r="G179" s="278">
        <v>510.9666666666667</v>
      </c>
      <c r="H179" s="278">
        <v>529.26666666666665</v>
      </c>
      <c r="I179" s="278">
        <v>534.0333333333333</v>
      </c>
      <c r="J179" s="278">
        <v>538.41666666666663</v>
      </c>
      <c r="K179" s="276">
        <v>529.65</v>
      </c>
      <c r="L179" s="276">
        <v>520.5</v>
      </c>
      <c r="M179" s="276">
        <v>1.5726899999999999</v>
      </c>
    </row>
    <row r="180" spans="1:13">
      <c r="A180" s="267">
        <v>171</v>
      </c>
      <c r="B180" s="276" t="s">
        <v>104</v>
      </c>
      <c r="C180" s="277">
        <v>726.6</v>
      </c>
      <c r="D180" s="278">
        <v>727.51666666666677</v>
      </c>
      <c r="E180" s="278">
        <v>715.63333333333355</v>
      </c>
      <c r="F180" s="278">
        <v>704.66666666666674</v>
      </c>
      <c r="G180" s="278">
        <v>692.78333333333353</v>
      </c>
      <c r="H180" s="278">
        <v>738.48333333333358</v>
      </c>
      <c r="I180" s="278">
        <v>750.36666666666679</v>
      </c>
      <c r="J180" s="278">
        <v>761.3333333333336</v>
      </c>
      <c r="K180" s="276">
        <v>739.4</v>
      </c>
      <c r="L180" s="276">
        <v>716.55</v>
      </c>
      <c r="M180" s="276">
        <v>22.307390000000002</v>
      </c>
    </row>
    <row r="181" spans="1:13">
      <c r="A181" s="267">
        <v>172</v>
      </c>
      <c r="B181" s="276" t="s">
        <v>247</v>
      </c>
      <c r="C181" s="277">
        <v>452.65</v>
      </c>
      <c r="D181" s="278">
        <v>450.55</v>
      </c>
      <c r="E181" s="278">
        <v>446.1</v>
      </c>
      <c r="F181" s="278">
        <v>439.55</v>
      </c>
      <c r="G181" s="278">
        <v>435.1</v>
      </c>
      <c r="H181" s="278">
        <v>457.1</v>
      </c>
      <c r="I181" s="278">
        <v>461.54999999999995</v>
      </c>
      <c r="J181" s="278">
        <v>468.1</v>
      </c>
      <c r="K181" s="276">
        <v>455</v>
      </c>
      <c r="L181" s="276">
        <v>444</v>
      </c>
      <c r="M181" s="276">
        <v>1.62812</v>
      </c>
    </row>
    <row r="182" spans="1:13">
      <c r="A182" s="267">
        <v>173</v>
      </c>
      <c r="B182" s="276" t="s">
        <v>248</v>
      </c>
      <c r="C182" s="277">
        <v>1303.4000000000001</v>
      </c>
      <c r="D182" s="278">
        <v>1288.8</v>
      </c>
      <c r="E182" s="278">
        <v>1267.5999999999999</v>
      </c>
      <c r="F182" s="278">
        <v>1231.8</v>
      </c>
      <c r="G182" s="278">
        <v>1210.5999999999999</v>
      </c>
      <c r="H182" s="278">
        <v>1324.6</v>
      </c>
      <c r="I182" s="278">
        <v>1345.8000000000002</v>
      </c>
      <c r="J182" s="278">
        <v>1381.6</v>
      </c>
      <c r="K182" s="276">
        <v>1310</v>
      </c>
      <c r="L182" s="276">
        <v>1253</v>
      </c>
      <c r="M182" s="276">
        <v>14.7272</v>
      </c>
    </row>
    <row r="183" spans="1:13">
      <c r="A183" s="267">
        <v>174</v>
      </c>
      <c r="B183" s="276" t="s">
        <v>389</v>
      </c>
      <c r="C183" s="277">
        <v>91.9</v>
      </c>
      <c r="D183" s="278">
        <v>92.166666666666671</v>
      </c>
      <c r="E183" s="278">
        <v>90.983333333333348</v>
      </c>
      <c r="F183" s="278">
        <v>90.066666666666677</v>
      </c>
      <c r="G183" s="278">
        <v>88.883333333333354</v>
      </c>
      <c r="H183" s="278">
        <v>93.083333333333343</v>
      </c>
      <c r="I183" s="278">
        <v>94.266666666666652</v>
      </c>
      <c r="J183" s="278">
        <v>95.183333333333337</v>
      </c>
      <c r="K183" s="276">
        <v>93.35</v>
      </c>
      <c r="L183" s="276">
        <v>91.25</v>
      </c>
      <c r="M183" s="276">
        <v>3.6257600000000001</v>
      </c>
    </row>
    <row r="184" spans="1:13">
      <c r="A184" s="267">
        <v>175</v>
      </c>
      <c r="B184" s="276" t="s">
        <v>381</v>
      </c>
      <c r="C184" s="277">
        <v>387.6</v>
      </c>
      <c r="D184" s="278">
        <v>390.33333333333331</v>
      </c>
      <c r="E184" s="278">
        <v>383.26666666666665</v>
      </c>
      <c r="F184" s="278">
        <v>378.93333333333334</v>
      </c>
      <c r="G184" s="278">
        <v>371.86666666666667</v>
      </c>
      <c r="H184" s="278">
        <v>394.66666666666663</v>
      </c>
      <c r="I184" s="278">
        <v>401.73333333333335</v>
      </c>
      <c r="J184" s="278">
        <v>406.06666666666661</v>
      </c>
      <c r="K184" s="276">
        <v>397.4</v>
      </c>
      <c r="L184" s="276">
        <v>386</v>
      </c>
      <c r="M184" s="276">
        <v>11.863960000000001</v>
      </c>
    </row>
    <row r="185" spans="1:13">
      <c r="A185" s="267">
        <v>176</v>
      </c>
      <c r="B185" s="276" t="s">
        <v>249</v>
      </c>
      <c r="C185" s="277">
        <v>278.35000000000002</v>
      </c>
      <c r="D185" s="278">
        <v>279.26666666666665</v>
      </c>
      <c r="E185" s="278">
        <v>273.0333333333333</v>
      </c>
      <c r="F185" s="278">
        <v>267.71666666666664</v>
      </c>
      <c r="G185" s="278">
        <v>261.48333333333329</v>
      </c>
      <c r="H185" s="278">
        <v>284.58333333333331</v>
      </c>
      <c r="I185" s="278">
        <v>290.81666666666666</v>
      </c>
      <c r="J185" s="278">
        <v>296.13333333333333</v>
      </c>
      <c r="K185" s="276">
        <v>285.5</v>
      </c>
      <c r="L185" s="276">
        <v>273.95</v>
      </c>
      <c r="M185" s="276">
        <v>12.219659999999999</v>
      </c>
    </row>
    <row r="186" spans="1:13">
      <c r="A186" s="267">
        <v>177</v>
      </c>
      <c r="B186" s="276" t="s">
        <v>105</v>
      </c>
      <c r="C186" s="277">
        <v>902.25</v>
      </c>
      <c r="D186" s="278">
        <v>906.30000000000007</v>
      </c>
      <c r="E186" s="278">
        <v>896.95000000000016</v>
      </c>
      <c r="F186" s="278">
        <v>891.65000000000009</v>
      </c>
      <c r="G186" s="278">
        <v>882.30000000000018</v>
      </c>
      <c r="H186" s="278">
        <v>911.60000000000014</v>
      </c>
      <c r="I186" s="278">
        <v>920.95</v>
      </c>
      <c r="J186" s="278">
        <v>926.25000000000011</v>
      </c>
      <c r="K186" s="276">
        <v>915.65</v>
      </c>
      <c r="L186" s="276">
        <v>901</v>
      </c>
      <c r="M186" s="276">
        <v>19.380420000000001</v>
      </c>
    </row>
    <row r="187" spans="1:13">
      <c r="A187" s="267">
        <v>178</v>
      </c>
      <c r="B187" s="276" t="s">
        <v>383</v>
      </c>
      <c r="C187" s="277">
        <v>83.5</v>
      </c>
      <c r="D187" s="278">
        <v>83.833333333333329</v>
      </c>
      <c r="E187" s="278">
        <v>82.666666666666657</v>
      </c>
      <c r="F187" s="278">
        <v>81.833333333333329</v>
      </c>
      <c r="G187" s="278">
        <v>80.666666666666657</v>
      </c>
      <c r="H187" s="278">
        <v>84.666666666666657</v>
      </c>
      <c r="I187" s="278">
        <v>85.833333333333314</v>
      </c>
      <c r="J187" s="278">
        <v>86.666666666666657</v>
      </c>
      <c r="K187" s="276">
        <v>85</v>
      </c>
      <c r="L187" s="276">
        <v>83</v>
      </c>
      <c r="M187" s="276">
        <v>10.948219999999999</v>
      </c>
    </row>
    <row r="188" spans="1:13">
      <c r="A188" s="267">
        <v>179</v>
      </c>
      <c r="B188" s="276" t="s">
        <v>384</v>
      </c>
      <c r="C188" s="277">
        <v>670.2</v>
      </c>
      <c r="D188" s="278">
        <v>673.43333333333339</v>
      </c>
      <c r="E188" s="278">
        <v>658.01666666666677</v>
      </c>
      <c r="F188" s="278">
        <v>645.83333333333337</v>
      </c>
      <c r="G188" s="278">
        <v>630.41666666666674</v>
      </c>
      <c r="H188" s="278">
        <v>685.61666666666679</v>
      </c>
      <c r="I188" s="278">
        <v>701.0333333333333</v>
      </c>
      <c r="J188" s="278">
        <v>713.21666666666681</v>
      </c>
      <c r="K188" s="276">
        <v>688.85</v>
      </c>
      <c r="L188" s="276">
        <v>661.25</v>
      </c>
      <c r="M188" s="276">
        <v>0.18473000000000001</v>
      </c>
    </row>
    <row r="189" spans="1:13">
      <c r="A189" s="267">
        <v>180</v>
      </c>
      <c r="B189" s="276" t="s">
        <v>1439</v>
      </c>
      <c r="C189" s="277">
        <v>194.45</v>
      </c>
      <c r="D189" s="278">
        <v>195.65</v>
      </c>
      <c r="E189" s="278">
        <v>192.8</v>
      </c>
      <c r="F189" s="278">
        <v>191.15</v>
      </c>
      <c r="G189" s="278">
        <v>188.3</v>
      </c>
      <c r="H189" s="278">
        <v>197.3</v>
      </c>
      <c r="I189" s="278">
        <v>200.14999999999998</v>
      </c>
      <c r="J189" s="278">
        <v>201.8</v>
      </c>
      <c r="K189" s="276">
        <v>198.5</v>
      </c>
      <c r="L189" s="276">
        <v>194</v>
      </c>
      <c r="M189" s="276">
        <v>1.2497199999999999</v>
      </c>
    </row>
    <row r="190" spans="1:13">
      <c r="A190" s="267">
        <v>181</v>
      </c>
      <c r="B190" s="276" t="s">
        <v>390</v>
      </c>
      <c r="C190" s="277">
        <v>77.599999999999994</v>
      </c>
      <c r="D190" s="278">
        <v>77.36666666666666</v>
      </c>
      <c r="E190" s="278">
        <v>76.23333333333332</v>
      </c>
      <c r="F190" s="278">
        <v>74.86666666666666</v>
      </c>
      <c r="G190" s="278">
        <v>73.73333333333332</v>
      </c>
      <c r="H190" s="278">
        <v>78.73333333333332</v>
      </c>
      <c r="I190" s="278">
        <v>79.866666666666674</v>
      </c>
      <c r="J190" s="278">
        <v>81.23333333333332</v>
      </c>
      <c r="K190" s="276">
        <v>78.5</v>
      </c>
      <c r="L190" s="276">
        <v>76</v>
      </c>
      <c r="M190" s="276">
        <v>11.093310000000001</v>
      </c>
    </row>
    <row r="191" spans="1:13">
      <c r="A191" s="267">
        <v>182</v>
      </c>
      <c r="B191" s="276" t="s">
        <v>250</v>
      </c>
      <c r="C191" s="277">
        <v>232.4</v>
      </c>
      <c r="D191" s="278">
        <v>232.65</v>
      </c>
      <c r="E191" s="278">
        <v>228.85000000000002</v>
      </c>
      <c r="F191" s="278">
        <v>225.3</v>
      </c>
      <c r="G191" s="278">
        <v>221.50000000000003</v>
      </c>
      <c r="H191" s="278">
        <v>236.20000000000002</v>
      </c>
      <c r="I191" s="278">
        <v>240.00000000000003</v>
      </c>
      <c r="J191" s="278">
        <v>243.55</v>
      </c>
      <c r="K191" s="276">
        <v>236.45</v>
      </c>
      <c r="L191" s="276">
        <v>229.1</v>
      </c>
      <c r="M191" s="276">
        <v>11.65442</v>
      </c>
    </row>
    <row r="192" spans="1:13">
      <c r="A192" s="267">
        <v>183</v>
      </c>
      <c r="B192" s="276" t="s">
        <v>385</v>
      </c>
      <c r="C192" s="277">
        <v>351.65</v>
      </c>
      <c r="D192" s="278">
        <v>354.11666666666662</v>
      </c>
      <c r="E192" s="278">
        <v>345.13333333333321</v>
      </c>
      <c r="F192" s="278">
        <v>338.61666666666662</v>
      </c>
      <c r="G192" s="278">
        <v>329.63333333333321</v>
      </c>
      <c r="H192" s="278">
        <v>360.63333333333321</v>
      </c>
      <c r="I192" s="278">
        <v>369.61666666666667</v>
      </c>
      <c r="J192" s="278">
        <v>376.13333333333321</v>
      </c>
      <c r="K192" s="276">
        <v>363.1</v>
      </c>
      <c r="L192" s="276">
        <v>347.6</v>
      </c>
      <c r="M192" s="276">
        <v>2.8470300000000002</v>
      </c>
    </row>
    <row r="193" spans="1:13">
      <c r="A193" s="267">
        <v>184</v>
      </c>
      <c r="B193" s="276" t="s">
        <v>386</v>
      </c>
      <c r="C193" s="277">
        <v>348.75</v>
      </c>
      <c r="D193" s="278">
        <v>346.38333333333338</v>
      </c>
      <c r="E193" s="278">
        <v>340.86666666666679</v>
      </c>
      <c r="F193" s="278">
        <v>332.98333333333341</v>
      </c>
      <c r="G193" s="278">
        <v>327.46666666666681</v>
      </c>
      <c r="H193" s="278">
        <v>354.26666666666677</v>
      </c>
      <c r="I193" s="278">
        <v>359.7833333333333</v>
      </c>
      <c r="J193" s="278">
        <v>367.66666666666674</v>
      </c>
      <c r="K193" s="276">
        <v>351.9</v>
      </c>
      <c r="L193" s="276">
        <v>338.5</v>
      </c>
      <c r="M193" s="276">
        <v>4.5084499999999998</v>
      </c>
    </row>
    <row r="194" spans="1:13">
      <c r="A194" s="267">
        <v>185</v>
      </c>
      <c r="B194" s="276" t="s">
        <v>391</v>
      </c>
      <c r="C194" s="277">
        <v>761.5</v>
      </c>
      <c r="D194" s="278">
        <v>764.83333333333337</v>
      </c>
      <c r="E194" s="278">
        <v>754.66666666666674</v>
      </c>
      <c r="F194" s="278">
        <v>747.83333333333337</v>
      </c>
      <c r="G194" s="278">
        <v>737.66666666666674</v>
      </c>
      <c r="H194" s="278">
        <v>771.66666666666674</v>
      </c>
      <c r="I194" s="278">
        <v>781.83333333333348</v>
      </c>
      <c r="J194" s="278">
        <v>788.66666666666674</v>
      </c>
      <c r="K194" s="276">
        <v>775</v>
      </c>
      <c r="L194" s="276">
        <v>758</v>
      </c>
      <c r="M194" s="276">
        <v>0.38901000000000002</v>
      </c>
    </row>
    <row r="195" spans="1:13">
      <c r="A195" s="267">
        <v>186</v>
      </c>
      <c r="B195" s="276" t="s">
        <v>399</v>
      </c>
      <c r="C195" s="277">
        <v>856.8</v>
      </c>
      <c r="D195" s="278">
        <v>862.01666666666677</v>
      </c>
      <c r="E195" s="278">
        <v>846.78333333333353</v>
      </c>
      <c r="F195" s="278">
        <v>836.76666666666677</v>
      </c>
      <c r="G195" s="278">
        <v>821.53333333333353</v>
      </c>
      <c r="H195" s="278">
        <v>872.03333333333353</v>
      </c>
      <c r="I195" s="278">
        <v>887.26666666666688</v>
      </c>
      <c r="J195" s="278">
        <v>897.28333333333353</v>
      </c>
      <c r="K195" s="276">
        <v>877.25</v>
      </c>
      <c r="L195" s="276">
        <v>852</v>
      </c>
      <c r="M195" s="276">
        <v>2.8274300000000001</v>
      </c>
    </row>
    <row r="196" spans="1:13">
      <c r="A196" s="267">
        <v>187</v>
      </c>
      <c r="B196" s="276" t="s">
        <v>392</v>
      </c>
      <c r="C196" s="277">
        <v>34.6</v>
      </c>
      <c r="D196" s="278">
        <v>35.1</v>
      </c>
      <c r="E196" s="278">
        <v>33.5</v>
      </c>
      <c r="F196" s="278">
        <v>32.4</v>
      </c>
      <c r="G196" s="278">
        <v>30.799999999999997</v>
      </c>
      <c r="H196" s="278">
        <v>36.200000000000003</v>
      </c>
      <c r="I196" s="278">
        <v>37.800000000000011</v>
      </c>
      <c r="J196" s="278">
        <v>38.900000000000006</v>
      </c>
      <c r="K196" s="276">
        <v>36.700000000000003</v>
      </c>
      <c r="L196" s="276">
        <v>34</v>
      </c>
      <c r="M196" s="276">
        <v>10.6343</v>
      </c>
    </row>
    <row r="197" spans="1:13">
      <c r="A197" s="267">
        <v>188</v>
      </c>
      <c r="B197" s="276" t="s">
        <v>393</v>
      </c>
      <c r="C197" s="277">
        <v>805.3</v>
      </c>
      <c r="D197" s="278">
        <v>810.0333333333333</v>
      </c>
      <c r="E197" s="278">
        <v>795.26666666666665</v>
      </c>
      <c r="F197" s="278">
        <v>785.23333333333335</v>
      </c>
      <c r="G197" s="278">
        <v>770.4666666666667</v>
      </c>
      <c r="H197" s="278">
        <v>820.06666666666661</v>
      </c>
      <c r="I197" s="278">
        <v>834.83333333333326</v>
      </c>
      <c r="J197" s="278">
        <v>844.86666666666656</v>
      </c>
      <c r="K197" s="276">
        <v>824.8</v>
      </c>
      <c r="L197" s="276">
        <v>800</v>
      </c>
      <c r="M197" s="276">
        <v>0.70613999999999999</v>
      </c>
    </row>
    <row r="198" spans="1:13">
      <c r="A198" s="267">
        <v>189</v>
      </c>
      <c r="B198" s="276" t="s">
        <v>106</v>
      </c>
      <c r="C198" s="277">
        <v>827.45</v>
      </c>
      <c r="D198" s="278">
        <v>830.03333333333342</v>
      </c>
      <c r="E198" s="278">
        <v>818.61666666666679</v>
      </c>
      <c r="F198" s="278">
        <v>809.78333333333342</v>
      </c>
      <c r="G198" s="278">
        <v>798.36666666666679</v>
      </c>
      <c r="H198" s="278">
        <v>838.86666666666679</v>
      </c>
      <c r="I198" s="278">
        <v>850.28333333333353</v>
      </c>
      <c r="J198" s="278">
        <v>859.11666666666679</v>
      </c>
      <c r="K198" s="276">
        <v>841.45</v>
      </c>
      <c r="L198" s="276">
        <v>821.2</v>
      </c>
      <c r="M198" s="276">
        <v>20.774180000000001</v>
      </c>
    </row>
    <row r="199" spans="1:13">
      <c r="A199" s="267">
        <v>190</v>
      </c>
      <c r="B199" s="276" t="s">
        <v>108</v>
      </c>
      <c r="C199" s="277">
        <v>862.25</v>
      </c>
      <c r="D199" s="278">
        <v>866.41666666666663</v>
      </c>
      <c r="E199" s="278">
        <v>851.0333333333333</v>
      </c>
      <c r="F199" s="278">
        <v>839.81666666666672</v>
      </c>
      <c r="G199" s="278">
        <v>824.43333333333339</v>
      </c>
      <c r="H199" s="278">
        <v>877.63333333333321</v>
      </c>
      <c r="I199" s="278">
        <v>893.01666666666665</v>
      </c>
      <c r="J199" s="278">
        <v>904.23333333333312</v>
      </c>
      <c r="K199" s="276">
        <v>881.8</v>
      </c>
      <c r="L199" s="276">
        <v>855.2</v>
      </c>
      <c r="M199" s="276">
        <v>56.370350000000002</v>
      </c>
    </row>
    <row r="200" spans="1:13">
      <c r="A200" s="267">
        <v>191</v>
      </c>
      <c r="B200" s="276" t="s">
        <v>109</v>
      </c>
      <c r="C200" s="277">
        <v>2295.9</v>
      </c>
      <c r="D200" s="278">
        <v>2295.2000000000003</v>
      </c>
      <c r="E200" s="278">
        <v>2272.7000000000007</v>
      </c>
      <c r="F200" s="278">
        <v>2249.5000000000005</v>
      </c>
      <c r="G200" s="278">
        <v>2227.0000000000009</v>
      </c>
      <c r="H200" s="278">
        <v>2318.4000000000005</v>
      </c>
      <c r="I200" s="278">
        <v>2340.8999999999996</v>
      </c>
      <c r="J200" s="278">
        <v>2364.1000000000004</v>
      </c>
      <c r="K200" s="276">
        <v>2317.6999999999998</v>
      </c>
      <c r="L200" s="276">
        <v>2272</v>
      </c>
      <c r="M200" s="276">
        <v>45.778129999999997</v>
      </c>
    </row>
    <row r="201" spans="1:13">
      <c r="A201" s="267">
        <v>192</v>
      </c>
      <c r="B201" s="276" t="s">
        <v>252</v>
      </c>
      <c r="C201" s="277">
        <v>2838.6</v>
      </c>
      <c r="D201" s="278">
        <v>2835.5333333333333</v>
      </c>
      <c r="E201" s="278">
        <v>2783.0666666666666</v>
      </c>
      <c r="F201" s="278">
        <v>2727.5333333333333</v>
      </c>
      <c r="G201" s="278">
        <v>2675.0666666666666</v>
      </c>
      <c r="H201" s="278">
        <v>2891.0666666666666</v>
      </c>
      <c r="I201" s="278">
        <v>2943.5333333333328</v>
      </c>
      <c r="J201" s="278">
        <v>2999.0666666666666</v>
      </c>
      <c r="K201" s="276">
        <v>2888</v>
      </c>
      <c r="L201" s="276">
        <v>2780</v>
      </c>
      <c r="M201" s="276">
        <v>3.7066599999999998</v>
      </c>
    </row>
    <row r="202" spans="1:13">
      <c r="A202" s="267">
        <v>193</v>
      </c>
      <c r="B202" s="276" t="s">
        <v>110</v>
      </c>
      <c r="C202" s="277">
        <v>1382.8</v>
      </c>
      <c r="D202" s="278">
        <v>1383.6000000000001</v>
      </c>
      <c r="E202" s="278">
        <v>1372.2000000000003</v>
      </c>
      <c r="F202" s="278">
        <v>1361.6000000000001</v>
      </c>
      <c r="G202" s="278">
        <v>1350.2000000000003</v>
      </c>
      <c r="H202" s="278">
        <v>1394.2000000000003</v>
      </c>
      <c r="I202" s="278">
        <v>1405.6000000000004</v>
      </c>
      <c r="J202" s="278">
        <v>1416.2000000000003</v>
      </c>
      <c r="K202" s="276">
        <v>1395</v>
      </c>
      <c r="L202" s="276">
        <v>1373</v>
      </c>
      <c r="M202" s="276">
        <v>106.78192</v>
      </c>
    </row>
    <row r="203" spans="1:13">
      <c r="A203" s="267">
        <v>194</v>
      </c>
      <c r="B203" s="276" t="s">
        <v>253</v>
      </c>
      <c r="C203" s="277">
        <v>664.5</v>
      </c>
      <c r="D203" s="278">
        <v>662.69999999999993</v>
      </c>
      <c r="E203" s="278">
        <v>657.04999999999984</v>
      </c>
      <c r="F203" s="278">
        <v>649.59999999999991</v>
      </c>
      <c r="G203" s="278">
        <v>643.94999999999982</v>
      </c>
      <c r="H203" s="278">
        <v>670.14999999999986</v>
      </c>
      <c r="I203" s="278">
        <v>675.8</v>
      </c>
      <c r="J203" s="278">
        <v>683.24999999999989</v>
      </c>
      <c r="K203" s="276">
        <v>668.35</v>
      </c>
      <c r="L203" s="276">
        <v>655.25</v>
      </c>
      <c r="M203" s="276">
        <v>62.757680000000001</v>
      </c>
    </row>
    <row r="204" spans="1:13">
      <c r="A204" s="267">
        <v>195</v>
      </c>
      <c r="B204" s="276" t="s">
        <v>251</v>
      </c>
      <c r="C204" s="277">
        <v>840.5</v>
      </c>
      <c r="D204" s="278">
        <v>842.55000000000007</v>
      </c>
      <c r="E204" s="278">
        <v>828.20000000000016</v>
      </c>
      <c r="F204" s="278">
        <v>815.90000000000009</v>
      </c>
      <c r="G204" s="278">
        <v>801.55000000000018</v>
      </c>
      <c r="H204" s="278">
        <v>854.85000000000014</v>
      </c>
      <c r="I204" s="278">
        <v>869.2</v>
      </c>
      <c r="J204" s="278">
        <v>881.50000000000011</v>
      </c>
      <c r="K204" s="276">
        <v>856.9</v>
      </c>
      <c r="L204" s="276">
        <v>830.25</v>
      </c>
      <c r="M204" s="276">
        <v>5.6439700000000004</v>
      </c>
    </row>
    <row r="205" spans="1:13">
      <c r="A205" s="267">
        <v>196</v>
      </c>
      <c r="B205" s="276" t="s">
        <v>394</v>
      </c>
      <c r="C205" s="277">
        <v>208.5</v>
      </c>
      <c r="D205" s="278">
        <v>210.20000000000002</v>
      </c>
      <c r="E205" s="278">
        <v>206.15000000000003</v>
      </c>
      <c r="F205" s="278">
        <v>203.8</v>
      </c>
      <c r="G205" s="278">
        <v>199.75000000000003</v>
      </c>
      <c r="H205" s="278">
        <v>212.55000000000004</v>
      </c>
      <c r="I205" s="278">
        <v>216.60000000000005</v>
      </c>
      <c r="J205" s="278">
        <v>218.95000000000005</v>
      </c>
      <c r="K205" s="276">
        <v>214.25</v>
      </c>
      <c r="L205" s="276">
        <v>207.85</v>
      </c>
      <c r="M205" s="276">
        <v>4.1383700000000001</v>
      </c>
    </row>
    <row r="206" spans="1:13">
      <c r="A206" s="267">
        <v>197</v>
      </c>
      <c r="B206" s="276" t="s">
        <v>395</v>
      </c>
      <c r="C206" s="277">
        <v>318.35000000000002</v>
      </c>
      <c r="D206" s="278">
        <v>318.26666666666665</v>
      </c>
      <c r="E206" s="278">
        <v>309.0333333333333</v>
      </c>
      <c r="F206" s="278">
        <v>299.71666666666664</v>
      </c>
      <c r="G206" s="278">
        <v>290.48333333333329</v>
      </c>
      <c r="H206" s="278">
        <v>327.58333333333331</v>
      </c>
      <c r="I206" s="278">
        <v>336.81666666666666</v>
      </c>
      <c r="J206" s="278">
        <v>346.13333333333333</v>
      </c>
      <c r="K206" s="276">
        <v>327.5</v>
      </c>
      <c r="L206" s="276">
        <v>308.95</v>
      </c>
      <c r="M206" s="276">
        <v>3.3923100000000002</v>
      </c>
    </row>
    <row r="207" spans="1:13">
      <c r="A207" s="267">
        <v>198</v>
      </c>
      <c r="B207" s="276" t="s">
        <v>111</v>
      </c>
      <c r="C207" s="277">
        <v>3185.3</v>
      </c>
      <c r="D207" s="278">
        <v>3197.9333333333329</v>
      </c>
      <c r="E207" s="278">
        <v>3156.3666666666659</v>
      </c>
      <c r="F207" s="278">
        <v>3127.4333333333329</v>
      </c>
      <c r="G207" s="278">
        <v>3085.8666666666659</v>
      </c>
      <c r="H207" s="278">
        <v>3226.8666666666659</v>
      </c>
      <c r="I207" s="278">
        <v>3268.4333333333325</v>
      </c>
      <c r="J207" s="278">
        <v>3297.3666666666659</v>
      </c>
      <c r="K207" s="276">
        <v>3239.5</v>
      </c>
      <c r="L207" s="276">
        <v>3169</v>
      </c>
      <c r="M207" s="276">
        <v>12.76394</v>
      </c>
    </row>
    <row r="208" spans="1:13">
      <c r="A208" s="267">
        <v>199</v>
      </c>
      <c r="B208" s="276" t="s">
        <v>396</v>
      </c>
      <c r="C208" s="277">
        <v>21.85</v>
      </c>
      <c r="D208" s="278">
        <v>21.95</v>
      </c>
      <c r="E208" s="278">
        <v>21.15</v>
      </c>
      <c r="F208" s="278">
        <v>20.45</v>
      </c>
      <c r="G208" s="278">
        <v>19.649999999999999</v>
      </c>
      <c r="H208" s="278">
        <v>22.65</v>
      </c>
      <c r="I208" s="278">
        <v>23.450000000000003</v>
      </c>
      <c r="J208" s="278">
        <v>24.15</v>
      </c>
      <c r="K208" s="276">
        <v>22.75</v>
      </c>
      <c r="L208" s="276">
        <v>21.25</v>
      </c>
      <c r="M208" s="276">
        <v>66.743409999999997</v>
      </c>
    </row>
    <row r="209" spans="1:13">
      <c r="A209" s="267">
        <v>200</v>
      </c>
      <c r="B209" s="276" t="s">
        <v>398</v>
      </c>
      <c r="C209" s="277">
        <v>146.6</v>
      </c>
      <c r="D209" s="278">
        <v>143.38333333333333</v>
      </c>
      <c r="E209" s="278">
        <v>138.36666666666665</v>
      </c>
      <c r="F209" s="278">
        <v>130.13333333333333</v>
      </c>
      <c r="G209" s="278">
        <v>125.11666666666665</v>
      </c>
      <c r="H209" s="278">
        <v>151.61666666666665</v>
      </c>
      <c r="I209" s="278">
        <v>156.6333333333333</v>
      </c>
      <c r="J209" s="278">
        <v>164.86666666666665</v>
      </c>
      <c r="K209" s="276">
        <v>148.4</v>
      </c>
      <c r="L209" s="276">
        <v>135.15</v>
      </c>
      <c r="M209" s="276">
        <v>16.807369999999999</v>
      </c>
    </row>
    <row r="210" spans="1:13">
      <c r="A210" s="267">
        <v>201</v>
      </c>
      <c r="B210" s="276" t="s">
        <v>114</v>
      </c>
      <c r="C210" s="277">
        <v>243.65</v>
      </c>
      <c r="D210" s="278">
        <v>244.19999999999996</v>
      </c>
      <c r="E210" s="278">
        <v>240.39999999999992</v>
      </c>
      <c r="F210" s="278">
        <v>237.14999999999995</v>
      </c>
      <c r="G210" s="278">
        <v>233.34999999999991</v>
      </c>
      <c r="H210" s="278">
        <v>247.44999999999993</v>
      </c>
      <c r="I210" s="278">
        <v>251.24999999999994</v>
      </c>
      <c r="J210" s="278">
        <v>254.49999999999994</v>
      </c>
      <c r="K210" s="276">
        <v>248</v>
      </c>
      <c r="L210" s="276">
        <v>240.95</v>
      </c>
      <c r="M210" s="276">
        <v>126.10389000000001</v>
      </c>
    </row>
    <row r="211" spans="1:13">
      <c r="A211" s="267">
        <v>202</v>
      </c>
      <c r="B211" s="276" t="s">
        <v>400</v>
      </c>
      <c r="C211" s="277">
        <v>44.3</v>
      </c>
      <c r="D211" s="278">
        <v>44.833333333333336</v>
      </c>
      <c r="E211" s="278">
        <v>43.466666666666669</v>
      </c>
      <c r="F211" s="278">
        <v>42.633333333333333</v>
      </c>
      <c r="G211" s="278">
        <v>41.266666666666666</v>
      </c>
      <c r="H211" s="278">
        <v>45.666666666666671</v>
      </c>
      <c r="I211" s="278">
        <v>47.033333333333331</v>
      </c>
      <c r="J211" s="278">
        <v>47.866666666666674</v>
      </c>
      <c r="K211" s="276">
        <v>46.2</v>
      </c>
      <c r="L211" s="276">
        <v>44</v>
      </c>
      <c r="M211" s="276">
        <v>25.940390000000001</v>
      </c>
    </row>
    <row r="212" spans="1:13">
      <c r="A212" s="267">
        <v>203</v>
      </c>
      <c r="B212" s="276" t="s">
        <v>115</v>
      </c>
      <c r="C212" s="277">
        <v>217.35</v>
      </c>
      <c r="D212" s="278">
        <v>218.38333333333335</v>
      </c>
      <c r="E212" s="278">
        <v>213.76666666666671</v>
      </c>
      <c r="F212" s="278">
        <v>210.18333333333337</v>
      </c>
      <c r="G212" s="278">
        <v>205.56666666666672</v>
      </c>
      <c r="H212" s="278">
        <v>221.9666666666667</v>
      </c>
      <c r="I212" s="278">
        <v>226.58333333333331</v>
      </c>
      <c r="J212" s="278">
        <v>230.16666666666669</v>
      </c>
      <c r="K212" s="276">
        <v>223</v>
      </c>
      <c r="L212" s="276">
        <v>214.8</v>
      </c>
      <c r="M212" s="276">
        <v>110.35841000000001</v>
      </c>
    </row>
    <row r="213" spans="1:13">
      <c r="A213" s="267">
        <v>204</v>
      </c>
      <c r="B213" s="276" t="s">
        <v>116</v>
      </c>
      <c r="C213" s="277">
        <v>2374.75</v>
      </c>
      <c r="D213" s="278">
        <v>2364.25</v>
      </c>
      <c r="E213" s="278">
        <v>2343.5</v>
      </c>
      <c r="F213" s="278">
        <v>2312.25</v>
      </c>
      <c r="G213" s="278">
        <v>2291.5</v>
      </c>
      <c r="H213" s="278">
        <v>2395.5</v>
      </c>
      <c r="I213" s="278">
        <v>2416.25</v>
      </c>
      <c r="J213" s="278">
        <v>2447.5</v>
      </c>
      <c r="K213" s="276">
        <v>2385</v>
      </c>
      <c r="L213" s="276">
        <v>2333</v>
      </c>
      <c r="M213" s="276">
        <v>26.112179999999999</v>
      </c>
    </row>
    <row r="214" spans="1:13">
      <c r="A214" s="267">
        <v>205</v>
      </c>
      <c r="B214" s="276" t="s">
        <v>254</v>
      </c>
      <c r="C214" s="277">
        <v>241.2</v>
      </c>
      <c r="D214" s="278">
        <v>243.61666666666667</v>
      </c>
      <c r="E214" s="278">
        <v>237.83333333333334</v>
      </c>
      <c r="F214" s="278">
        <v>234.46666666666667</v>
      </c>
      <c r="G214" s="278">
        <v>228.68333333333334</v>
      </c>
      <c r="H214" s="278">
        <v>246.98333333333335</v>
      </c>
      <c r="I214" s="278">
        <v>252.76666666666665</v>
      </c>
      <c r="J214" s="278">
        <v>256.13333333333333</v>
      </c>
      <c r="K214" s="276">
        <v>249.4</v>
      </c>
      <c r="L214" s="276">
        <v>240.25</v>
      </c>
      <c r="M214" s="276">
        <v>14.879060000000001</v>
      </c>
    </row>
    <row r="215" spans="1:13">
      <c r="A215" s="267">
        <v>206</v>
      </c>
      <c r="B215" s="276" t="s">
        <v>401</v>
      </c>
      <c r="C215" s="277">
        <v>31270.35</v>
      </c>
      <c r="D215" s="278">
        <v>31200.183333333334</v>
      </c>
      <c r="E215" s="278">
        <v>31019.166666666668</v>
      </c>
      <c r="F215" s="278">
        <v>30767.983333333334</v>
      </c>
      <c r="G215" s="278">
        <v>30586.966666666667</v>
      </c>
      <c r="H215" s="278">
        <v>31451.366666666669</v>
      </c>
      <c r="I215" s="278">
        <v>31632.383333333331</v>
      </c>
      <c r="J215" s="278">
        <v>31883.566666666669</v>
      </c>
      <c r="K215" s="276">
        <v>31381.200000000001</v>
      </c>
      <c r="L215" s="276">
        <v>30949</v>
      </c>
      <c r="M215" s="276">
        <v>3.7280000000000001E-2</v>
      </c>
    </row>
    <row r="216" spans="1:13">
      <c r="A216" s="267">
        <v>207</v>
      </c>
      <c r="B216" s="276" t="s">
        <v>397</v>
      </c>
      <c r="C216" s="277">
        <v>42.3</v>
      </c>
      <c r="D216" s="278">
        <v>42.283333333333331</v>
      </c>
      <c r="E216" s="278">
        <v>41.86666666666666</v>
      </c>
      <c r="F216" s="278">
        <v>41.43333333333333</v>
      </c>
      <c r="G216" s="278">
        <v>41.016666666666659</v>
      </c>
      <c r="H216" s="278">
        <v>42.716666666666661</v>
      </c>
      <c r="I216" s="278">
        <v>43.133333333333333</v>
      </c>
      <c r="J216" s="278">
        <v>43.566666666666663</v>
      </c>
      <c r="K216" s="276">
        <v>42.7</v>
      </c>
      <c r="L216" s="276">
        <v>41.85</v>
      </c>
      <c r="M216" s="276">
        <v>18.51895</v>
      </c>
    </row>
    <row r="217" spans="1:13">
      <c r="A217" s="267">
        <v>208</v>
      </c>
      <c r="B217" s="276" t="s">
        <v>255</v>
      </c>
      <c r="C217" s="277">
        <v>39.6</v>
      </c>
      <c r="D217" s="278">
        <v>39.93333333333333</v>
      </c>
      <c r="E217" s="278">
        <v>38.966666666666661</v>
      </c>
      <c r="F217" s="278">
        <v>38.333333333333329</v>
      </c>
      <c r="G217" s="278">
        <v>37.36666666666666</v>
      </c>
      <c r="H217" s="278">
        <v>40.566666666666663</v>
      </c>
      <c r="I217" s="278">
        <v>41.533333333333331</v>
      </c>
      <c r="J217" s="278">
        <v>42.166666666666664</v>
      </c>
      <c r="K217" s="276">
        <v>40.9</v>
      </c>
      <c r="L217" s="276">
        <v>39.299999999999997</v>
      </c>
      <c r="M217" s="276">
        <v>27.5867</v>
      </c>
    </row>
    <row r="218" spans="1:13">
      <c r="A218" s="267">
        <v>209</v>
      </c>
      <c r="B218" s="276" t="s">
        <v>415</v>
      </c>
      <c r="C218" s="277">
        <v>68</v>
      </c>
      <c r="D218" s="278">
        <v>67.916666666666671</v>
      </c>
      <c r="E218" s="278">
        <v>66.38333333333334</v>
      </c>
      <c r="F218" s="278">
        <v>64.766666666666666</v>
      </c>
      <c r="G218" s="278">
        <v>63.233333333333334</v>
      </c>
      <c r="H218" s="278">
        <v>69.533333333333346</v>
      </c>
      <c r="I218" s="278">
        <v>71.066666666666677</v>
      </c>
      <c r="J218" s="278">
        <v>72.683333333333351</v>
      </c>
      <c r="K218" s="276">
        <v>69.45</v>
      </c>
      <c r="L218" s="276">
        <v>66.3</v>
      </c>
      <c r="M218" s="276">
        <v>36.851349999999996</v>
      </c>
    </row>
    <row r="219" spans="1:13">
      <c r="A219" s="267">
        <v>210</v>
      </c>
      <c r="B219" s="276" t="s">
        <v>117</v>
      </c>
      <c r="C219" s="277">
        <v>192.9</v>
      </c>
      <c r="D219" s="278">
        <v>195.06666666666669</v>
      </c>
      <c r="E219" s="278">
        <v>189.63333333333338</v>
      </c>
      <c r="F219" s="278">
        <v>186.3666666666667</v>
      </c>
      <c r="G219" s="278">
        <v>180.93333333333339</v>
      </c>
      <c r="H219" s="278">
        <v>198.33333333333337</v>
      </c>
      <c r="I219" s="278">
        <v>203.76666666666671</v>
      </c>
      <c r="J219" s="278">
        <v>207.03333333333336</v>
      </c>
      <c r="K219" s="276">
        <v>200.5</v>
      </c>
      <c r="L219" s="276">
        <v>191.8</v>
      </c>
      <c r="M219" s="276">
        <v>101.53885</v>
      </c>
    </row>
    <row r="220" spans="1:13">
      <c r="A220" s="267">
        <v>211</v>
      </c>
      <c r="B220" s="276" t="s">
        <v>118</v>
      </c>
      <c r="C220" s="277">
        <v>515.45000000000005</v>
      </c>
      <c r="D220" s="278">
        <v>512.81666666666661</v>
      </c>
      <c r="E220" s="278">
        <v>508.73333333333323</v>
      </c>
      <c r="F220" s="278">
        <v>502.01666666666665</v>
      </c>
      <c r="G220" s="278">
        <v>497.93333333333328</v>
      </c>
      <c r="H220" s="278">
        <v>519.53333333333319</v>
      </c>
      <c r="I220" s="278">
        <v>523.61666666666667</v>
      </c>
      <c r="J220" s="278">
        <v>530.33333333333314</v>
      </c>
      <c r="K220" s="276">
        <v>516.9</v>
      </c>
      <c r="L220" s="276">
        <v>506.1</v>
      </c>
      <c r="M220" s="276">
        <v>253.35765000000001</v>
      </c>
    </row>
    <row r="221" spans="1:13">
      <c r="A221" s="267">
        <v>213</v>
      </c>
      <c r="B221" s="276" t="s">
        <v>256</v>
      </c>
      <c r="C221" s="277">
        <v>1466.55</v>
      </c>
      <c r="D221" s="278">
        <v>1460.2166666666665</v>
      </c>
      <c r="E221" s="278">
        <v>1444.0333333333328</v>
      </c>
      <c r="F221" s="278">
        <v>1421.5166666666664</v>
      </c>
      <c r="G221" s="278">
        <v>1405.3333333333328</v>
      </c>
      <c r="H221" s="278">
        <v>1482.7333333333329</v>
      </c>
      <c r="I221" s="278">
        <v>1498.9166666666667</v>
      </c>
      <c r="J221" s="278">
        <v>1521.4333333333329</v>
      </c>
      <c r="K221" s="276">
        <v>1476.4</v>
      </c>
      <c r="L221" s="276">
        <v>1437.7</v>
      </c>
      <c r="M221" s="276">
        <v>6.9775099999999997</v>
      </c>
    </row>
    <row r="222" spans="1:13">
      <c r="A222" s="267">
        <v>214</v>
      </c>
      <c r="B222" s="276" t="s">
        <v>119</v>
      </c>
      <c r="C222" s="277">
        <v>498.65</v>
      </c>
      <c r="D222" s="278">
        <v>497.36666666666662</v>
      </c>
      <c r="E222" s="278">
        <v>491.63333333333321</v>
      </c>
      <c r="F222" s="278">
        <v>484.61666666666662</v>
      </c>
      <c r="G222" s="278">
        <v>478.88333333333321</v>
      </c>
      <c r="H222" s="278">
        <v>504.38333333333321</v>
      </c>
      <c r="I222" s="278">
        <v>510.11666666666667</v>
      </c>
      <c r="J222" s="278">
        <v>517.13333333333321</v>
      </c>
      <c r="K222" s="276">
        <v>503.1</v>
      </c>
      <c r="L222" s="276">
        <v>490.35</v>
      </c>
      <c r="M222" s="276">
        <v>26.77102</v>
      </c>
    </row>
    <row r="223" spans="1:13">
      <c r="A223" s="267">
        <v>215</v>
      </c>
      <c r="B223" s="276" t="s">
        <v>403</v>
      </c>
      <c r="C223" s="277">
        <v>2777.1</v>
      </c>
      <c r="D223" s="278">
        <v>2762.1833333333329</v>
      </c>
      <c r="E223" s="278">
        <v>2735.3666666666659</v>
      </c>
      <c r="F223" s="278">
        <v>2693.6333333333328</v>
      </c>
      <c r="G223" s="278">
        <v>2666.8166666666657</v>
      </c>
      <c r="H223" s="278">
        <v>2803.9166666666661</v>
      </c>
      <c r="I223" s="278">
        <v>2830.7333333333327</v>
      </c>
      <c r="J223" s="278">
        <v>2872.4666666666662</v>
      </c>
      <c r="K223" s="276">
        <v>2789</v>
      </c>
      <c r="L223" s="276">
        <v>2720.45</v>
      </c>
      <c r="M223" s="276">
        <v>2.9399999999999999E-2</v>
      </c>
    </row>
    <row r="224" spans="1:13">
      <c r="A224" s="267">
        <v>216</v>
      </c>
      <c r="B224" s="276" t="s">
        <v>257</v>
      </c>
      <c r="C224" s="277">
        <v>41</v>
      </c>
      <c r="D224" s="278">
        <v>41.06666666666667</v>
      </c>
      <c r="E224" s="278">
        <v>40.13333333333334</v>
      </c>
      <c r="F224" s="278">
        <v>39.266666666666673</v>
      </c>
      <c r="G224" s="278">
        <v>38.333333333333343</v>
      </c>
      <c r="H224" s="278">
        <v>41.933333333333337</v>
      </c>
      <c r="I224" s="278">
        <v>42.86666666666666</v>
      </c>
      <c r="J224" s="278">
        <v>43.733333333333334</v>
      </c>
      <c r="K224" s="276">
        <v>42</v>
      </c>
      <c r="L224" s="276">
        <v>40.200000000000003</v>
      </c>
      <c r="M224" s="276">
        <v>27.85548</v>
      </c>
    </row>
    <row r="225" spans="1:13">
      <c r="A225" s="267">
        <v>217</v>
      </c>
      <c r="B225" s="276" t="s">
        <v>120</v>
      </c>
      <c r="C225" s="277">
        <v>10.1</v>
      </c>
      <c r="D225" s="278">
        <v>10.049999999999999</v>
      </c>
      <c r="E225" s="278">
        <v>9.7499999999999982</v>
      </c>
      <c r="F225" s="278">
        <v>9.3999999999999986</v>
      </c>
      <c r="G225" s="278">
        <v>9.0999999999999979</v>
      </c>
      <c r="H225" s="278">
        <v>10.399999999999999</v>
      </c>
      <c r="I225" s="278">
        <v>10.7</v>
      </c>
      <c r="J225" s="278">
        <v>11.049999999999999</v>
      </c>
      <c r="K225" s="276">
        <v>10.35</v>
      </c>
      <c r="L225" s="276">
        <v>9.6999999999999993</v>
      </c>
      <c r="M225" s="276">
        <v>4149.7136600000003</v>
      </c>
    </row>
    <row r="226" spans="1:13">
      <c r="A226" s="267">
        <v>218</v>
      </c>
      <c r="B226" s="276" t="s">
        <v>404</v>
      </c>
      <c r="C226" s="277">
        <v>38.950000000000003</v>
      </c>
      <c r="D226" s="278">
        <v>39.216666666666669</v>
      </c>
      <c r="E226" s="278">
        <v>38.233333333333334</v>
      </c>
      <c r="F226" s="278">
        <v>37.516666666666666</v>
      </c>
      <c r="G226" s="278">
        <v>36.533333333333331</v>
      </c>
      <c r="H226" s="278">
        <v>39.933333333333337</v>
      </c>
      <c r="I226" s="278">
        <v>40.916666666666671</v>
      </c>
      <c r="J226" s="278">
        <v>41.63333333333334</v>
      </c>
      <c r="K226" s="276">
        <v>40.200000000000003</v>
      </c>
      <c r="L226" s="276">
        <v>38.5</v>
      </c>
      <c r="M226" s="276">
        <v>113.42091000000001</v>
      </c>
    </row>
    <row r="227" spans="1:13">
      <c r="A227" s="267">
        <v>219</v>
      </c>
      <c r="B227" s="276" t="s">
        <v>121</v>
      </c>
      <c r="C227" s="277">
        <v>37.450000000000003</v>
      </c>
      <c r="D227" s="278">
        <v>37.700000000000003</v>
      </c>
      <c r="E227" s="278">
        <v>36.800000000000004</v>
      </c>
      <c r="F227" s="278">
        <v>36.15</v>
      </c>
      <c r="G227" s="278">
        <v>35.25</v>
      </c>
      <c r="H227" s="278">
        <v>38.350000000000009</v>
      </c>
      <c r="I227" s="278">
        <v>39.250000000000014</v>
      </c>
      <c r="J227" s="278">
        <v>39.900000000000013</v>
      </c>
      <c r="K227" s="276">
        <v>38.6</v>
      </c>
      <c r="L227" s="276">
        <v>37.049999999999997</v>
      </c>
      <c r="M227" s="276">
        <v>351.36784</v>
      </c>
    </row>
    <row r="228" spans="1:13">
      <c r="A228" s="267">
        <v>220</v>
      </c>
      <c r="B228" s="276" t="s">
        <v>416</v>
      </c>
      <c r="C228" s="277">
        <v>217.35</v>
      </c>
      <c r="D228" s="278">
        <v>219.63333333333335</v>
      </c>
      <c r="E228" s="278">
        <v>214.26666666666671</v>
      </c>
      <c r="F228" s="278">
        <v>211.18333333333337</v>
      </c>
      <c r="G228" s="278">
        <v>205.81666666666672</v>
      </c>
      <c r="H228" s="278">
        <v>222.7166666666667</v>
      </c>
      <c r="I228" s="278">
        <v>228.08333333333331</v>
      </c>
      <c r="J228" s="278">
        <v>231.16666666666669</v>
      </c>
      <c r="K228" s="276">
        <v>225</v>
      </c>
      <c r="L228" s="276">
        <v>216.55</v>
      </c>
      <c r="M228" s="276">
        <v>7.5760699999999996</v>
      </c>
    </row>
    <row r="229" spans="1:13">
      <c r="A229" s="267">
        <v>221</v>
      </c>
      <c r="B229" s="276" t="s">
        <v>405</v>
      </c>
      <c r="C229" s="277">
        <v>1031.75</v>
      </c>
      <c r="D229" s="278">
        <v>1018.6</v>
      </c>
      <c r="E229" s="278">
        <v>987.2</v>
      </c>
      <c r="F229" s="278">
        <v>942.65</v>
      </c>
      <c r="G229" s="278">
        <v>911.25</v>
      </c>
      <c r="H229" s="278">
        <v>1063.1500000000001</v>
      </c>
      <c r="I229" s="278">
        <v>1094.55</v>
      </c>
      <c r="J229" s="278">
        <v>1139.1000000000001</v>
      </c>
      <c r="K229" s="276">
        <v>1050</v>
      </c>
      <c r="L229" s="276">
        <v>974.05</v>
      </c>
      <c r="M229" s="276">
        <v>1.1124700000000001</v>
      </c>
    </row>
    <row r="230" spans="1:13">
      <c r="A230" s="267">
        <v>222</v>
      </c>
      <c r="B230" s="276" t="s">
        <v>406</v>
      </c>
      <c r="C230" s="277">
        <v>10.6</v>
      </c>
      <c r="D230" s="278">
        <v>10.783333333333333</v>
      </c>
      <c r="E230" s="278">
        <v>10.066666666666666</v>
      </c>
      <c r="F230" s="278">
        <v>9.5333333333333332</v>
      </c>
      <c r="G230" s="278">
        <v>8.8166666666666664</v>
      </c>
      <c r="H230" s="278">
        <v>11.316666666666666</v>
      </c>
      <c r="I230" s="278">
        <v>12.033333333333331</v>
      </c>
      <c r="J230" s="278">
        <v>12.566666666666666</v>
      </c>
      <c r="K230" s="276">
        <v>11.5</v>
      </c>
      <c r="L230" s="276">
        <v>10.25</v>
      </c>
      <c r="M230" s="276">
        <v>282.58100999999999</v>
      </c>
    </row>
    <row r="231" spans="1:13">
      <c r="A231" s="267">
        <v>223</v>
      </c>
      <c r="B231" s="276" t="s">
        <v>122</v>
      </c>
      <c r="C231" s="277">
        <v>482.25</v>
      </c>
      <c r="D231" s="278">
        <v>482.40000000000003</v>
      </c>
      <c r="E231" s="278">
        <v>477.85000000000008</v>
      </c>
      <c r="F231" s="278">
        <v>473.45000000000005</v>
      </c>
      <c r="G231" s="278">
        <v>468.90000000000009</v>
      </c>
      <c r="H231" s="278">
        <v>486.80000000000007</v>
      </c>
      <c r="I231" s="278">
        <v>491.35</v>
      </c>
      <c r="J231" s="278">
        <v>495.75000000000006</v>
      </c>
      <c r="K231" s="276">
        <v>486.95</v>
      </c>
      <c r="L231" s="276">
        <v>478</v>
      </c>
      <c r="M231" s="276">
        <v>12.343640000000001</v>
      </c>
    </row>
    <row r="232" spans="1:13">
      <c r="A232" s="267">
        <v>224</v>
      </c>
      <c r="B232" s="276" t="s">
        <v>407</v>
      </c>
      <c r="C232" s="277">
        <v>117.15</v>
      </c>
      <c r="D232" s="278">
        <v>116.21666666666665</v>
      </c>
      <c r="E232" s="278">
        <v>112.93333333333331</v>
      </c>
      <c r="F232" s="278">
        <v>108.71666666666665</v>
      </c>
      <c r="G232" s="278">
        <v>105.43333333333331</v>
      </c>
      <c r="H232" s="278">
        <v>120.43333333333331</v>
      </c>
      <c r="I232" s="278">
        <v>123.71666666666664</v>
      </c>
      <c r="J232" s="278">
        <v>127.93333333333331</v>
      </c>
      <c r="K232" s="276">
        <v>119.5</v>
      </c>
      <c r="L232" s="276">
        <v>112</v>
      </c>
      <c r="M232" s="276">
        <v>10.758609999999999</v>
      </c>
    </row>
    <row r="233" spans="1:13">
      <c r="A233" s="267">
        <v>225</v>
      </c>
      <c r="B233" s="276" t="s">
        <v>1603</v>
      </c>
      <c r="C233" s="277">
        <v>1046.1500000000001</v>
      </c>
      <c r="D233" s="278">
        <v>1055.9333333333334</v>
      </c>
      <c r="E233" s="278">
        <v>1026.8666666666668</v>
      </c>
      <c r="F233" s="278">
        <v>1007.5833333333335</v>
      </c>
      <c r="G233" s="278">
        <v>978.51666666666688</v>
      </c>
      <c r="H233" s="278">
        <v>1075.2166666666667</v>
      </c>
      <c r="I233" s="278">
        <v>1104.2833333333333</v>
      </c>
      <c r="J233" s="278">
        <v>1123.5666666666666</v>
      </c>
      <c r="K233" s="276">
        <v>1085</v>
      </c>
      <c r="L233" s="276">
        <v>1036.6500000000001</v>
      </c>
      <c r="M233" s="276">
        <v>1.15293</v>
      </c>
    </row>
    <row r="234" spans="1:13">
      <c r="A234" s="267">
        <v>226</v>
      </c>
      <c r="B234" s="276" t="s">
        <v>260</v>
      </c>
      <c r="C234" s="277">
        <v>127.9</v>
      </c>
      <c r="D234" s="278">
        <v>128.94999999999999</v>
      </c>
      <c r="E234" s="278">
        <v>126.14999999999998</v>
      </c>
      <c r="F234" s="278">
        <v>124.39999999999999</v>
      </c>
      <c r="G234" s="278">
        <v>121.59999999999998</v>
      </c>
      <c r="H234" s="278">
        <v>130.69999999999999</v>
      </c>
      <c r="I234" s="278">
        <v>133.5</v>
      </c>
      <c r="J234" s="278">
        <v>135.24999999999997</v>
      </c>
      <c r="K234" s="276">
        <v>131.75</v>
      </c>
      <c r="L234" s="276">
        <v>127.2</v>
      </c>
      <c r="M234" s="276">
        <v>12.42121</v>
      </c>
    </row>
    <row r="235" spans="1:13">
      <c r="A235" s="267">
        <v>227</v>
      </c>
      <c r="B235" s="276" t="s">
        <v>412</v>
      </c>
      <c r="C235" s="277">
        <v>148.9</v>
      </c>
      <c r="D235" s="278">
        <v>149.21666666666667</v>
      </c>
      <c r="E235" s="278">
        <v>146.68333333333334</v>
      </c>
      <c r="F235" s="278">
        <v>144.46666666666667</v>
      </c>
      <c r="G235" s="278">
        <v>141.93333333333334</v>
      </c>
      <c r="H235" s="278">
        <v>151.43333333333334</v>
      </c>
      <c r="I235" s="278">
        <v>153.9666666666667</v>
      </c>
      <c r="J235" s="278">
        <v>156.18333333333334</v>
      </c>
      <c r="K235" s="276">
        <v>151.75</v>
      </c>
      <c r="L235" s="276">
        <v>147</v>
      </c>
      <c r="M235" s="276">
        <v>7.5885800000000003</v>
      </c>
    </row>
    <row r="236" spans="1:13">
      <c r="A236" s="267">
        <v>228</v>
      </c>
      <c r="B236" s="276" t="s">
        <v>1615</v>
      </c>
      <c r="C236" s="277">
        <v>5357.95</v>
      </c>
      <c r="D236" s="278">
        <v>5352.9833333333336</v>
      </c>
      <c r="E236" s="278">
        <v>5305.9666666666672</v>
      </c>
      <c r="F236" s="278">
        <v>5253.9833333333336</v>
      </c>
      <c r="G236" s="278">
        <v>5206.9666666666672</v>
      </c>
      <c r="H236" s="278">
        <v>5404.9666666666672</v>
      </c>
      <c r="I236" s="278">
        <v>5451.9833333333336</v>
      </c>
      <c r="J236" s="278">
        <v>5503.9666666666672</v>
      </c>
      <c r="K236" s="276">
        <v>5400</v>
      </c>
      <c r="L236" s="276">
        <v>5301</v>
      </c>
      <c r="M236" s="276">
        <v>0.62128000000000005</v>
      </c>
    </row>
    <row r="237" spans="1:13">
      <c r="A237" s="267">
        <v>229</v>
      </c>
      <c r="B237" s="276" t="s">
        <v>259</v>
      </c>
      <c r="C237" s="277">
        <v>85.95</v>
      </c>
      <c r="D237" s="278">
        <v>86.383333333333326</v>
      </c>
      <c r="E237" s="278">
        <v>84.316666666666649</v>
      </c>
      <c r="F237" s="278">
        <v>82.683333333333323</v>
      </c>
      <c r="G237" s="278">
        <v>80.616666666666646</v>
      </c>
      <c r="H237" s="278">
        <v>88.016666666666652</v>
      </c>
      <c r="I237" s="278">
        <v>90.083333333333314</v>
      </c>
      <c r="J237" s="278">
        <v>91.716666666666654</v>
      </c>
      <c r="K237" s="276">
        <v>88.45</v>
      </c>
      <c r="L237" s="276">
        <v>84.75</v>
      </c>
      <c r="M237" s="276">
        <v>50.506799999999998</v>
      </c>
    </row>
    <row r="238" spans="1:13">
      <c r="A238" s="267">
        <v>230</v>
      </c>
      <c r="B238" s="276" t="s">
        <v>123</v>
      </c>
      <c r="C238" s="277">
        <v>1729.9</v>
      </c>
      <c r="D238" s="278">
        <v>1726.0166666666667</v>
      </c>
      <c r="E238" s="278">
        <v>1703.0833333333333</v>
      </c>
      <c r="F238" s="278">
        <v>1676.2666666666667</v>
      </c>
      <c r="G238" s="278">
        <v>1653.3333333333333</v>
      </c>
      <c r="H238" s="278">
        <v>1752.8333333333333</v>
      </c>
      <c r="I238" s="278">
        <v>1775.7666666666667</v>
      </c>
      <c r="J238" s="278">
        <v>1802.5833333333333</v>
      </c>
      <c r="K238" s="276">
        <v>1748.95</v>
      </c>
      <c r="L238" s="276">
        <v>1699.2</v>
      </c>
      <c r="M238" s="276">
        <v>15.424340000000001</v>
      </c>
    </row>
    <row r="239" spans="1:13">
      <c r="A239" s="267">
        <v>231</v>
      </c>
      <c r="B239" s="276" t="s">
        <v>1622</v>
      </c>
      <c r="C239" s="277">
        <v>284.45</v>
      </c>
      <c r="D239" s="278">
        <v>284.75</v>
      </c>
      <c r="E239" s="278">
        <v>281.2</v>
      </c>
      <c r="F239" s="278">
        <v>277.95</v>
      </c>
      <c r="G239" s="278">
        <v>274.39999999999998</v>
      </c>
      <c r="H239" s="278">
        <v>288</v>
      </c>
      <c r="I239" s="278">
        <v>291.54999999999995</v>
      </c>
      <c r="J239" s="278">
        <v>294.8</v>
      </c>
      <c r="K239" s="276">
        <v>288.3</v>
      </c>
      <c r="L239" s="276">
        <v>281.5</v>
      </c>
      <c r="M239" s="276">
        <v>1.11568</v>
      </c>
    </row>
    <row r="240" spans="1:13">
      <c r="A240" s="267">
        <v>232</v>
      </c>
      <c r="B240" s="276" t="s">
        <v>418</v>
      </c>
      <c r="C240" s="277">
        <v>319.55</v>
      </c>
      <c r="D240" s="278">
        <v>325.08333333333331</v>
      </c>
      <c r="E240" s="278">
        <v>311.16666666666663</v>
      </c>
      <c r="F240" s="278">
        <v>302.7833333333333</v>
      </c>
      <c r="G240" s="278">
        <v>288.86666666666662</v>
      </c>
      <c r="H240" s="278">
        <v>333.46666666666664</v>
      </c>
      <c r="I240" s="278">
        <v>347.38333333333327</v>
      </c>
      <c r="J240" s="278">
        <v>355.76666666666665</v>
      </c>
      <c r="K240" s="276">
        <v>339</v>
      </c>
      <c r="L240" s="276">
        <v>316.7</v>
      </c>
      <c r="M240" s="276">
        <v>1.10049</v>
      </c>
    </row>
    <row r="241" spans="1:13">
      <c r="A241" s="267">
        <v>233</v>
      </c>
      <c r="B241" s="276" t="s">
        <v>124</v>
      </c>
      <c r="C241" s="277">
        <v>923.75</v>
      </c>
      <c r="D241" s="278">
        <v>924.06666666666661</v>
      </c>
      <c r="E241" s="278">
        <v>914.78333333333319</v>
      </c>
      <c r="F241" s="278">
        <v>905.81666666666661</v>
      </c>
      <c r="G241" s="278">
        <v>896.53333333333319</v>
      </c>
      <c r="H241" s="278">
        <v>933.03333333333319</v>
      </c>
      <c r="I241" s="278">
        <v>942.31666666666649</v>
      </c>
      <c r="J241" s="278">
        <v>951.28333333333319</v>
      </c>
      <c r="K241" s="276">
        <v>933.35</v>
      </c>
      <c r="L241" s="276">
        <v>915.1</v>
      </c>
      <c r="M241" s="276">
        <v>84.171890000000005</v>
      </c>
    </row>
    <row r="242" spans="1:13">
      <c r="A242" s="267">
        <v>234</v>
      </c>
      <c r="B242" s="276" t="s">
        <v>419</v>
      </c>
      <c r="C242" s="277">
        <v>85.55</v>
      </c>
      <c r="D242" s="278">
        <v>84.9</v>
      </c>
      <c r="E242" s="278">
        <v>82.800000000000011</v>
      </c>
      <c r="F242" s="278">
        <v>80.050000000000011</v>
      </c>
      <c r="G242" s="278">
        <v>77.950000000000017</v>
      </c>
      <c r="H242" s="278">
        <v>87.65</v>
      </c>
      <c r="I242" s="278">
        <v>89.75</v>
      </c>
      <c r="J242" s="278">
        <v>92.5</v>
      </c>
      <c r="K242" s="276">
        <v>87</v>
      </c>
      <c r="L242" s="276">
        <v>82.15</v>
      </c>
      <c r="M242" s="276">
        <v>2.3571599999999999</v>
      </c>
    </row>
    <row r="243" spans="1:13">
      <c r="A243" s="267">
        <v>235</v>
      </c>
      <c r="B243" s="276" t="s">
        <v>125</v>
      </c>
      <c r="C243" s="277">
        <v>244.9</v>
      </c>
      <c r="D243" s="278">
        <v>244.36666666666667</v>
      </c>
      <c r="E243" s="278">
        <v>241.33333333333334</v>
      </c>
      <c r="F243" s="278">
        <v>237.76666666666668</v>
      </c>
      <c r="G243" s="278">
        <v>234.73333333333335</v>
      </c>
      <c r="H243" s="278">
        <v>247.93333333333334</v>
      </c>
      <c r="I243" s="278">
        <v>250.96666666666664</v>
      </c>
      <c r="J243" s="278">
        <v>254.53333333333333</v>
      </c>
      <c r="K243" s="276">
        <v>247.4</v>
      </c>
      <c r="L243" s="276">
        <v>240.8</v>
      </c>
      <c r="M243" s="276">
        <v>50.459020000000002</v>
      </c>
    </row>
    <row r="244" spans="1:13">
      <c r="A244" s="267">
        <v>236</v>
      </c>
      <c r="B244" s="276" t="s">
        <v>126</v>
      </c>
      <c r="C244" s="277">
        <v>1163.2</v>
      </c>
      <c r="D244" s="278">
        <v>1163.4666666666667</v>
      </c>
      <c r="E244" s="278">
        <v>1154.9833333333333</v>
      </c>
      <c r="F244" s="278">
        <v>1146.7666666666667</v>
      </c>
      <c r="G244" s="278">
        <v>1138.2833333333333</v>
      </c>
      <c r="H244" s="278">
        <v>1171.6833333333334</v>
      </c>
      <c r="I244" s="278">
        <v>1180.166666666667</v>
      </c>
      <c r="J244" s="278">
        <v>1188.3833333333334</v>
      </c>
      <c r="K244" s="276">
        <v>1171.95</v>
      </c>
      <c r="L244" s="276">
        <v>1155.25</v>
      </c>
      <c r="M244" s="276">
        <v>105.74009</v>
      </c>
    </row>
    <row r="245" spans="1:13">
      <c r="A245" s="267">
        <v>237</v>
      </c>
      <c r="B245" s="276" t="s">
        <v>1645</v>
      </c>
      <c r="C245" s="277">
        <v>637.6</v>
      </c>
      <c r="D245" s="278">
        <v>640.41666666666663</v>
      </c>
      <c r="E245" s="278">
        <v>632.83333333333326</v>
      </c>
      <c r="F245" s="278">
        <v>628.06666666666661</v>
      </c>
      <c r="G245" s="278">
        <v>620.48333333333323</v>
      </c>
      <c r="H245" s="278">
        <v>645.18333333333328</v>
      </c>
      <c r="I245" s="278">
        <v>652.76666666666654</v>
      </c>
      <c r="J245" s="278">
        <v>657.5333333333333</v>
      </c>
      <c r="K245" s="276">
        <v>648</v>
      </c>
      <c r="L245" s="276">
        <v>635.65</v>
      </c>
      <c r="M245" s="276">
        <v>0.18826000000000001</v>
      </c>
    </row>
    <row r="246" spans="1:13">
      <c r="A246" s="267">
        <v>238</v>
      </c>
      <c r="B246" s="276" t="s">
        <v>420</v>
      </c>
      <c r="C246" s="277">
        <v>291.8</v>
      </c>
      <c r="D246" s="278">
        <v>293.21666666666664</v>
      </c>
      <c r="E246" s="278">
        <v>288.43333333333328</v>
      </c>
      <c r="F246" s="278">
        <v>285.06666666666666</v>
      </c>
      <c r="G246" s="278">
        <v>280.2833333333333</v>
      </c>
      <c r="H246" s="278">
        <v>296.58333333333326</v>
      </c>
      <c r="I246" s="278">
        <v>301.36666666666667</v>
      </c>
      <c r="J246" s="278">
        <v>304.73333333333323</v>
      </c>
      <c r="K246" s="276">
        <v>298</v>
      </c>
      <c r="L246" s="276">
        <v>289.85000000000002</v>
      </c>
      <c r="M246" s="276">
        <v>9.61435</v>
      </c>
    </row>
    <row r="247" spans="1:13">
      <c r="A247" s="267">
        <v>239</v>
      </c>
      <c r="B247" s="276" t="s">
        <v>421</v>
      </c>
      <c r="C247" s="277">
        <v>286.45</v>
      </c>
      <c r="D247" s="278">
        <v>285.48333333333329</v>
      </c>
      <c r="E247" s="278">
        <v>283.06666666666661</v>
      </c>
      <c r="F247" s="278">
        <v>279.68333333333334</v>
      </c>
      <c r="G247" s="278">
        <v>277.26666666666665</v>
      </c>
      <c r="H247" s="278">
        <v>288.86666666666656</v>
      </c>
      <c r="I247" s="278">
        <v>291.28333333333319</v>
      </c>
      <c r="J247" s="278">
        <v>294.66666666666652</v>
      </c>
      <c r="K247" s="276">
        <v>287.89999999999998</v>
      </c>
      <c r="L247" s="276">
        <v>282.10000000000002</v>
      </c>
      <c r="M247" s="276">
        <v>1.06656</v>
      </c>
    </row>
    <row r="248" spans="1:13">
      <c r="A248" s="267">
        <v>240</v>
      </c>
      <c r="B248" s="276" t="s">
        <v>417</v>
      </c>
      <c r="C248" s="277">
        <v>11.5</v>
      </c>
      <c r="D248" s="278">
        <v>11.483333333333334</v>
      </c>
      <c r="E248" s="278">
        <v>11.216666666666669</v>
      </c>
      <c r="F248" s="278">
        <v>10.933333333333334</v>
      </c>
      <c r="G248" s="278">
        <v>10.666666666666668</v>
      </c>
      <c r="H248" s="278">
        <v>11.766666666666669</v>
      </c>
      <c r="I248" s="278">
        <v>12.033333333333335</v>
      </c>
      <c r="J248" s="278">
        <v>12.31666666666667</v>
      </c>
      <c r="K248" s="276">
        <v>11.75</v>
      </c>
      <c r="L248" s="276">
        <v>11.2</v>
      </c>
      <c r="M248" s="276">
        <v>50.138289999999998</v>
      </c>
    </row>
    <row r="249" spans="1:13">
      <c r="A249" s="267">
        <v>241</v>
      </c>
      <c r="B249" s="276" t="s">
        <v>127</v>
      </c>
      <c r="C249" s="277">
        <v>93.85</v>
      </c>
      <c r="D249" s="278">
        <v>94.333333333333329</v>
      </c>
      <c r="E249" s="278">
        <v>92.566666666666663</v>
      </c>
      <c r="F249" s="278">
        <v>91.283333333333331</v>
      </c>
      <c r="G249" s="278">
        <v>89.516666666666666</v>
      </c>
      <c r="H249" s="278">
        <v>95.61666666666666</v>
      </c>
      <c r="I249" s="278">
        <v>97.38333333333334</v>
      </c>
      <c r="J249" s="278">
        <v>98.666666666666657</v>
      </c>
      <c r="K249" s="276">
        <v>96.1</v>
      </c>
      <c r="L249" s="276">
        <v>93.05</v>
      </c>
      <c r="M249" s="276">
        <v>551.97152000000006</v>
      </c>
    </row>
    <row r="250" spans="1:13">
      <c r="A250" s="267">
        <v>242</v>
      </c>
      <c r="B250" s="276" t="s">
        <v>262</v>
      </c>
      <c r="C250" s="277">
        <v>2211.1999999999998</v>
      </c>
      <c r="D250" s="278">
        <v>2225.4</v>
      </c>
      <c r="E250" s="278">
        <v>2190.8000000000002</v>
      </c>
      <c r="F250" s="278">
        <v>2170.4</v>
      </c>
      <c r="G250" s="278">
        <v>2135.8000000000002</v>
      </c>
      <c r="H250" s="278">
        <v>2245.8000000000002</v>
      </c>
      <c r="I250" s="278">
        <v>2280.3999999999996</v>
      </c>
      <c r="J250" s="278">
        <v>2300.8000000000002</v>
      </c>
      <c r="K250" s="276">
        <v>2260</v>
      </c>
      <c r="L250" s="276">
        <v>2205</v>
      </c>
      <c r="M250" s="276">
        <v>2.7200600000000001</v>
      </c>
    </row>
    <row r="251" spans="1:13">
      <c r="A251" s="267">
        <v>243</v>
      </c>
      <c r="B251" s="276" t="s">
        <v>408</v>
      </c>
      <c r="C251" s="277">
        <v>114.55</v>
      </c>
      <c r="D251" s="278">
        <v>115.16666666666667</v>
      </c>
      <c r="E251" s="278">
        <v>113.38333333333334</v>
      </c>
      <c r="F251" s="278">
        <v>112.21666666666667</v>
      </c>
      <c r="G251" s="278">
        <v>110.43333333333334</v>
      </c>
      <c r="H251" s="278">
        <v>116.33333333333334</v>
      </c>
      <c r="I251" s="278">
        <v>118.11666666666667</v>
      </c>
      <c r="J251" s="278">
        <v>119.28333333333335</v>
      </c>
      <c r="K251" s="276">
        <v>116.95</v>
      </c>
      <c r="L251" s="276">
        <v>114</v>
      </c>
      <c r="M251" s="276">
        <v>3.1180599999999998</v>
      </c>
    </row>
    <row r="252" spans="1:13">
      <c r="A252" s="267">
        <v>244</v>
      </c>
      <c r="B252" s="276" t="s">
        <v>409</v>
      </c>
      <c r="C252" s="277">
        <v>90.85</v>
      </c>
      <c r="D252" s="278">
        <v>92.283333333333346</v>
      </c>
      <c r="E252" s="278">
        <v>88.566666666666691</v>
      </c>
      <c r="F252" s="278">
        <v>86.283333333333346</v>
      </c>
      <c r="G252" s="278">
        <v>82.566666666666691</v>
      </c>
      <c r="H252" s="278">
        <v>94.566666666666691</v>
      </c>
      <c r="I252" s="278">
        <v>98.28333333333336</v>
      </c>
      <c r="J252" s="278">
        <v>100.56666666666669</v>
      </c>
      <c r="K252" s="276">
        <v>96</v>
      </c>
      <c r="L252" s="276">
        <v>90</v>
      </c>
      <c r="M252" s="276">
        <v>43.241010000000003</v>
      </c>
    </row>
    <row r="253" spans="1:13">
      <c r="A253" s="267">
        <v>245</v>
      </c>
      <c r="B253" s="276" t="s">
        <v>2931</v>
      </c>
      <c r="C253" s="277">
        <v>1421</v>
      </c>
      <c r="D253" s="278">
        <v>1423.2666666666667</v>
      </c>
      <c r="E253" s="278">
        <v>1397.7333333333333</v>
      </c>
      <c r="F253" s="278">
        <v>1374.4666666666667</v>
      </c>
      <c r="G253" s="278">
        <v>1348.9333333333334</v>
      </c>
      <c r="H253" s="278">
        <v>1446.5333333333333</v>
      </c>
      <c r="I253" s="278">
        <v>1472.0666666666666</v>
      </c>
      <c r="J253" s="278">
        <v>1495.3333333333333</v>
      </c>
      <c r="K253" s="276">
        <v>1448.8</v>
      </c>
      <c r="L253" s="276">
        <v>1400</v>
      </c>
      <c r="M253" s="276">
        <v>97.729259999999996</v>
      </c>
    </row>
    <row r="254" spans="1:13">
      <c r="A254" s="267">
        <v>246</v>
      </c>
      <c r="B254" s="276" t="s">
        <v>402</v>
      </c>
      <c r="C254" s="277">
        <v>468.3</v>
      </c>
      <c r="D254" s="278">
        <v>471.36666666666662</v>
      </c>
      <c r="E254" s="278">
        <v>461.93333333333322</v>
      </c>
      <c r="F254" s="278">
        <v>455.56666666666661</v>
      </c>
      <c r="G254" s="278">
        <v>446.13333333333321</v>
      </c>
      <c r="H254" s="278">
        <v>477.73333333333323</v>
      </c>
      <c r="I254" s="278">
        <v>487.16666666666663</v>
      </c>
      <c r="J254" s="278">
        <v>493.53333333333325</v>
      </c>
      <c r="K254" s="276">
        <v>480.8</v>
      </c>
      <c r="L254" s="276">
        <v>465</v>
      </c>
      <c r="M254" s="276">
        <v>10.405799999999999</v>
      </c>
    </row>
    <row r="255" spans="1:13">
      <c r="A255" s="267">
        <v>247</v>
      </c>
      <c r="B255" s="276" t="s">
        <v>128</v>
      </c>
      <c r="C255" s="277">
        <v>216.3</v>
      </c>
      <c r="D255" s="278">
        <v>215.86666666666667</v>
      </c>
      <c r="E255" s="278">
        <v>213.78333333333336</v>
      </c>
      <c r="F255" s="278">
        <v>211.26666666666668</v>
      </c>
      <c r="G255" s="278">
        <v>209.18333333333337</v>
      </c>
      <c r="H255" s="278">
        <v>218.38333333333335</v>
      </c>
      <c r="I255" s="278">
        <v>220.46666666666667</v>
      </c>
      <c r="J255" s="278">
        <v>222.98333333333335</v>
      </c>
      <c r="K255" s="276">
        <v>217.95</v>
      </c>
      <c r="L255" s="276">
        <v>213.35</v>
      </c>
      <c r="M255" s="276">
        <v>603.22445000000005</v>
      </c>
    </row>
    <row r="256" spans="1:13">
      <c r="A256" s="267">
        <v>248</v>
      </c>
      <c r="B256" s="276" t="s">
        <v>413</v>
      </c>
      <c r="C256" s="277">
        <v>275.05</v>
      </c>
      <c r="D256" s="278">
        <v>277.76666666666665</v>
      </c>
      <c r="E256" s="278">
        <v>269.58333333333331</v>
      </c>
      <c r="F256" s="278">
        <v>264.11666666666667</v>
      </c>
      <c r="G256" s="278">
        <v>255.93333333333334</v>
      </c>
      <c r="H256" s="278">
        <v>283.23333333333329</v>
      </c>
      <c r="I256" s="278">
        <v>291.41666666666669</v>
      </c>
      <c r="J256" s="278">
        <v>296.88333333333327</v>
      </c>
      <c r="K256" s="276">
        <v>285.95</v>
      </c>
      <c r="L256" s="276">
        <v>272.3</v>
      </c>
      <c r="M256" s="276">
        <v>0.54934000000000005</v>
      </c>
    </row>
    <row r="257" spans="1:13">
      <c r="A257" s="267">
        <v>249</v>
      </c>
      <c r="B257" s="276" t="s">
        <v>411</v>
      </c>
      <c r="C257" s="277">
        <v>127.65</v>
      </c>
      <c r="D257" s="278">
        <v>128.43333333333334</v>
      </c>
      <c r="E257" s="278">
        <v>126.51666666666668</v>
      </c>
      <c r="F257" s="278">
        <v>125.38333333333334</v>
      </c>
      <c r="G257" s="278">
        <v>123.46666666666668</v>
      </c>
      <c r="H257" s="278">
        <v>129.56666666666666</v>
      </c>
      <c r="I257" s="278">
        <v>131.48333333333329</v>
      </c>
      <c r="J257" s="278">
        <v>132.61666666666667</v>
      </c>
      <c r="K257" s="276">
        <v>130.35</v>
      </c>
      <c r="L257" s="276">
        <v>127.3</v>
      </c>
      <c r="M257" s="276">
        <v>4.7728000000000002</v>
      </c>
    </row>
    <row r="258" spans="1:13">
      <c r="A258" s="267">
        <v>250</v>
      </c>
      <c r="B258" s="276" t="s">
        <v>431</v>
      </c>
      <c r="C258" s="277">
        <v>24.4</v>
      </c>
      <c r="D258" s="278">
        <v>24.566666666666666</v>
      </c>
      <c r="E258" s="278">
        <v>24.033333333333331</v>
      </c>
      <c r="F258" s="278">
        <v>23.666666666666664</v>
      </c>
      <c r="G258" s="278">
        <v>23.133333333333329</v>
      </c>
      <c r="H258" s="278">
        <v>24.933333333333334</v>
      </c>
      <c r="I258" s="278">
        <v>25.466666666666672</v>
      </c>
      <c r="J258" s="278">
        <v>25.833333333333336</v>
      </c>
      <c r="K258" s="276">
        <v>25.1</v>
      </c>
      <c r="L258" s="276">
        <v>24.2</v>
      </c>
      <c r="M258" s="276">
        <v>35.368540000000003</v>
      </c>
    </row>
    <row r="259" spans="1:13">
      <c r="A259" s="267">
        <v>251</v>
      </c>
      <c r="B259" s="276" t="s">
        <v>428</v>
      </c>
      <c r="C259" s="277">
        <v>44.1</v>
      </c>
      <c r="D259" s="278">
        <v>44.25</v>
      </c>
      <c r="E259" s="278">
        <v>43.25</v>
      </c>
      <c r="F259" s="278">
        <v>42.4</v>
      </c>
      <c r="G259" s="278">
        <v>41.4</v>
      </c>
      <c r="H259" s="278">
        <v>45.1</v>
      </c>
      <c r="I259" s="278">
        <v>46.1</v>
      </c>
      <c r="J259" s="278">
        <v>46.95</v>
      </c>
      <c r="K259" s="276">
        <v>45.25</v>
      </c>
      <c r="L259" s="276">
        <v>43.4</v>
      </c>
      <c r="M259" s="276">
        <v>10.037979999999999</v>
      </c>
    </row>
    <row r="260" spans="1:13">
      <c r="A260" s="267">
        <v>252</v>
      </c>
      <c r="B260" s="276" t="s">
        <v>429</v>
      </c>
      <c r="C260" s="277">
        <v>94.1</v>
      </c>
      <c r="D260" s="278">
        <v>94.5</v>
      </c>
      <c r="E260" s="278">
        <v>92.6</v>
      </c>
      <c r="F260" s="278">
        <v>91.1</v>
      </c>
      <c r="G260" s="278">
        <v>89.199999999999989</v>
      </c>
      <c r="H260" s="278">
        <v>96</v>
      </c>
      <c r="I260" s="278">
        <v>97.9</v>
      </c>
      <c r="J260" s="278">
        <v>99.4</v>
      </c>
      <c r="K260" s="276">
        <v>96.4</v>
      </c>
      <c r="L260" s="276">
        <v>93</v>
      </c>
      <c r="M260" s="276">
        <v>12.915319999999999</v>
      </c>
    </row>
    <row r="261" spans="1:13">
      <c r="A261" s="267">
        <v>253</v>
      </c>
      <c r="B261" s="276" t="s">
        <v>432</v>
      </c>
      <c r="C261" s="277">
        <v>54.45</v>
      </c>
      <c r="D261" s="278">
        <v>54.933333333333337</v>
      </c>
      <c r="E261" s="278">
        <v>53.516666666666673</v>
      </c>
      <c r="F261" s="278">
        <v>52.583333333333336</v>
      </c>
      <c r="G261" s="278">
        <v>51.166666666666671</v>
      </c>
      <c r="H261" s="278">
        <v>55.866666666666674</v>
      </c>
      <c r="I261" s="278">
        <v>57.283333333333331</v>
      </c>
      <c r="J261" s="278">
        <v>58.216666666666676</v>
      </c>
      <c r="K261" s="276">
        <v>56.35</v>
      </c>
      <c r="L261" s="276">
        <v>54</v>
      </c>
      <c r="M261" s="276">
        <v>7.9859</v>
      </c>
    </row>
    <row r="262" spans="1:13">
      <c r="A262" s="267">
        <v>254</v>
      </c>
      <c r="B262" s="276" t="s">
        <v>422</v>
      </c>
      <c r="C262" s="277">
        <v>999.2</v>
      </c>
      <c r="D262" s="278">
        <v>1000.3000000000001</v>
      </c>
      <c r="E262" s="278">
        <v>992.80000000000018</v>
      </c>
      <c r="F262" s="278">
        <v>986.40000000000009</v>
      </c>
      <c r="G262" s="278">
        <v>978.9000000000002</v>
      </c>
      <c r="H262" s="278">
        <v>1006.7000000000002</v>
      </c>
      <c r="I262" s="278">
        <v>1014.1999999999999</v>
      </c>
      <c r="J262" s="278">
        <v>1020.6000000000001</v>
      </c>
      <c r="K262" s="276">
        <v>1007.8</v>
      </c>
      <c r="L262" s="276">
        <v>993.9</v>
      </c>
      <c r="M262" s="276">
        <v>0.54225000000000001</v>
      </c>
    </row>
    <row r="263" spans="1:13">
      <c r="A263" s="267">
        <v>255</v>
      </c>
      <c r="B263" s="276" t="s">
        <v>436</v>
      </c>
      <c r="C263" s="277">
        <v>2211.0500000000002</v>
      </c>
      <c r="D263" s="278">
        <v>2216.0166666666669</v>
      </c>
      <c r="E263" s="278">
        <v>2191.0333333333338</v>
      </c>
      <c r="F263" s="278">
        <v>2171.0166666666669</v>
      </c>
      <c r="G263" s="278">
        <v>2146.0333333333338</v>
      </c>
      <c r="H263" s="278">
        <v>2236.0333333333338</v>
      </c>
      <c r="I263" s="278">
        <v>2261.0166666666664</v>
      </c>
      <c r="J263" s="278">
        <v>2281.0333333333338</v>
      </c>
      <c r="K263" s="276">
        <v>2241</v>
      </c>
      <c r="L263" s="276">
        <v>2196</v>
      </c>
      <c r="M263" s="276">
        <v>9.4350000000000003E-2</v>
      </c>
    </row>
    <row r="264" spans="1:13">
      <c r="A264" s="267">
        <v>256</v>
      </c>
      <c r="B264" s="276" t="s">
        <v>433</v>
      </c>
      <c r="C264" s="277">
        <v>76.45</v>
      </c>
      <c r="D264" s="278">
        <v>75.850000000000009</v>
      </c>
      <c r="E264" s="278">
        <v>73.40000000000002</v>
      </c>
      <c r="F264" s="278">
        <v>70.350000000000009</v>
      </c>
      <c r="G264" s="278">
        <v>67.90000000000002</v>
      </c>
      <c r="H264" s="278">
        <v>78.90000000000002</v>
      </c>
      <c r="I264" s="278">
        <v>81.350000000000009</v>
      </c>
      <c r="J264" s="278">
        <v>84.40000000000002</v>
      </c>
      <c r="K264" s="276">
        <v>78.3</v>
      </c>
      <c r="L264" s="276">
        <v>72.8</v>
      </c>
      <c r="M264" s="276">
        <v>35.909309999999998</v>
      </c>
    </row>
    <row r="265" spans="1:13">
      <c r="A265" s="267">
        <v>257</v>
      </c>
      <c r="B265" s="276" t="s">
        <v>129</v>
      </c>
      <c r="C265" s="277">
        <v>260.60000000000002</v>
      </c>
      <c r="D265" s="278">
        <v>261.13333333333338</v>
      </c>
      <c r="E265" s="278">
        <v>258.01666666666677</v>
      </c>
      <c r="F265" s="278">
        <v>255.43333333333339</v>
      </c>
      <c r="G265" s="278">
        <v>252.31666666666678</v>
      </c>
      <c r="H265" s="278">
        <v>263.71666666666675</v>
      </c>
      <c r="I265" s="278">
        <v>266.83333333333343</v>
      </c>
      <c r="J265" s="278">
        <v>269.41666666666674</v>
      </c>
      <c r="K265" s="276">
        <v>264.25</v>
      </c>
      <c r="L265" s="276">
        <v>258.55</v>
      </c>
      <c r="M265" s="276">
        <v>64.589370000000002</v>
      </c>
    </row>
    <row r="266" spans="1:13">
      <c r="A266" s="267">
        <v>258</v>
      </c>
      <c r="B266" s="276" t="s">
        <v>423</v>
      </c>
      <c r="C266" s="277">
        <v>1948.8</v>
      </c>
      <c r="D266" s="278">
        <v>1964.6999999999998</v>
      </c>
      <c r="E266" s="278">
        <v>1913.2999999999997</v>
      </c>
      <c r="F266" s="278">
        <v>1877.8</v>
      </c>
      <c r="G266" s="278">
        <v>1826.3999999999999</v>
      </c>
      <c r="H266" s="278">
        <v>2000.1999999999996</v>
      </c>
      <c r="I266" s="278">
        <v>2051.5999999999995</v>
      </c>
      <c r="J266" s="278">
        <v>2087.0999999999995</v>
      </c>
      <c r="K266" s="276">
        <v>2016.1</v>
      </c>
      <c r="L266" s="276">
        <v>1929.2</v>
      </c>
      <c r="M266" s="276">
        <v>1.24322</v>
      </c>
    </row>
    <row r="267" spans="1:13">
      <c r="A267" s="267">
        <v>259</v>
      </c>
      <c r="B267" s="276" t="s">
        <v>424</v>
      </c>
      <c r="C267" s="277">
        <v>343.75</v>
      </c>
      <c r="D267" s="278">
        <v>345.58333333333331</v>
      </c>
      <c r="E267" s="278">
        <v>340.16666666666663</v>
      </c>
      <c r="F267" s="278">
        <v>336.58333333333331</v>
      </c>
      <c r="G267" s="278">
        <v>331.16666666666663</v>
      </c>
      <c r="H267" s="278">
        <v>349.16666666666663</v>
      </c>
      <c r="I267" s="278">
        <v>354.58333333333326</v>
      </c>
      <c r="J267" s="278">
        <v>358.16666666666663</v>
      </c>
      <c r="K267" s="276">
        <v>351</v>
      </c>
      <c r="L267" s="276">
        <v>342</v>
      </c>
      <c r="M267" s="276">
        <v>2.0362200000000001</v>
      </c>
    </row>
    <row r="268" spans="1:13">
      <c r="A268" s="267">
        <v>260</v>
      </c>
      <c r="B268" s="276" t="s">
        <v>425</v>
      </c>
      <c r="C268" s="277">
        <v>101.8</v>
      </c>
      <c r="D268" s="278">
        <v>101.5</v>
      </c>
      <c r="E268" s="278">
        <v>100</v>
      </c>
      <c r="F268" s="278">
        <v>98.2</v>
      </c>
      <c r="G268" s="278">
        <v>96.7</v>
      </c>
      <c r="H268" s="278">
        <v>103.3</v>
      </c>
      <c r="I268" s="278">
        <v>104.8</v>
      </c>
      <c r="J268" s="278">
        <v>106.6</v>
      </c>
      <c r="K268" s="276">
        <v>103</v>
      </c>
      <c r="L268" s="276">
        <v>99.7</v>
      </c>
      <c r="M268" s="276">
        <v>6.6460900000000001</v>
      </c>
    </row>
    <row r="269" spans="1:13">
      <c r="A269" s="267">
        <v>261</v>
      </c>
      <c r="B269" s="276" t="s">
        <v>426</v>
      </c>
      <c r="C269" s="277">
        <v>82.65</v>
      </c>
      <c r="D269" s="278">
        <v>82.8</v>
      </c>
      <c r="E269" s="278">
        <v>81.599999999999994</v>
      </c>
      <c r="F269" s="278">
        <v>80.55</v>
      </c>
      <c r="G269" s="278">
        <v>79.349999999999994</v>
      </c>
      <c r="H269" s="278">
        <v>83.85</v>
      </c>
      <c r="I269" s="278">
        <v>85.050000000000011</v>
      </c>
      <c r="J269" s="278">
        <v>86.1</v>
      </c>
      <c r="K269" s="276">
        <v>84</v>
      </c>
      <c r="L269" s="276">
        <v>81.75</v>
      </c>
      <c r="M269" s="276">
        <v>10.04853</v>
      </c>
    </row>
    <row r="270" spans="1:13">
      <c r="A270" s="267">
        <v>262</v>
      </c>
      <c r="B270" s="276" t="s">
        <v>427</v>
      </c>
      <c r="C270" s="277">
        <v>82.3</v>
      </c>
      <c r="D270" s="278">
        <v>83.100000000000009</v>
      </c>
      <c r="E270" s="278">
        <v>81.200000000000017</v>
      </c>
      <c r="F270" s="278">
        <v>80.100000000000009</v>
      </c>
      <c r="G270" s="278">
        <v>78.200000000000017</v>
      </c>
      <c r="H270" s="278">
        <v>84.200000000000017</v>
      </c>
      <c r="I270" s="278">
        <v>86.100000000000023</v>
      </c>
      <c r="J270" s="278">
        <v>87.200000000000017</v>
      </c>
      <c r="K270" s="276">
        <v>85</v>
      </c>
      <c r="L270" s="276">
        <v>82</v>
      </c>
      <c r="M270" s="276">
        <v>10.307029999999999</v>
      </c>
    </row>
    <row r="271" spans="1:13">
      <c r="A271" s="267">
        <v>263</v>
      </c>
      <c r="B271" s="276" t="s">
        <v>435</v>
      </c>
      <c r="C271" s="277">
        <v>67.650000000000006</v>
      </c>
      <c r="D271" s="278">
        <v>68.083333333333329</v>
      </c>
      <c r="E271" s="278">
        <v>66.566666666666663</v>
      </c>
      <c r="F271" s="278">
        <v>65.483333333333334</v>
      </c>
      <c r="G271" s="278">
        <v>63.966666666666669</v>
      </c>
      <c r="H271" s="278">
        <v>69.166666666666657</v>
      </c>
      <c r="I271" s="278">
        <v>70.683333333333337</v>
      </c>
      <c r="J271" s="278">
        <v>71.766666666666652</v>
      </c>
      <c r="K271" s="276">
        <v>69.599999999999994</v>
      </c>
      <c r="L271" s="276">
        <v>67</v>
      </c>
      <c r="M271" s="276">
        <v>5.1109200000000001</v>
      </c>
    </row>
    <row r="272" spans="1:13">
      <c r="A272" s="267">
        <v>264</v>
      </c>
      <c r="B272" s="276" t="s">
        <v>434</v>
      </c>
      <c r="C272" s="277">
        <v>133</v>
      </c>
      <c r="D272" s="278">
        <v>132.23333333333332</v>
      </c>
      <c r="E272" s="278">
        <v>130.26666666666665</v>
      </c>
      <c r="F272" s="278">
        <v>127.53333333333333</v>
      </c>
      <c r="G272" s="278">
        <v>125.56666666666666</v>
      </c>
      <c r="H272" s="278">
        <v>134.96666666666664</v>
      </c>
      <c r="I272" s="278">
        <v>136.93333333333328</v>
      </c>
      <c r="J272" s="278">
        <v>139.66666666666663</v>
      </c>
      <c r="K272" s="276">
        <v>134.19999999999999</v>
      </c>
      <c r="L272" s="276">
        <v>129.5</v>
      </c>
      <c r="M272" s="276">
        <v>6.49247</v>
      </c>
    </row>
    <row r="273" spans="1:13">
      <c r="A273" s="267">
        <v>265</v>
      </c>
      <c r="B273" s="276" t="s">
        <v>263</v>
      </c>
      <c r="C273" s="277">
        <v>67.95</v>
      </c>
      <c r="D273" s="278">
        <v>67.266666666666666</v>
      </c>
      <c r="E273" s="278">
        <v>65.333333333333329</v>
      </c>
      <c r="F273" s="278">
        <v>62.716666666666669</v>
      </c>
      <c r="G273" s="278">
        <v>60.783333333333331</v>
      </c>
      <c r="H273" s="278">
        <v>69.883333333333326</v>
      </c>
      <c r="I273" s="278">
        <v>71.816666666666663</v>
      </c>
      <c r="J273" s="278">
        <v>74.433333333333323</v>
      </c>
      <c r="K273" s="276">
        <v>69.2</v>
      </c>
      <c r="L273" s="276">
        <v>64.650000000000006</v>
      </c>
      <c r="M273" s="276">
        <v>59.11354</v>
      </c>
    </row>
    <row r="274" spans="1:13">
      <c r="A274" s="267">
        <v>266</v>
      </c>
      <c r="B274" s="276" t="s">
        <v>130</v>
      </c>
      <c r="C274" s="277">
        <v>359.65</v>
      </c>
      <c r="D274" s="278">
        <v>361.31666666666661</v>
      </c>
      <c r="E274" s="278">
        <v>355.93333333333322</v>
      </c>
      <c r="F274" s="278">
        <v>352.21666666666664</v>
      </c>
      <c r="G274" s="278">
        <v>346.83333333333326</v>
      </c>
      <c r="H274" s="278">
        <v>365.03333333333319</v>
      </c>
      <c r="I274" s="278">
        <v>370.41666666666663</v>
      </c>
      <c r="J274" s="278">
        <v>374.13333333333316</v>
      </c>
      <c r="K274" s="276">
        <v>366.7</v>
      </c>
      <c r="L274" s="276">
        <v>357.6</v>
      </c>
      <c r="M274" s="276">
        <v>45.186540000000001</v>
      </c>
    </row>
    <row r="275" spans="1:13">
      <c r="A275" s="267">
        <v>267</v>
      </c>
      <c r="B275" s="276" t="s">
        <v>264</v>
      </c>
      <c r="C275" s="277">
        <v>796.25</v>
      </c>
      <c r="D275" s="278">
        <v>797.88333333333333</v>
      </c>
      <c r="E275" s="278">
        <v>778.36666666666667</v>
      </c>
      <c r="F275" s="278">
        <v>760.48333333333335</v>
      </c>
      <c r="G275" s="278">
        <v>740.9666666666667</v>
      </c>
      <c r="H275" s="278">
        <v>815.76666666666665</v>
      </c>
      <c r="I275" s="278">
        <v>835.2833333333333</v>
      </c>
      <c r="J275" s="278">
        <v>853.16666666666663</v>
      </c>
      <c r="K275" s="276">
        <v>817.4</v>
      </c>
      <c r="L275" s="276">
        <v>780</v>
      </c>
      <c r="M275" s="276">
        <v>3.45011</v>
      </c>
    </row>
    <row r="276" spans="1:13">
      <c r="A276" s="267">
        <v>268</v>
      </c>
      <c r="B276" s="276" t="s">
        <v>131</v>
      </c>
      <c r="C276" s="277">
        <v>2648.15</v>
      </c>
      <c r="D276" s="278">
        <v>2627.0333333333333</v>
      </c>
      <c r="E276" s="278">
        <v>2594.0666666666666</v>
      </c>
      <c r="F276" s="278">
        <v>2539.9833333333331</v>
      </c>
      <c r="G276" s="278">
        <v>2507.0166666666664</v>
      </c>
      <c r="H276" s="278">
        <v>2681.1166666666668</v>
      </c>
      <c r="I276" s="278">
        <v>2714.083333333333</v>
      </c>
      <c r="J276" s="278">
        <v>2768.166666666667</v>
      </c>
      <c r="K276" s="276">
        <v>2660</v>
      </c>
      <c r="L276" s="276">
        <v>2572.9499999999998</v>
      </c>
      <c r="M276" s="276">
        <v>10.73631</v>
      </c>
    </row>
    <row r="277" spans="1:13">
      <c r="A277" s="267">
        <v>269</v>
      </c>
      <c r="B277" s="276" t="s">
        <v>132</v>
      </c>
      <c r="C277" s="277">
        <v>608.25</v>
      </c>
      <c r="D277" s="278">
        <v>611.48333333333335</v>
      </c>
      <c r="E277" s="278">
        <v>598.26666666666665</v>
      </c>
      <c r="F277" s="278">
        <v>588.2833333333333</v>
      </c>
      <c r="G277" s="278">
        <v>575.06666666666661</v>
      </c>
      <c r="H277" s="278">
        <v>621.4666666666667</v>
      </c>
      <c r="I277" s="278">
        <v>634.68333333333339</v>
      </c>
      <c r="J277" s="278">
        <v>644.66666666666674</v>
      </c>
      <c r="K277" s="276">
        <v>624.70000000000005</v>
      </c>
      <c r="L277" s="276">
        <v>601.5</v>
      </c>
      <c r="M277" s="276">
        <v>5.2083300000000001</v>
      </c>
    </row>
    <row r="278" spans="1:13">
      <c r="A278" s="267">
        <v>270</v>
      </c>
      <c r="B278" s="276" t="s">
        <v>437</v>
      </c>
      <c r="C278" s="277">
        <v>141.30000000000001</v>
      </c>
      <c r="D278" s="278">
        <v>141.88333333333335</v>
      </c>
      <c r="E278" s="278">
        <v>140.2166666666667</v>
      </c>
      <c r="F278" s="278">
        <v>139.13333333333335</v>
      </c>
      <c r="G278" s="278">
        <v>137.4666666666667</v>
      </c>
      <c r="H278" s="278">
        <v>142.9666666666667</v>
      </c>
      <c r="I278" s="278">
        <v>144.63333333333338</v>
      </c>
      <c r="J278" s="278">
        <v>145.7166666666667</v>
      </c>
      <c r="K278" s="276">
        <v>143.55000000000001</v>
      </c>
      <c r="L278" s="276">
        <v>140.80000000000001</v>
      </c>
      <c r="M278" s="276">
        <v>5.5518400000000003</v>
      </c>
    </row>
    <row r="279" spans="1:13">
      <c r="A279" s="267">
        <v>271</v>
      </c>
      <c r="B279" s="276" t="s">
        <v>443</v>
      </c>
      <c r="C279" s="277">
        <v>666.6</v>
      </c>
      <c r="D279" s="278">
        <v>666.86666666666667</v>
      </c>
      <c r="E279" s="278">
        <v>658.73333333333335</v>
      </c>
      <c r="F279" s="278">
        <v>650.86666666666667</v>
      </c>
      <c r="G279" s="278">
        <v>642.73333333333335</v>
      </c>
      <c r="H279" s="278">
        <v>674.73333333333335</v>
      </c>
      <c r="I279" s="278">
        <v>682.86666666666679</v>
      </c>
      <c r="J279" s="278">
        <v>690.73333333333335</v>
      </c>
      <c r="K279" s="276">
        <v>675</v>
      </c>
      <c r="L279" s="276">
        <v>659</v>
      </c>
      <c r="M279" s="276">
        <v>1.8974</v>
      </c>
    </row>
    <row r="280" spans="1:13">
      <c r="A280" s="267">
        <v>272</v>
      </c>
      <c r="B280" s="276" t="s">
        <v>444</v>
      </c>
      <c r="C280" s="277">
        <v>324.25</v>
      </c>
      <c r="D280" s="278">
        <v>323.95</v>
      </c>
      <c r="E280" s="278">
        <v>315.5</v>
      </c>
      <c r="F280" s="278">
        <v>306.75</v>
      </c>
      <c r="G280" s="278">
        <v>298.3</v>
      </c>
      <c r="H280" s="278">
        <v>332.7</v>
      </c>
      <c r="I280" s="278">
        <v>341.14999999999992</v>
      </c>
      <c r="J280" s="278">
        <v>349.9</v>
      </c>
      <c r="K280" s="276">
        <v>332.4</v>
      </c>
      <c r="L280" s="276">
        <v>315.2</v>
      </c>
      <c r="M280" s="276">
        <v>21.0548</v>
      </c>
    </row>
    <row r="281" spans="1:13">
      <c r="A281" s="267">
        <v>273</v>
      </c>
      <c r="B281" s="276" t="s">
        <v>445</v>
      </c>
      <c r="C281" s="277">
        <v>548.6</v>
      </c>
      <c r="D281" s="278">
        <v>549.6</v>
      </c>
      <c r="E281" s="278">
        <v>541.20000000000005</v>
      </c>
      <c r="F281" s="278">
        <v>533.80000000000007</v>
      </c>
      <c r="G281" s="278">
        <v>525.40000000000009</v>
      </c>
      <c r="H281" s="278">
        <v>557</v>
      </c>
      <c r="I281" s="278">
        <v>565.39999999999986</v>
      </c>
      <c r="J281" s="278">
        <v>572.79999999999995</v>
      </c>
      <c r="K281" s="276">
        <v>558</v>
      </c>
      <c r="L281" s="276">
        <v>542.20000000000005</v>
      </c>
      <c r="M281" s="276">
        <v>1.9578100000000001</v>
      </c>
    </row>
    <row r="282" spans="1:13">
      <c r="A282" s="267">
        <v>274</v>
      </c>
      <c r="B282" s="276" t="s">
        <v>447</v>
      </c>
      <c r="C282" s="277">
        <v>47.15</v>
      </c>
      <c r="D282" s="278">
        <v>47.716666666666669</v>
      </c>
      <c r="E282" s="278">
        <v>46.033333333333339</v>
      </c>
      <c r="F282" s="278">
        <v>44.916666666666671</v>
      </c>
      <c r="G282" s="278">
        <v>43.233333333333341</v>
      </c>
      <c r="H282" s="278">
        <v>48.833333333333336</v>
      </c>
      <c r="I282" s="278">
        <v>50.516666666666673</v>
      </c>
      <c r="J282" s="278">
        <v>51.633333333333333</v>
      </c>
      <c r="K282" s="276">
        <v>49.4</v>
      </c>
      <c r="L282" s="276">
        <v>46.6</v>
      </c>
      <c r="M282" s="276">
        <v>81.935270000000003</v>
      </c>
    </row>
    <row r="283" spans="1:13">
      <c r="A283" s="267">
        <v>275</v>
      </c>
      <c r="B283" s="276" t="s">
        <v>449</v>
      </c>
      <c r="C283" s="277">
        <v>367</v>
      </c>
      <c r="D283" s="278">
        <v>368.31666666666666</v>
      </c>
      <c r="E283" s="278">
        <v>363.63333333333333</v>
      </c>
      <c r="F283" s="278">
        <v>360.26666666666665</v>
      </c>
      <c r="G283" s="278">
        <v>355.58333333333331</v>
      </c>
      <c r="H283" s="278">
        <v>371.68333333333334</v>
      </c>
      <c r="I283" s="278">
        <v>376.36666666666662</v>
      </c>
      <c r="J283" s="278">
        <v>379.73333333333335</v>
      </c>
      <c r="K283" s="276">
        <v>373</v>
      </c>
      <c r="L283" s="276">
        <v>364.95</v>
      </c>
      <c r="M283" s="276">
        <v>2.8683700000000001</v>
      </c>
    </row>
    <row r="284" spans="1:13">
      <c r="A284" s="267">
        <v>276</v>
      </c>
      <c r="B284" s="276" t="s">
        <v>439</v>
      </c>
      <c r="C284" s="277">
        <v>420.85</v>
      </c>
      <c r="D284" s="278">
        <v>422.95</v>
      </c>
      <c r="E284" s="278">
        <v>416.9</v>
      </c>
      <c r="F284" s="278">
        <v>412.95</v>
      </c>
      <c r="G284" s="278">
        <v>406.9</v>
      </c>
      <c r="H284" s="278">
        <v>426.9</v>
      </c>
      <c r="I284" s="278">
        <v>432.95000000000005</v>
      </c>
      <c r="J284" s="278">
        <v>436.9</v>
      </c>
      <c r="K284" s="276">
        <v>429</v>
      </c>
      <c r="L284" s="276">
        <v>419</v>
      </c>
      <c r="M284" s="276">
        <v>1.49159</v>
      </c>
    </row>
    <row r="285" spans="1:13">
      <c r="A285" s="267">
        <v>277</v>
      </c>
      <c r="B285" s="276" t="s">
        <v>440</v>
      </c>
      <c r="C285" s="277">
        <v>295.5</v>
      </c>
      <c r="D285" s="278">
        <v>297.18333333333334</v>
      </c>
      <c r="E285" s="278">
        <v>289.41666666666669</v>
      </c>
      <c r="F285" s="278">
        <v>283.33333333333337</v>
      </c>
      <c r="G285" s="278">
        <v>275.56666666666672</v>
      </c>
      <c r="H285" s="278">
        <v>303.26666666666665</v>
      </c>
      <c r="I285" s="278">
        <v>311.0333333333333</v>
      </c>
      <c r="J285" s="278">
        <v>317.11666666666662</v>
      </c>
      <c r="K285" s="276">
        <v>304.95</v>
      </c>
      <c r="L285" s="276">
        <v>291.10000000000002</v>
      </c>
      <c r="M285" s="276">
        <v>0.85411000000000004</v>
      </c>
    </row>
    <row r="286" spans="1:13">
      <c r="A286" s="267">
        <v>278</v>
      </c>
      <c r="B286" s="276" t="s">
        <v>451</v>
      </c>
      <c r="C286" s="277">
        <v>210.6</v>
      </c>
      <c r="D286" s="278">
        <v>212.16666666666666</v>
      </c>
      <c r="E286" s="278">
        <v>206.43333333333331</v>
      </c>
      <c r="F286" s="278">
        <v>202.26666666666665</v>
      </c>
      <c r="G286" s="278">
        <v>196.5333333333333</v>
      </c>
      <c r="H286" s="278">
        <v>216.33333333333331</v>
      </c>
      <c r="I286" s="278">
        <v>222.06666666666666</v>
      </c>
      <c r="J286" s="278">
        <v>226.23333333333332</v>
      </c>
      <c r="K286" s="276">
        <v>217.9</v>
      </c>
      <c r="L286" s="276">
        <v>208</v>
      </c>
      <c r="M286" s="276">
        <v>2.0009299999999999</v>
      </c>
    </row>
    <row r="287" spans="1:13">
      <c r="A287" s="267">
        <v>279</v>
      </c>
      <c r="B287" s="276" t="s">
        <v>133</v>
      </c>
      <c r="C287" s="277">
        <v>1920.4</v>
      </c>
      <c r="D287" s="278">
        <v>1914.2</v>
      </c>
      <c r="E287" s="278">
        <v>1899.7</v>
      </c>
      <c r="F287" s="278">
        <v>1879</v>
      </c>
      <c r="G287" s="278">
        <v>1864.5</v>
      </c>
      <c r="H287" s="278">
        <v>1934.9</v>
      </c>
      <c r="I287" s="278">
        <v>1949.4</v>
      </c>
      <c r="J287" s="278">
        <v>1970.1000000000001</v>
      </c>
      <c r="K287" s="276">
        <v>1928.7</v>
      </c>
      <c r="L287" s="276">
        <v>1893.5</v>
      </c>
      <c r="M287" s="276">
        <v>54.665979999999998</v>
      </c>
    </row>
    <row r="288" spans="1:13">
      <c r="A288" s="267">
        <v>280</v>
      </c>
      <c r="B288" s="276" t="s">
        <v>441</v>
      </c>
      <c r="C288" s="277">
        <v>108.3</v>
      </c>
      <c r="D288" s="278">
        <v>108.96666666666665</v>
      </c>
      <c r="E288" s="278">
        <v>106.93333333333331</v>
      </c>
      <c r="F288" s="278">
        <v>105.56666666666665</v>
      </c>
      <c r="G288" s="278">
        <v>103.5333333333333</v>
      </c>
      <c r="H288" s="278">
        <v>110.33333333333331</v>
      </c>
      <c r="I288" s="278">
        <v>112.36666666666665</v>
      </c>
      <c r="J288" s="278">
        <v>113.73333333333332</v>
      </c>
      <c r="K288" s="276">
        <v>111</v>
      </c>
      <c r="L288" s="276">
        <v>107.6</v>
      </c>
      <c r="M288" s="276">
        <v>3.7505700000000002</v>
      </c>
    </row>
    <row r="289" spans="1:13">
      <c r="A289" s="267">
        <v>281</v>
      </c>
      <c r="B289" s="276" t="s">
        <v>438</v>
      </c>
      <c r="C289" s="277">
        <v>867.75</v>
      </c>
      <c r="D289" s="278">
        <v>863.55000000000007</v>
      </c>
      <c r="E289" s="278">
        <v>849.10000000000014</v>
      </c>
      <c r="F289" s="278">
        <v>830.45</v>
      </c>
      <c r="G289" s="278">
        <v>816.00000000000011</v>
      </c>
      <c r="H289" s="278">
        <v>882.20000000000016</v>
      </c>
      <c r="I289" s="278">
        <v>896.6500000000002</v>
      </c>
      <c r="J289" s="278">
        <v>915.30000000000018</v>
      </c>
      <c r="K289" s="276">
        <v>878</v>
      </c>
      <c r="L289" s="276">
        <v>844.9</v>
      </c>
      <c r="M289" s="276">
        <v>0.88870000000000005</v>
      </c>
    </row>
    <row r="290" spans="1:13">
      <c r="A290" s="267">
        <v>282</v>
      </c>
      <c r="B290" s="276" t="s">
        <v>442</v>
      </c>
      <c r="C290" s="277">
        <v>251.2</v>
      </c>
      <c r="D290" s="278">
        <v>254.35</v>
      </c>
      <c r="E290" s="278">
        <v>247.34999999999997</v>
      </c>
      <c r="F290" s="278">
        <v>243.49999999999997</v>
      </c>
      <c r="G290" s="278">
        <v>236.49999999999994</v>
      </c>
      <c r="H290" s="278">
        <v>258.2</v>
      </c>
      <c r="I290" s="278">
        <v>265.20000000000005</v>
      </c>
      <c r="J290" s="278">
        <v>269.05</v>
      </c>
      <c r="K290" s="276">
        <v>261.35000000000002</v>
      </c>
      <c r="L290" s="276">
        <v>250.5</v>
      </c>
      <c r="M290" s="276">
        <v>6.7835099999999997</v>
      </c>
    </row>
    <row r="291" spans="1:13">
      <c r="A291" s="267">
        <v>283</v>
      </c>
      <c r="B291" s="276" t="s">
        <v>1830</v>
      </c>
      <c r="C291" s="277">
        <v>613.4</v>
      </c>
      <c r="D291" s="278">
        <v>611.23333333333323</v>
      </c>
      <c r="E291" s="278">
        <v>598.06666666666649</v>
      </c>
      <c r="F291" s="278">
        <v>582.73333333333323</v>
      </c>
      <c r="G291" s="278">
        <v>569.56666666666649</v>
      </c>
      <c r="H291" s="278">
        <v>626.56666666666649</v>
      </c>
      <c r="I291" s="278">
        <v>639.73333333333323</v>
      </c>
      <c r="J291" s="278">
        <v>655.06666666666649</v>
      </c>
      <c r="K291" s="276">
        <v>624.4</v>
      </c>
      <c r="L291" s="276">
        <v>595.9</v>
      </c>
      <c r="M291" s="276">
        <v>0.42591000000000001</v>
      </c>
    </row>
    <row r="292" spans="1:13">
      <c r="A292" s="267">
        <v>284</v>
      </c>
      <c r="B292" s="276" t="s">
        <v>448</v>
      </c>
      <c r="C292" s="277">
        <v>527.35</v>
      </c>
      <c r="D292" s="278">
        <v>527.94999999999993</v>
      </c>
      <c r="E292" s="278">
        <v>518.14999999999986</v>
      </c>
      <c r="F292" s="278">
        <v>508.94999999999993</v>
      </c>
      <c r="G292" s="278">
        <v>499.14999999999986</v>
      </c>
      <c r="H292" s="278">
        <v>537.14999999999986</v>
      </c>
      <c r="I292" s="278">
        <v>546.94999999999982</v>
      </c>
      <c r="J292" s="278">
        <v>556.14999999999986</v>
      </c>
      <c r="K292" s="276">
        <v>537.75</v>
      </c>
      <c r="L292" s="276">
        <v>518.75</v>
      </c>
      <c r="M292" s="276">
        <v>9.4817199999999993</v>
      </c>
    </row>
    <row r="293" spans="1:13">
      <c r="A293" s="267">
        <v>285</v>
      </c>
      <c r="B293" s="276" t="s">
        <v>446</v>
      </c>
      <c r="C293" s="277">
        <v>57.7</v>
      </c>
      <c r="D293" s="278">
        <v>58.199999999999996</v>
      </c>
      <c r="E293" s="278">
        <v>56.649999999999991</v>
      </c>
      <c r="F293" s="278">
        <v>55.599999999999994</v>
      </c>
      <c r="G293" s="278">
        <v>54.04999999999999</v>
      </c>
      <c r="H293" s="278">
        <v>59.249999999999993</v>
      </c>
      <c r="I293" s="278">
        <v>60.79999999999999</v>
      </c>
      <c r="J293" s="278">
        <v>61.849999999999994</v>
      </c>
      <c r="K293" s="276">
        <v>59.75</v>
      </c>
      <c r="L293" s="276">
        <v>57.15</v>
      </c>
      <c r="M293" s="276">
        <v>41.157710000000002</v>
      </c>
    </row>
    <row r="294" spans="1:13">
      <c r="A294" s="267">
        <v>286</v>
      </c>
      <c r="B294" s="276" t="s">
        <v>134</v>
      </c>
      <c r="C294" s="277">
        <v>90.2</v>
      </c>
      <c r="D294" s="278">
        <v>90.40000000000002</v>
      </c>
      <c r="E294" s="278">
        <v>88.900000000000034</v>
      </c>
      <c r="F294" s="278">
        <v>87.600000000000009</v>
      </c>
      <c r="G294" s="278">
        <v>86.100000000000023</v>
      </c>
      <c r="H294" s="278">
        <v>91.700000000000045</v>
      </c>
      <c r="I294" s="278">
        <v>93.200000000000017</v>
      </c>
      <c r="J294" s="278">
        <v>94.500000000000057</v>
      </c>
      <c r="K294" s="276">
        <v>91.9</v>
      </c>
      <c r="L294" s="276">
        <v>89.1</v>
      </c>
      <c r="M294" s="276">
        <v>114.51826</v>
      </c>
    </row>
    <row r="295" spans="1:13">
      <c r="A295" s="267">
        <v>287</v>
      </c>
      <c r="B295" s="276" t="s">
        <v>358</v>
      </c>
      <c r="C295" s="277">
        <v>2186.85</v>
      </c>
      <c r="D295" s="278">
        <v>2183.4666666666667</v>
      </c>
      <c r="E295" s="278">
        <v>2168.4333333333334</v>
      </c>
      <c r="F295" s="278">
        <v>2150.0166666666669</v>
      </c>
      <c r="G295" s="278">
        <v>2134.9833333333336</v>
      </c>
      <c r="H295" s="278">
        <v>2201.8833333333332</v>
      </c>
      <c r="I295" s="278">
        <v>2216.916666666667</v>
      </c>
      <c r="J295" s="278">
        <v>2235.333333333333</v>
      </c>
      <c r="K295" s="276">
        <v>2198.5</v>
      </c>
      <c r="L295" s="276">
        <v>2165.0500000000002</v>
      </c>
      <c r="M295" s="276">
        <v>0.51820999999999995</v>
      </c>
    </row>
    <row r="296" spans="1:13">
      <c r="A296" s="267">
        <v>288</v>
      </c>
      <c r="B296" s="276" t="s">
        <v>1841</v>
      </c>
      <c r="C296" s="277">
        <v>224.85</v>
      </c>
      <c r="D296" s="278">
        <v>226.11666666666667</v>
      </c>
      <c r="E296" s="278">
        <v>220.23333333333335</v>
      </c>
      <c r="F296" s="278">
        <v>215.61666666666667</v>
      </c>
      <c r="G296" s="278">
        <v>209.73333333333335</v>
      </c>
      <c r="H296" s="278">
        <v>230.73333333333335</v>
      </c>
      <c r="I296" s="278">
        <v>236.61666666666667</v>
      </c>
      <c r="J296" s="278">
        <v>241.23333333333335</v>
      </c>
      <c r="K296" s="276">
        <v>232</v>
      </c>
      <c r="L296" s="276">
        <v>221.5</v>
      </c>
      <c r="M296" s="276">
        <v>1.0861499999999999</v>
      </c>
    </row>
    <row r="297" spans="1:13">
      <c r="A297" s="267">
        <v>289</v>
      </c>
      <c r="B297" s="276" t="s">
        <v>454</v>
      </c>
      <c r="C297" s="277">
        <v>328.95</v>
      </c>
      <c r="D297" s="278">
        <v>328.65000000000003</v>
      </c>
      <c r="E297" s="278">
        <v>324.30000000000007</v>
      </c>
      <c r="F297" s="278">
        <v>319.65000000000003</v>
      </c>
      <c r="G297" s="278">
        <v>315.30000000000007</v>
      </c>
      <c r="H297" s="278">
        <v>333.30000000000007</v>
      </c>
      <c r="I297" s="278">
        <v>337.65000000000009</v>
      </c>
      <c r="J297" s="278">
        <v>342.30000000000007</v>
      </c>
      <c r="K297" s="276">
        <v>333</v>
      </c>
      <c r="L297" s="276">
        <v>324</v>
      </c>
      <c r="M297" s="276">
        <v>16.46067</v>
      </c>
    </row>
    <row r="298" spans="1:13">
      <c r="A298" s="267">
        <v>290</v>
      </c>
      <c r="B298" s="276" t="s">
        <v>452</v>
      </c>
      <c r="C298" s="277">
        <v>4347.8999999999996</v>
      </c>
      <c r="D298" s="278">
        <v>4394.3</v>
      </c>
      <c r="E298" s="278">
        <v>4263.6000000000004</v>
      </c>
      <c r="F298" s="278">
        <v>4179.3</v>
      </c>
      <c r="G298" s="278">
        <v>4048.6000000000004</v>
      </c>
      <c r="H298" s="278">
        <v>4478.6000000000004</v>
      </c>
      <c r="I298" s="278">
        <v>4609.2999999999993</v>
      </c>
      <c r="J298" s="278">
        <v>4693.6000000000004</v>
      </c>
      <c r="K298" s="276">
        <v>4525</v>
      </c>
      <c r="L298" s="276">
        <v>4310</v>
      </c>
      <c r="M298" s="276">
        <v>6.4949999999999994E-2</v>
      </c>
    </row>
    <row r="299" spans="1:13">
      <c r="A299" s="267">
        <v>291</v>
      </c>
      <c r="B299" s="276" t="s">
        <v>455</v>
      </c>
      <c r="C299" s="277">
        <v>44.4</v>
      </c>
      <c r="D299" s="278">
        <v>44.283333333333331</v>
      </c>
      <c r="E299" s="278">
        <v>43.11666666666666</v>
      </c>
      <c r="F299" s="278">
        <v>41.833333333333329</v>
      </c>
      <c r="G299" s="278">
        <v>40.666666666666657</v>
      </c>
      <c r="H299" s="278">
        <v>45.566666666666663</v>
      </c>
      <c r="I299" s="278">
        <v>46.733333333333334</v>
      </c>
      <c r="J299" s="278">
        <v>48.016666666666666</v>
      </c>
      <c r="K299" s="276">
        <v>45.45</v>
      </c>
      <c r="L299" s="276">
        <v>43</v>
      </c>
      <c r="M299" s="276">
        <v>14.72372</v>
      </c>
    </row>
    <row r="300" spans="1:13">
      <c r="A300" s="267">
        <v>292</v>
      </c>
      <c r="B300" s="276" t="s">
        <v>135</v>
      </c>
      <c r="C300" s="277">
        <v>353.3</v>
      </c>
      <c r="D300" s="278">
        <v>353.10000000000008</v>
      </c>
      <c r="E300" s="278">
        <v>347.85000000000014</v>
      </c>
      <c r="F300" s="278">
        <v>342.40000000000003</v>
      </c>
      <c r="G300" s="278">
        <v>337.15000000000009</v>
      </c>
      <c r="H300" s="278">
        <v>358.55000000000018</v>
      </c>
      <c r="I300" s="278">
        <v>363.80000000000007</v>
      </c>
      <c r="J300" s="278">
        <v>369.25000000000023</v>
      </c>
      <c r="K300" s="276">
        <v>358.35</v>
      </c>
      <c r="L300" s="276">
        <v>347.65</v>
      </c>
      <c r="M300" s="276">
        <v>67.356179999999995</v>
      </c>
    </row>
    <row r="301" spans="1:13">
      <c r="A301" s="267">
        <v>293</v>
      </c>
      <c r="B301" s="276" t="s">
        <v>456</v>
      </c>
      <c r="C301" s="277">
        <v>908.65</v>
      </c>
      <c r="D301" s="278">
        <v>909.86666666666679</v>
      </c>
      <c r="E301" s="278">
        <v>897.73333333333358</v>
      </c>
      <c r="F301" s="278">
        <v>886.81666666666683</v>
      </c>
      <c r="G301" s="278">
        <v>874.68333333333362</v>
      </c>
      <c r="H301" s="278">
        <v>920.78333333333353</v>
      </c>
      <c r="I301" s="278">
        <v>932.91666666666674</v>
      </c>
      <c r="J301" s="278">
        <v>943.83333333333348</v>
      </c>
      <c r="K301" s="276">
        <v>922</v>
      </c>
      <c r="L301" s="276">
        <v>898.95</v>
      </c>
      <c r="M301" s="276">
        <v>0.52395999999999998</v>
      </c>
    </row>
    <row r="302" spans="1:13">
      <c r="A302" s="267">
        <v>294</v>
      </c>
      <c r="B302" s="276" t="s">
        <v>136</v>
      </c>
      <c r="C302" s="277">
        <v>1194.3</v>
      </c>
      <c r="D302" s="278">
        <v>1197.7</v>
      </c>
      <c r="E302" s="278">
        <v>1178.6000000000001</v>
      </c>
      <c r="F302" s="278">
        <v>1162.9000000000001</v>
      </c>
      <c r="G302" s="278">
        <v>1143.8000000000002</v>
      </c>
      <c r="H302" s="278">
        <v>1213.4000000000001</v>
      </c>
      <c r="I302" s="278">
        <v>1232.5</v>
      </c>
      <c r="J302" s="278">
        <v>1248.2</v>
      </c>
      <c r="K302" s="276">
        <v>1216.8</v>
      </c>
      <c r="L302" s="276">
        <v>1182</v>
      </c>
      <c r="M302" s="276">
        <v>66.894149999999996</v>
      </c>
    </row>
    <row r="303" spans="1:13">
      <c r="A303" s="267">
        <v>295</v>
      </c>
      <c r="B303" s="276" t="s">
        <v>266</v>
      </c>
      <c r="C303" s="277">
        <v>3268.65</v>
      </c>
      <c r="D303" s="278">
        <v>3268.5166666666664</v>
      </c>
      <c r="E303" s="278">
        <v>3242.0333333333328</v>
      </c>
      <c r="F303" s="278">
        <v>3215.4166666666665</v>
      </c>
      <c r="G303" s="278">
        <v>3188.9333333333329</v>
      </c>
      <c r="H303" s="278">
        <v>3295.1333333333328</v>
      </c>
      <c r="I303" s="278">
        <v>3321.6166666666663</v>
      </c>
      <c r="J303" s="278">
        <v>3348.2333333333327</v>
      </c>
      <c r="K303" s="276">
        <v>3295</v>
      </c>
      <c r="L303" s="276">
        <v>3241.9</v>
      </c>
      <c r="M303" s="276">
        <v>2.15585</v>
      </c>
    </row>
    <row r="304" spans="1:13">
      <c r="A304" s="267">
        <v>296</v>
      </c>
      <c r="B304" s="276" t="s">
        <v>265</v>
      </c>
      <c r="C304" s="277">
        <v>1846.2</v>
      </c>
      <c r="D304" s="278">
        <v>1842.25</v>
      </c>
      <c r="E304" s="278">
        <v>1830.5</v>
      </c>
      <c r="F304" s="278">
        <v>1814.8</v>
      </c>
      <c r="G304" s="278">
        <v>1803.05</v>
      </c>
      <c r="H304" s="278">
        <v>1857.95</v>
      </c>
      <c r="I304" s="278">
        <v>1869.7</v>
      </c>
      <c r="J304" s="278">
        <v>1885.4</v>
      </c>
      <c r="K304" s="276">
        <v>1854</v>
      </c>
      <c r="L304" s="276">
        <v>1826.55</v>
      </c>
      <c r="M304" s="276">
        <v>1.1452800000000001</v>
      </c>
    </row>
    <row r="305" spans="1:13">
      <c r="A305" s="267">
        <v>297</v>
      </c>
      <c r="B305" s="276" t="s">
        <v>137</v>
      </c>
      <c r="C305" s="277">
        <v>939.4</v>
      </c>
      <c r="D305" s="278">
        <v>939.31666666666661</v>
      </c>
      <c r="E305" s="278">
        <v>928.63333333333321</v>
      </c>
      <c r="F305" s="278">
        <v>917.86666666666656</v>
      </c>
      <c r="G305" s="278">
        <v>907.18333333333317</v>
      </c>
      <c r="H305" s="278">
        <v>950.08333333333326</v>
      </c>
      <c r="I305" s="278">
        <v>960.76666666666665</v>
      </c>
      <c r="J305" s="278">
        <v>971.5333333333333</v>
      </c>
      <c r="K305" s="276">
        <v>950</v>
      </c>
      <c r="L305" s="276">
        <v>928.55</v>
      </c>
      <c r="M305" s="276">
        <v>17.756540000000001</v>
      </c>
    </row>
    <row r="306" spans="1:13">
      <c r="A306" s="267">
        <v>298</v>
      </c>
      <c r="B306" s="276" t="s">
        <v>457</v>
      </c>
      <c r="C306" s="277">
        <v>1550.65</v>
      </c>
      <c r="D306" s="278">
        <v>1555.3999999999999</v>
      </c>
      <c r="E306" s="278">
        <v>1536.5499999999997</v>
      </c>
      <c r="F306" s="278">
        <v>1522.4499999999998</v>
      </c>
      <c r="G306" s="278">
        <v>1503.5999999999997</v>
      </c>
      <c r="H306" s="278">
        <v>1569.4999999999998</v>
      </c>
      <c r="I306" s="278">
        <v>1588.3499999999997</v>
      </c>
      <c r="J306" s="278">
        <v>1602.4499999999998</v>
      </c>
      <c r="K306" s="276">
        <v>1574.25</v>
      </c>
      <c r="L306" s="276">
        <v>1541.3</v>
      </c>
      <c r="M306" s="276">
        <v>0.32179000000000002</v>
      </c>
    </row>
    <row r="307" spans="1:13">
      <c r="A307" s="267">
        <v>299</v>
      </c>
      <c r="B307" s="276" t="s">
        <v>138</v>
      </c>
      <c r="C307" s="277">
        <v>727.55</v>
      </c>
      <c r="D307" s="278">
        <v>732.11666666666667</v>
      </c>
      <c r="E307" s="278">
        <v>717.5333333333333</v>
      </c>
      <c r="F307" s="278">
        <v>707.51666666666665</v>
      </c>
      <c r="G307" s="278">
        <v>692.93333333333328</v>
      </c>
      <c r="H307" s="278">
        <v>742.13333333333333</v>
      </c>
      <c r="I307" s="278">
        <v>756.71666666666658</v>
      </c>
      <c r="J307" s="278">
        <v>766.73333333333335</v>
      </c>
      <c r="K307" s="276">
        <v>746.7</v>
      </c>
      <c r="L307" s="276">
        <v>722.1</v>
      </c>
      <c r="M307" s="276">
        <v>41.974939999999997</v>
      </c>
    </row>
    <row r="308" spans="1:13">
      <c r="A308" s="267">
        <v>300</v>
      </c>
      <c r="B308" s="276" t="s">
        <v>139</v>
      </c>
      <c r="C308" s="277">
        <v>173.05</v>
      </c>
      <c r="D308" s="278">
        <v>172.58333333333334</v>
      </c>
      <c r="E308" s="278">
        <v>170.66666666666669</v>
      </c>
      <c r="F308" s="278">
        <v>168.28333333333333</v>
      </c>
      <c r="G308" s="278">
        <v>166.36666666666667</v>
      </c>
      <c r="H308" s="278">
        <v>174.9666666666667</v>
      </c>
      <c r="I308" s="278">
        <v>176.88333333333338</v>
      </c>
      <c r="J308" s="278">
        <v>179.26666666666671</v>
      </c>
      <c r="K308" s="276">
        <v>174.5</v>
      </c>
      <c r="L308" s="276">
        <v>170.2</v>
      </c>
      <c r="M308" s="276">
        <v>165.96136000000001</v>
      </c>
    </row>
    <row r="309" spans="1:13">
      <c r="A309" s="267">
        <v>301</v>
      </c>
      <c r="B309" s="276" t="s">
        <v>319</v>
      </c>
      <c r="C309" s="277">
        <v>14.45</v>
      </c>
      <c r="D309" s="278">
        <v>14.65</v>
      </c>
      <c r="E309" s="278">
        <v>14.100000000000001</v>
      </c>
      <c r="F309" s="278">
        <v>13.750000000000002</v>
      </c>
      <c r="G309" s="278">
        <v>13.200000000000003</v>
      </c>
      <c r="H309" s="278">
        <v>15</v>
      </c>
      <c r="I309" s="278">
        <v>15.55</v>
      </c>
      <c r="J309" s="278">
        <v>15.899999999999999</v>
      </c>
      <c r="K309" s="276">
        <v>15.2</v>
      </c>
      <c r="L309" s="276">
        <v>14.3</v>
      </c>
      <c r="M309" s="276">
        <v>39.895310000000002</v>
      </c>
    </row>
    <row r="310" spans="1:13">
      <c r="A310" s="267">
        <v>302</v>
      </c>
      <c r="B310" s="276" t="s">
        <v>464</v>
      </c>
      <c r="C310" s="277">
        <v>154.4</v>
      </c>
      <c r="D310" s="278">
        <v>154.31666666666666</v>
      </c>
      <c r="E310" s="278">
        <v>152.63333333333333</v>
      </c>
      <c r="F310" s="278">
        <v>150.86666666666667</v>
      </c>
      <c r="G310" s="278">
        <v>149.18333333333334</v>
      </c>
      <c r="H310" s="278">
        <v>156.08333333333331</v>
      </c>
      <c r="I310" s="278">
        <v>157.76666666666665</v>
      </c>
      <c r="J310" s="278">
        <v>159.5333333333333</v>
      </c>
      <c r="K310" s="276">
        <v>156</v>
      </c>
      <c r="L310" s="276">
        <v>152.55000000000001</v>
      </c>
      <c r="M310" s="276">
        <v>0.51349</v>
      </c>
    </row>
    <row r="311" spans="1:13">
      <c r="A311" s="267">
        <v>303</v>
      </c>
      <c r="B311" s="276" t="s">
        <v>466</v>
      </c>
      <c r="C311" s="277">
        <v>406.1</v>
      </c>
      <c r="D311" s="278">
        <v>412.05</v>
      </c>
      <c r="E311" s="278">
        <v>396.15000000000003</v>
      </c>
      <c r="F311" s="278">
        <v>386.20000000000005</v>
      </c>
      <c r="G311" s="278">
        <v>370.30000000000007</v>
      </c>
      <c r="H311" s="278">
        <v>422</v>
      </c>
      <c r="I311" s="278">
        <v>437.9</v>
      </c>
      <c r="J311" s="278">
        <v>447.84999999999997</v>
      </c>
      <c r="K311" s="276">
        <v>427.95</v>
      </c>
      <c r="L311" s="276">
        <v>402.1</v>
      </c>
      <c r="M311" s="276">
        <v>3.6798700000000002</v>
      </c>
    </row>
    <row r="312" spans="1:13">
      <c r="A312" s="267">
        <v>304</v>
      </c>
      <c r="B312" s="276" t="s">
        <v>462</v>
      </c>
      <c r="C312" s="277">
        <v>3627.8</v>
      </c>
      <c r="D312" s="278">
        <v>3644.6666666666665</v>
      </c>
      <c r="E312" s="278">
        <v>3584.333333333333</v>
      </c>
      <c r="F312" s="278">
        <v>3540.8666666666663</v>
      </c>
      <c r="G312" s="278">
        <v>3480.5333333333328</v>
      </c>
      <c r="H312" s="278">
        <v>3688.1333333333332</v>
      </c>
      <c r="I312" s="278">
        <v>3748.4666666666662</v>
      </c>
      <c r="J312" s="278">
        <v>3791.9333333333334</v>
      </c>
      <c r="K312" s="276">
        <v>3705</v>
      </c>
      <c r="L312" s="276">
        <v>3601.2</v>
      </c>
      <c r="M312" s="276">
        <v>8.4559999999999996E-2</v>
      </c>
    </row>
    <row r="313" spans="1:13">
      <c r="A313" s="267">
        <v>305</v>
      </c>
      <c r="B313" s="276" t="s">
        <v>463</v>
      </c>
      <c r="C313" s="277">
        <v>310.25</v>
      </c>
      <c r="D313" s="278">
        <v>308.23333333333335</v>
      </c>
      <c r="E313" s="278">
        <v>298.4666666666667</v>
      </c>
      <c r="F313" s="278">
        <v>286.68333333333334</v>
      </c>
      <c r="G313" s="278">
        <v>276.91666666666669</v>
      </c>
      <c r="H313" s="278">
        <v>320.01666666666671</v>
      </c>
      <c r="I313" s="278">
        <v>329.78333333333336</v>
      </c>
      <c r="J313" s="278">
        <v>341.56666666666672</v>
      </c>
      <c r="K313" s="276">
        <v>318</v>
      </c>
      <c r="L313" s="276">
        <v>296.45</v>
      </c>
      <c r="M313" s="276">
        <v>2.2223999999999999</v>
      </c>
    </row>
    <row r="314" spans="1:13">
      <c r="A314" s="267">
        <v>306</v>
      </c>
      <c r="B314" s="276" t="s">
        <v>140</v>
      </c>
      <c r="C314" s="277">
        <v>170.2</v>
      </c>
      <c r="D314" s="278">
        <v>171.28333333333333</v>
      </c>
      <c r="E314" s="278">
        <v>167.91666666666666</v>
      </c>
      <c r="F314" s="278">
        <v>165.63333333333333</v>
      </c>
      <c r="G314" s="278">
        <v>162.26666666666665</v>
      </c>
      <c r="H314" s="278">
        <v>173.56666666666666</v>
      </c>
      <c r="I314" s="278">
        <v>176.93333333333334</v>
      </c>
      <c r="J314" s="278">
        <v>179.21666666666667</v>
      </c>
      <c r="K314" s="276">
        <v>174.65</v>
      </c>
      <c r="L314" s="276">
        <v>169</v>
      </c>
      <c r="M314" s="276">
        <v>45.626370000000001</v>
      </c>
    </row>
    <row r="315" spans="1:13">
      <c r="A315" s="267">
        <v>307</v>
      </c>
      <c r="B315" s="276" t="s">
        <v>141</v>
      </c>
      <c r="C315" s="277">
        <v>414.95</v>
      </c>
      <c r="D315" s="278">
        <v>412.4666666666667</v>
      </c>
      <c r="E315" s="278">
        <v>408.68333333333339</v>
      </c>
      <c r="F315" s="278">
        <v>402.41666666666669</v>
      </c>
      <c r="G315" s="278">
        <v>398.63333333333338</v>
      </c>
      <c r="H315" s="278">
        <v>418.73333333333341</v>
      </c>
      <c r="I315" s="278">
        <v>422.51666666666671</v>
      </c>
      <c r="J315" s="278">
        <v>428.78333333333342</v>
      </c>
      <c r="K315" s="276">
        <v>416.25</v>
      </c>
      <c r="L315" s="276">
        <v>406.2</v>
      </c>
      <c r="M315" s="276">
        <v>54.336570000000002</v>
      </c>
    </row>
    <row r="316" spans="1:13">
      <c r="A316" s="267">
        <v>308</v>
      </c>
      <c r="B316" s="276" t="s">
        <v>142</v>
      </c>
      <c r="C316" s="277">
        <v>7733.55</v>
      </c>
      <c r="D316" s="278">
        <v>7743.083333333333</v>
      </c>
      <c r="E316" s="278">
        <v>7690.4666666666662</v>
      </c>
      <c r="F316" s="278">
        <v>7647.3833333333332</v>
      </c>
      <c r="G316" s="278">
        <v>7594.7666666666664</v>
      </c>
      <c r="H316" s="278">
        <v>7786.1666666666661</v>
      </c>
      <c r="I316" s="278">
        <v>7838.7833333333328</v>
      </c>
      <c r="J316" s="278">
        <v>7881.8666666666659</v>
      </c>
      <c r="K316" s="276">
        <v>7795.7</v>
      </c>
      <c r="L316" s="276">
        <v>7700</v>
      </c>
      <c r="M316" s="276">
        <v>7.0687499999999996</v>
      </c>
    </row>
    <row r="317" spans="1:13">
      <c r="A317" s="267">
        <v>309</v>
      </c>
      <c r="B317" s="276" t="s">
        <v>458</v>
      </c>
      <c r="C317" s="277">
        <v>1003.4</v>
      </c>
      <c r="D317" s="278">
        <v>1009.4</v>
      </c>
      <c r="E317" s="278">
        <v>994</v>
      </c>
      <c r="F317" s="278">
        <v>984.6</v>
      </c>
      <c r="G317" s="278">
        <v>969.2</v>
      </c>
      <c r="H317" s="278">
        <v>1018.8</v>
      </c>
      <c r="I317" s="278">
        <v>1034.1999999999998</v>
      </c>
      <c r="J317" s="278">
        <v>1043.5999999999999</v>
      </c>
      <c r="K317" s="276">
        <v>1024.8</v>
      </c>
      <c r="L317" s="276">
        <v>1000</v>
      </c>
      <c r="M317" s="276">
        <v>0.13927999999999999</v>
      </c>
    </row>
    <row r="318" spans="1:13">
      <c r="A318" s="267">
        <v>310</v>
      </c>
      <c r="B318" s="276" t="s">
        <v>143</v>
      </c>
      <c r="C318" s="277">
        <v>593.4</v>
      </c>
      <c r="D318" s="278">
        <v>594.08333333333337</v>
      </c>
      <c r="E318" s="278">
        <v>585.41666666666674</v>
      </c>
      <c r="F318" s="278">
        <v>577.43333333333339</v>
      </c>
      <c r="G318" s="278">
        <v>568.76666666666677</v>
      </c>
      <c r="H318" s="278">
        <v>602.06666666666672</v>
      </c>
      <c r="I318" s="278">
        <v>610.73333333333346</v>
      </c>
      <c r="J318" s="278">
        <v>618.7166666666667</v>
      </c>
      <c r="K318" s="276">
        <v>602.75</v>
      </c>
      <c r="L318" s="276">
        <v>586.1</v>
      </c>
      <c r="M318" s="276">
        <v>18.386240000000001</v>
      </c>
    </row>
    <row r="319" spans="1:13">
      <c r="A319" s="267">
        <v>311</v>
      </c>
      <c r="B319" s="276" t="s">
        <v>472</v>
      </c>
      <c r="C319" s="277">
        <v>1668</v>
      </c>
      <c r="D319" s="278">
        <v>1674.3333333333333</v>
      </c>
      <c r="E319" s="278">
        <v>1648.6666666666665</v>
      </c>
      <c r="F319" s="278">
        <v>1629.3333333333333</v>
      </c>
      <c r="G319" s="278">
        <v>1603.6666666666665</v>
      </c>
      <c r="H319" s="278">
        <v>1693.6666666666665</v>
      </c>
      <c r="I319" s="278">
        <v>1719.333333333333</v>
      </c>
      <c r="J319" s="278">
        <v>1738.6666666666665</v>
      </c>
      <c r="K319" s="276">
        <v>1700</v>
      </c>
      <c r="L319" s="276">
        <v>1655</v>
      </c>
      <c r="M319" s="276">
        <v>2.2111700000000001</v>
      </c>
    </row>
    <row r="320" spans="1:13">
      <c r="A320" s="267">
        <v>312</v>
      </c>
      <c r="B320" s="276" t="s">
        <v>468</v>
      </c>
      <c r="C320" s="277">
        <v>1990.4</v>
      </c>
      <c r="D320" s="278">
        <v>1981.6333333333332</v>
      </c>
      <c r="E320" s="278">
        <v>1964.2666666666664</v>
      </c>
      <c r="F320" s="278">
        <v>1938.1333333333332</v>
      </c>
      <c r="G320" s="278">
        <v>1920.7666666666664</v>
      </c>
      <c r="H320" s="278">
        <v>2007.7666666666664</v>
      </c>
      <c r="I320" s="278">
        <v>2025.1333333333332</v>
      </c>
      <c r="J320" s="278">
        <v>2051.2666666666664</v>
      </c>
      <c r="K320" s="276">
        <v>1999</v>
      </c>
      <c r="L320" s="276">
        <v>1955.5</v>
      </c>
      <c r="M320" s="276">
        <v>0.61497999999999997</v>
      </c>
    </row>
    <row r="321" spans="1:13">
      <c r="A321" s="267">
        <v>313</v>
      </c>
      <c r="B321" s="276" t="s">
        <v>144</v>
      </c>
      <c r="C321" s="277">
        <v>634.1</v>
      </c>
      <c r="D321" s="278">
        <v>632.80000000000007</v>
      </c>
      <c r="E321" s="278">
        <v>622.80000000000018</v>
      </c>
      <c r="F321" s="278">
        <v>611.50000000000011</v>
      </c>
      <c r="G321" s="278">
        <v>601.50000000000023</v>
      </c>
      <c r="H321" s="278">
        <v>644.10000000000014</v>
      </c>
      <c r="I321" s="278">
        <v>654.09999999999991</v>
      </c>
      <c r="J321" s="278">
        <v>665.40000000000009</v>
      </c>
      <c r="K321" s="276">
        <v>642.79999999999995</v>
      </c>
      <c r="L321" s="276">
        <v>621.5</v>
      </c>
      <c r="M321" s="276">
        <v>16.997969999999999</v>
      </c>
    </row>
    <row r="322" spans="1:13">
      <c r="A322" s="267">
        <v>314</v>
      </c>
      <c r="B322" s="276" t="s">
        <v>145</v>
      </c>
      <c r="C322" s="277">
        <v>1059.2</v>
      </c>
      <c r="D322" s="278">
        <v>1054.3499999999999</v>
      </c>
      <c r="E322" s="278">
        <v>1044.1999999999998</v>
      </c>
      <c r="F322" s="278">
        <v>1029.1999999999998</v>
      </c>
      <c r="G322" s="278">
        <v>1019.0499999999997</v>
      </c>
      <c r="H322" s="278">
        <v>1069.3499999999999</v>
      </c>
      <c r="I322" s="278">
        <v>1079.5</v>
      </c>
      <c r="J322" s="278">
        <v>1094.5</v>
      </c>
      <c r="K322" s="276">
        <v>1064.5</v>
      </c>
      <c r="L322" s="276">
        <v>1039.3499999999999</v>
      </c>
      <c r="M322" s="276">
        <v>8.1720400000000009</v>
      </c>
    </row>
    <row r="323" spans="1:13">
      <c r="A323" s="267">
        <v>315</v>
      </c>
      <c r="B323" s="276" t="s">
        <v>465</v>
      </c>
      <c r="C323" s="277">
        <v>210.5</v>
      </c>
      <c r="D323" s="278">
        <v>212.41666666666666</v>
      </c>
      <c r="E323" s="278">
        <v>207.33333333333331</v>
      </c>
      <c r="F323" s="278">
        <v>204.16666666666666</v>
      </c>
      <c r="G323" s="278">
        <v>199.08333333333331</v>
      </c>
      <c r="H323" s="278">
        <v>215.58333333333331</v>
      </c>
      <c r="I323" s="278">
        <v>220.66666666666663</v>
      </c>
      <c r="J323" s="278">
        <v>223.83333333333331</v>
      </c>
      <c r="K323" s="276">
        <v>217.5</v>
      </c>
      <c r="L323" s="276">
        <v>209.25</v>
      </c>
      <c r="M323" s="276">
        <v>1.05735</v>
      </c>
    </row>
    <row r="324" spans="1:13">
      <c r="A324" s="267">
        <v>316</v>
      </c>
      <c r="B324" s="276" t="s">
        <v>1975</v>
      </c>
      <c r="C324" s="277">
        <v>199.6</v>
      </c>
      <c r="D324" s="278">
        <v>200.96666666666667</v>
      </c>
      <c r="E324" s="278">
        <v>196.63333333333333</v>
      </c>
      <c r="F324" s="278">
        <v>193.66666666666666</v>
      </c>
      <c r="G324" s="278">
        <v>189.33333333333331</v>
      </c>
      <c r="H324" s="278">
        <v>203.93333333333334</v>
      </c>
      <c r="I324" s="278">
        <v>208.26666666666665</v>
      </c>
      <c r="J324" s="278">
        <v>211.23333333333335</v>
      </c>
      <c r="K324" s="276">
        <v>205.3</v>
      </c>
      <c r="L324" s="276">
        <v>198</v>
      </c>
      <c r="M324" s="276">
        <v>4.6185900000000002</v>
      </c>
    </row>
    <row r="325" spans="1:13">
      <c r="A325" s="267">
        <v>317</v>
      </c>
      <c r="B325" s="276" t="s">
        <v>469</v>
      </c>
      <c r="C325" s="277">
        <v>88</v>
      </c>
      <c r="D325" s="278">
        <v>88.649999999999991</v>
      </c>
      <c r="E325" s="278">
        <v>85.84999999999998</v>
      </c>
      <c r="F325" s="278">
        <v>83.699999999999989</v>
      </c>
      <c r="G325" s="278">
        <v>80.899999999999977</v>
      </c>
      <c r="H325" s="278">
        <v>90.799999999999983</v>
      </c>
      <c r="I325" s="278">
        <v>93.6</v>
      </c>
      <c r="J325" s="278">
        <v>95.749999999999986</v>
      </c>
      <c r="K325" s="276">
        <v>91.45</v>
      </c>
      <c r="L325" s="276">
        <v>86.5</v>
      </c>
      <c r="M325" s="276">
        <v>20.704429999999999</v>
      </c>
    </row>
    <row r="326" spans="1:13">
      <c r="A326" s="267">
        <v>318</v>
      </c>
      <c r="B326" s="276" t="s">
        <v>470</v>
      </c>
      <c r="C326" s="277">
        <v>386.4</v>
      </c>
      <c r="D326" s="278">
        <v>388.06666666666666</v>
      </c>
      <c r="E326" s="278">
        <v>382.13333333333333</v>
      </c>
      <c r="F326" s="278">
        <v>377.86666666666667</v>
      </c>
      <c r="G326" s="278">
        <v>371.93333333333334</v>
      </c>
      <c r="H326" s="278">
        <v>392.33333333333331</v>
      </c>
      <c r="I326" s="278">
        <v>398.26666666666659</v>
      </c>
      <c r="J326" s="278">
        <v>402.5333333333333</v>
      </c>
      <c r="K326" s="276">
        <v>394</v>
      </c>
      <c r="L326" s="276">
        <v>383.8</v>
      </c>
      <c r="M326" s="276">
        <v>0.46282000000000001</v>
      </c>
    </row>
    <row r="327" spans="1:13">
      <c r="A327" s="267">
        <v>319</v>
      </c>
      <c r="B327" s="276" t="s">
        <v>146</v>
      </c>
      <c r="C327" s="277">
        <v>1436.75</v>
      </c>
      <c r="D327" s="278">
        <v>1436.8666666666668</v>
      </c>
      <c r="E327" s="278">
        <v>1421.9333333333336</v>
      </c>
      <c r="F327" s="278">
        <v>1407.1166666666668</v>
      </c>
      <c r="G327" s="278">
        <v>1392.1833333333336</v>
      </c>
      <c r="H327" s="278">
        <v>1451.6833333333336</v>
      </c>
      <c r="I327" s="278">
        <v>1466.616666666667</v>
      </c>
      <c r="J327" s="278">
        <v>1481.4333333333336</v>
      </c>
      <c r="K327" s="276">
        <v>1451.8</v>
      </c>
      <c r="L327" s="276">
        <v>1422.05</v>
      </c>
      <c r="M327" s="276">
        <v>3.71319</v>
      </c>
    </row>
    <row r="328" spans="1:13">
      <c r="A328" s="267">
        <v>320</v>
      </c>
      <c r="B328" s="276" t="s">
        <v>459</v>
      </c>
      <c r="C328" s="277">
        <v>22.05</v>
      </c>
      <c r="D328" s="278">
        <v>22.216666666666669</v>
      </c>
      <c r="E328" s="278">
        <v>21.233333333333338</v>
      </c>
      <c r="F328" s="278">
        <v>20.416666666666668</v>
      </c>
      <c r="G328" s="278">
        <v>19.433333333333337</v>
      </c>
      <c r="H328" s="278">
        <v>23.033333333333339</v>
      </c>
      <c r="I328" s="278">
        <v>24.016666666666673</v>
      </c>
      <c r="J328" s="278">
        <v>24.833333333333339</v>
      </c>
      <c r="K328" s="276">
        <v>23.2</v>
      </c>
      <c r="L328" s="276">
        <v>21.4</v>
      </c>
      <c r="M328" s="276">
        <v>93.820189999999997</v>
      </c>
    </row>
    <row r="329" spans="1:13">
      <c r="A329" s="267">
        <v>321</v>
      </c>
      <c r="B329" s="276" t="s">
        <v>460</v>
      </c>
      <c r="C329" s="277">
        <v>141.80000000000001</v>
      </c>
      <c r="D329" s="278">
        <v>142.6</v>
      </c>
      <c r="E329" s="278">
        <v>140.39999999999998</v>
      </c>
      <c r="F329" s="278">
        <v>138.99999999999997</v>
      </c>
      <c r="G329" s="278">
        <v>136.79999999999995</v>
      </c>
      <c r="H329" s="278">
        <v>144</v>
      </c>
      <c r="I329" s="278">
        <v>146.19999999999999</v>
      </c>
      <c r="J329" s="278">
        <v>147.60000000000002</v>
      </c>
      <c r="K329" s="276">
        <v>144.80000000000001</v>
      </c>
      <c r="L329" s="276">
        <v>141.19999999999999</v>
      </c>
      <c r="M329" s="276">
        <v>3.12609</v>
      </c>
    </row>
    <row r="330" spans="1:13">
      <c r="A330" s="267">
        <v>322</v>
      </c>
      <c r="B330" s="276" t="s">
        <v>147</v>
      </c>
      <c r="C330" s="277">
        <v>154.30000000000001</v>
      </c>
      <c r="D330" s="278">
        <v>154.36666666666667</v>
      </c>
      <c r="E330" s="278">
        <v>151.93333333333334</v>
      </c>
      <c r="F330" s="278">
        <v>149.56666666666666</v>
      </c>
      <c r="G330" s="278">
        <v>147.13333333333333</v>
      </c>
      <c r="H330" s="278">
        <v>156.73333333333335</v>
      </c>
      <c r="I330" s="278">
        <v>159.16666666666669</v>
      </c>
      <c r="J330" s="278">
        <v>161.53333333333336</v>
      </c>
      <c r="K330" s="276">
        <v>156.80000000000001</v>
      </c>
      <c r="L330" s="276">
        <v>152</v>
      </c>
      <c r="M330" s="276">
        <v>69.791399999999996</v>
      </c>
    </row>
    <row r="331" spans="1:13">
      <c r="A331" s="267">
        <v>323</v>
      </c>
      <c r="B331" s="276" t="s">
        <v>471</v>
      </c>
      <c r="C331" s="277">
        <v>653.85</v>
      </c>
      <c r="D331" s="278">
        <v>654.66666666666663</v>
      </c>
      <c r="E331" s="278">
        <v>646.68333333333328</v>
      </c>
      <c r="F331" s="278">
        <v>639.51666666666665</v>
      </c>
      <c r="G331" s="278">
        <v>631.5333333333333</v>
      </c>
      <c r="H331" s="278">
        <v>661.83333333333326</v>
      </c>
      <c r="I331" s="278">
        <v>669.81666666666661</v>
      </c>
      <c r="J331" s="278">
        <v>676.98333333333323</v>
      </c>
      <c r="K331" s="276">
        <v>662.65</v>
      </c>
      <c r="L331" s="276">
        <v>647.5</v>
      </c>
      <c r="M331" s="276">
        <v>1.56385</v>
      </c>
    </row>
    <row r="332" spans="1:13">
      <c r="A332" s="267">
        <v>324</v>
      </c>
      <c r="B332" s="276" t="s">
        <v>268</v>
      </c>
      <c r="C332" s="277">
        <v>1316.05</v>
      </c>
      <c r="D332" s="278">
        <v>1319.2333333333333</v>
      </c>
      <c r="E332" s="278">
        <v>1306.2166666666667</v>
      </c>
      <c r="F332" s="278">
        <v>1296.3833333333334</v>
      </c>
      <c r="G332" s="278">
        <v>1283.3666666666668</v>
      </c>
      <c r="H332" s="278">
        <v>1329.0666666666666</v>
      </c>
      <c r="I332" s="278">
        <v>1342.0833333333335</v>
      </c>
      <c r="J332" s="278">
        <v>1351.9166666666665</v>
      </c>
      <c r="K332" s="276">
        <v>1332.25</v>
      </c>
      <c r="L332" s="276">
        <v>1309.4000000000001</v>
      </c>
      <c r="M332" s="276">
        <v>1.84457</v>
      </c>
    </row>
    <row r="333" spans="1:13">
      <c r="A333" s="267">
        <v>325</v>
      </c>
      <c r="B333" s="276" t="s">
        <v>148</v>
      </c>
      <c r="C333" s="277">
        <v>77878.350000000006</v>
      </c>
      <c r="D333" s="278">
        <v>77858.349999999991</v>
      </c>
      <c r="E333" s="278">
        <v>77319.999999999985</v>
      </c>
      <c r="F333" s="278">
        <v>76761.649999999994</v>
      </c>
      <c r="G333" s="278">
        <v>76223.299999999988</v>
      </c>
      <c r="H333" s="278">
        <v>78416.699999999983</v>
      </c>
      <c r="I333" s="278">
        <v>78955.049999999988</v>
      </c>
      <c r="J333" s="278">
        <v>79513.39999999998</v>
      </c>
      <c r="K333" s="276">
        <v>78396.7</v>
      </c>
      <c r="L333" s="276">
        <v>77300</v>
      </c>
      <c r="M333" s="276">
        <v>0.20832000000000001</v>
      </c>
    </row>
    <row r="334" spans="1:13">
      <c r="A334" s="267">
        <v>326</v>
      </c>
      <c r="B334" s="276" t="s">
        <v>267</v>
      </c>
      <c r="C334" s="277">
        <v>34.799999999999997</v>
      </c>
      <c r="D334" s="278">
        <v>35.016666666666659</v>
      </c>
      <c r="E334" s="278">
        <v>34.133333333333319</v>
      </c>
      <c r="F334" s="278">
        <v>33.466666666666661</v>
      </c>
      <c r="G334" s="278">
        <v>32.583333333333321</v>
      </c>
      <c r="H334" s="278">
        <v>35.683333333333316</v>
      </c>
      <c r="I334" s="278">
        <v>36.566666666666656</v>
      </c>
      <c r="J334" s="278">
        <v>37.233333333333313</v>
      </c>
      <c r="K334" s="276">
        <v>35.9</v>
      </c>
      <c r="L334" s="276">
        <v>34.35</v>
      </c>
      <c r="M334" s="276">
        <v>41.195430000000002</v>
      </c>
    </row>
    <row r="335" spans="1:13">
      <c r="A335" s="267">
        <v>327</v>
      </c>
      <c r="B335" s="276" t="s">
        <v>149</v>
      </c>
      <c r="C335" s="277">
        <v>1173</v>
      </c>
      <c r="D335" s="278">
        <v>1180.5666666666666</v>
      </c>
      <c r="E335" s="278">
        <v>1161.4333333333332</v>
      </c>
      <c r="F335" s="278">
        <v>1149.8666666666666</v>
      </c>
      <c r="G335" s="278">
        <v>1130.7333333333331</v>
      </c>
      <c r="H335" s="278">
        <v>1192.1333333333332</v>
      </c>
      <c r="I335" s="278">
        <v>1211.2666666666664</v>
      </c>
      <c r="J335" s="278">
        <v>1222.8333333333333</v>
      </c>
      <c r="K335" s="276">
        <v>1199.7</v>
      </c>
      <c r="L335" s="276">
        <v>1169</v>
      </c>
      <c r="M335" s="276">
        <v>16.53068</v>
      </c>
    </row>
    <row r="336" spans="1:13">
      <c r="A336" s="267">
        <v>328</v>
      </c>
      <c r="B336" s="276" t="s">
        <v>3161</v>
      </c>
      <c r="C336" s="277">
        <v>305.95</v>
      </c>
      <c r="D336" s="278">
        <v>306.09999999999997</v>
      </c>
      <c r="E336" s="278">
        <v>301.24999999999994</v>
      </c>
      <c r="F336" s="278">
        <v>296.54999999999995</v>
      </c>
      <c r="G336" s="278">
        <v>291.69999999999993</v>
      </c>
      <c r="H336" s="278">
        <v>310.79999999999995</v>
      </c>
      <c r="I336" s="278">
        <v>315.64999999999998</v>
      </c>
      <c r="J336" s="278">
        <v>320.34999999999997</v>
      </c>
      <c r="K336" s="276">
        <v>310.95</v>
      </c>
      <c r="L336" s="276">
        <v>301.39999999999998</v>
      </c>
      <c r="M336" s="276">
        <v>12.26567</v>
      </c>
    </row>
    <row r="337" spans="1:13">
      <c r="A337" s="267">
        <v>329</v>
      </c>
      <c r="B337" s="276" t="s">
        <v>269</v>
      </c>
      <c r="C337" s="277">
        <v>953.1</v>
      </c>
      <c r="D337" s="278">
        <v>959.69999999999993</v>
      </c>
      <c r="E337" s="278">
        <v>940.39999999999986</v>
      </c>
      <c r="F337" s="278">
        <v>927.69999999999993</v>
      </c>
      <c r="G337" s="278">
        <v>908.39999999999986</v>
      </c>
      <c r="H337" s="278">
        <v>972.39999999999986</v>
      </c>
      <c r="I337" s="278">
        <v>991.69999999999982</v>
      </c>
      <c r="J337" s="278">
        <v>1004.3999999999999</v>
      </c>
      <c r="K337" s="276">
        <v>979</v>
      </c>
      <c r="L337" s="276">
        <v>947</v>
      </c>
      <c r="M337" s="276">
        <v>3.60554</v>
      </c>
    </row>
    <row r="338" spans="1:13">
      <c r="A338" s="267">
        <v>330</v>
      </c>
      <c r="B338" s="276" t="s">
        <v>150</v>
      </c>
      <c r="C338" s="277">
        <v>42.7</v>
      </c>
      <c r="D338" s="278">
        <v>42.85</v>
      </c>
      <c r="E338" s="278">
        <v>41.85</v>
      </c>
      <c r="F338" s="278">
        <v>41</v>
      </c>
      <c r="G338" s="278">
        <v>40</v>
      </c>
      <c r="H338" s="278">
        <v>43.7</v>
      </c>
      <c r="I338" s="278">
        <v>44.7</v>
      </c>
      <c r="J338" s="278">
        <v>45.550000000000004</v>
      </c>
      <c r="K338" s="276">
        <v>43.85</v>
      </c>
      <c r="L338" s="276">
        <v>42</v>
      </c>
      <c r="M338" s="276">
        <v>375.35018000000002</v>
      </c>
    </row>
    <row r="339" spans="1:13">
      <c r="A339" s="267">
        <v>331</v>
      </c>
      <c r="B339" s="276" t="s">
        <v>261</v>
      </c>
      <c r="C339" s="277">
        <v>4521.3500000000004</v>
      </c>
      <c r="D339" s="278">
        <v>4578.7833333333338</v>
      </c>
      <c r="E339" s="278">
        <v>4417.6666666666679</v>
      </c>
      <c r="F339" s="278">
        <v>4313.9833333333345</v>
      </c>
      <c r="G339" s="278">
        <v>4152.8666666666686</v>
      </c>
      <c r="H339" s="278">
        <v>4682.4666666666672</v>
      </c>
      <c r="I339" s="278">
        <v>4843.5833333333339</v>
      </c>
      <c r="J339" s="278">
        <v>4947.2666666666664</v>
      </c>
      <c r="K339" s="276">
        <v>4739.8999999999996</v>
      </c>
      <c r="L339" s="276">
        <v>4475.1000000000004</v>
      </c>
      <c r="M339" s="276">
        <v>8.4742999999999995</v>
      </c>
    </row>
    <row r="340" spans="1:13">
      <c r="A340" s="267">
        <v>332</v>
      </c>
      <c r="B340" s="276" t="s">
        <v>478</v>
      </c>
      <c r="C340" s="277">
        <v>2536.9</v>
      </c>
      <c r="D340" s="278">
        <v>2545.4666666666667</v>
      </c>
      <c r="E340" s="278">
        <v>2501.9333333333334</v>
      </c>
      <c r="F340" s="278">
        <v>2466.9666666666667</v>
      </c>
      <c r="G340" s="278">
        <v>2423.4333333333334</v>
      </c>
      <c r="H340" s="278">
        <v>2580.4333333333334</v>
      </c>
      <c r="I340" s="278">
        <v>2623.9666666666672</v>
      </c>
      <c r="J340" s="278">
        <v>2658.9333333333334</v>
      </c>
      <c r="K340" s="276">
        <v>2589</v>
      </c>
      <c r="L340" s="276">
        <v>2510.5</v>
      </c>
      <c r="M340" s="276">
        <v>0.82916000000000001</v>
      </c>
    </row>
    <row r="341" spans="1:13">
      <c r="A341" s="267">
        <v>333</v>
      </c>
      <c r="B341" s="276" t="s">
        <v>151</v>
      </c>
      <c r="C341" s="277">
        <v>29.65</v>
      </c>
      <c r="D341" s="278">
        <v>29.333333333333332</v>
      </c>
      <c r="E341" s="278">
        <v>28.466666666666665</v>
      </c>
      <c r="F341" s="278">
        <v>27.283333333333331</v>
      </c>
      <c r="G341" s="278">
        <v>26.416666666666664</v>
      </c>
      <c r="H341" s="278">
        <v>30.516666666666666</v>
      </c>
      <c r="I341" s="278">
        <v>31.383333333333333</v>
      </c>
      <c r="J341" s="278">
        <v>32.566666666666663</v>
      </c>
      <c r="K341" s="276">
        <v>30.2</v>
      </c>
      <c r="L341" s="276">
        <v>28.15</v>
      </c>
      <c r="M341" s="276">
        <v>308.10203000000001</v>
      </c>
    </row>
    <row r="342" spans="1:13">
      <c r="A342" s="267">
        <v>334</v>
      </c>
      <c r="B342" s="276" t="s">
        <v>477</v>
      </c>
      <c r="C342" s="277">
        <v>54.2</v>
      </c>
      <c r="D342" s="278">
        <v>54.783333333333331</v>
      </c>
      <c r="E342" s="278">
        <v>53.416666666666664</v>
      </c>
      <c r="F342" s="278">
        <v>52.633333333333333</v>
      </c>
      <c r="G342" s="278">
        <v>51.266666666666666</v>
      </c>
      <c r="H342" s="278">
        <v>55.566666666666663</v>
      </c>
      <c r="I342" s="278">
        <v>56.933333333333337</v>
      </c>
      <c r="J342" s="278">
        <v>57.716666666666661</v>
      </c>
      <c r="K342" s="276">
        <v>56.15</v>
      </c>
      <c r="L342" s="276">
        <v>54</v>
      </c>
      <c r="M342" s="276">
        <v>8.0111299999999996</v>
      </c>
    </row>
    <row r="343" spans="1:13">
      <c r="A343" s="267">
        <v>335</v>
      </c>
      <c r="B343" s="276" t="s">
        <v>152</v>
      </c>
      <c r="C343" s="277">
        <v>57</v>
      </c>
      <c r="D343" s="278">
        <v>56.5</v>
      </c>
      <c r="E343" s="278">
        <v>55.5</v>
      </c>
      <c r="F343" s="278">
        <v>54</v>
      </c>
      <c r="G343" s="278">
        <v>53</v>
      </c>
      <c r="H343" s="278">
        <v>58</v>
      </c>
      <c r="I343" s="278">
        <v>59</v>
      </c>
      <c r="J343" s="278">
        <v>60.5</v>
      </c>
      <c r="K343" s="276">
        <v>57.5</v>
      </c>
      <c r="L343" s="276">
        <v>55</v>
      </c>
      <c r="M343" s="276">
        <v>118.4958</v>
      </c>
    </row>
    <row r="344" spans="1:13">
      <c r="A344" s="267">
        <v>336</v>
      </c>
      <c r="B344" s="276" t="s">
        <v>473</v>
      </c>
      <c r="C344" s="277">
        <v>545.45000000000005</v>
      </c>
      <c r="D344" s="278">
        <v>550.55000000000007</v>
      </c>
      <c r="E344" s="278">
        <v>537.40000000000009</v>
      </c>
      <c r="F344" s="278">
        <v>529.35</v>
      </c>
      <c r="G344" s="278">
        <v>516.20000000000005</v>
      </c>
      <c r="H344" s="278">
        <v>558.60000000000014</v>
      </c>
      <c r="I344" s="278">
        <v>571.75</v>
      </c>
      <c r="J344" s="278">
        <v>579.80000000000018</v>
      </c>
      <c r="K344" s="276">
        <v>563.70000000000005</v>
      </c>
      <c r="L344" s="276">
        <v>542.5</v>
      </c>
      <c r="M344" s="276">
        <v>1.16201</v>
      </c>
    </row>
    <row r="345" spans="1:13">
      <c r="A345" s="267">
        <v>337</v>
      </c>
      <c r="B345" s="276" t="s">
        <v>153</v>
      </c>
      <c r="C345" s="277">
        <v>18401.099999999999</v>
      </c>
      <c r="D345" s="278">
        <v>18353.7</v>
      </c>
      <c r="E345" s="278">
        <v>18247.400000000001</v>
      </c>
      <c r="F345" s="278">
        <v>18093.7</v>
      </c>
      <c r="G345" s="278">
        <v>17987.400000000001</v>
      </c>
      <c r="H345" s="278">
        <v>18507.400000000001</v>
      </c>
      <c r="I345" s="278">
        <v>18613.699999999997</v>
      </c>
      <c r="J345" s="278">
        <v>18767.400000000001</v>
      </c>
      <c r="K345" s="276">
        <v>18460</v>
      </c>
      <c r="L345" s="276">
        <v>18200</v>
      </c>
      <c r="M345" s="276">
        <v>1.62941</v>
      </c>
    </row>
    <row r="346" spans="1:13">
      <c r="A346" s="267">
        <v>338</v>
      </c>
      <c r="B346" s="276" t="s">
        <v>476</v>
      </c>
      <c r="C346" s="277">
        <v>37.200000000000003</v>
      </c>
      <c r="D346" s="278">
        <v>37.400000000000006</v>
      </c>
      <c r="E346" s="278">
        <v>36.70000000000001</v>
      </c>
      <c r="F346" s="278">
        <v>36.200000000000003</v>
      </c>
      <c r="G346" s="278">
        <v>35.500000000000007</v>
      </c>
      <c r="H346" s="278">
        <v>37.900000000000013</v>
      </c>
      <c r="I346" s="278">
        <v>38.6</v>
      </c>
      <c r="J346" s="278">
        <v>39.100000000000016</v>
      </c>
      <c r="K346" s="276">
        <v>38.1</v>
      </c>
      <c r="L346" s="276">
        <v>36.9</v>
      </c>
      <c r="M346" s="276">
        <v>9.6370199999999997</v>
      </c>
    </row>
    <row r="347" spans="1:13">
      <c r="A347" s="267">
        <v>339</v>
      </c>
      <c r="B347" s="276" t="s">
        <v>475</v>
      </c>
      <c r="C347" s="277">
        <v>386.1</v>
      </c>
      <c r="D347" s="278">
        <v>387.18333333333334</v>
      </c>
      <c r="E347" s="278">
        <v>380.66666666666669</v>
      </c>
      <c r="F347" s="278">
        <v>375.23333333333335</v>
      </c>
      <c r="G347" s="278">
        <v>368.7166666666667</v>
      </c>
      <c r="H347" s="278">
        <v>392.61666666666667</v>
      </c>
      <c r="I347" s="278">
        <v>399.13333333333333</v>
      </c>
      <c r="J347" s="278">
        <v>404.56666666666666</v>
      </c>
      <c r="K347" s="276">
        <v>393.7</v>
      </c>
      <c r="L347" s="276">
        <v>381.75</v>
      </c>
      <c r="M347" s="276">
        <v>1.2490699999999999</v>
      </c>
    </row>
    <row r="348" spans="1:13">
      <c r="A348" s="267">
        <v>340</v>
      </c>
      <c r="B348" s="276" t="s">
        <v>270</v>
      </c>
      <c r="C348" s="277">
        <v>22.15</v>
      </c>
      <c r="D348" s="278">
        <v>22.316666666666666</v>
      </c>
      <c r="E348" s="278">
        <v>21.783333333333331</v>
      </c>
      <c r="F348" s="278">
        <v>21.416666666666664</v>
      </c>
      <c r="G348" s="278">
        <v>20.883333333333329</v>
      </c>
      <c r="H348" s="278">
        <v>22.683333333333334</v>
      </c>
      <c r="I348" s="278">
        <v>23.216666666666672</v>
      </c>
      <c r="J348" s="278">
        <v>23.583333333333336</v>
      </c>
      <c r="K348" s="276">
        <v>22.85</v>
      </c>
      <c r="L348" s="276">
        <v>21.95</v>
      </c>
      <c r="M348" s="276">
        <v>130.49364</v>
      </c>
    </row>
    <row r="349" spans="1:13">
      <c r="A349" s="267">
        <v>341</v>
      </c>
      <c r="B349" s="276" t="s">
        <v>283</v>
      </c>
      <c r="C349" s="277">
        <v>131.94999999999999</v>
      </c>
      <c r="D349" s="278">
        <v>131.43333333333331</v>
      </c>
      <c r="E349" s="278">
        <v>128.51666666666662</v>
      </c>
      <c r="F349" s="278">
        <v>125.08333333333331</v>
      </c>
      <c r="G349" s="278">
        <v>122.16666666666663</v>
      </c>
      <c r="H349" s="278">
        <v>134.86666666666662</v>
      </c>
      <c r="I349" s="278">
        <v>137.7833333333333</v>
      </c>
      <c r="J349" s="278">
        <v>141.21666666666661</v>
      </c>
      <c r="K349" s="276">
        <v>134.35</v>
      </c>
      <c r="L349" s="276">
        <v>128</v>
      </c>
      <c r="M349" s="276">
        <v>15.00624</v>
      </c>
    </row>
    <row r="350" spans="1:13">
      <c r="A350" s="267">
        <v>342</v>
      </c>
      <c r="B350" s="276" t="s">
        <v>479</v>
      </c>
      <c r="C350" s="277">
        <v>1431.75</v>
      </c>
      <c r="D350" s="278">
        <v>1425.9166666666667</v>
      </c>
      <c r="E350" s="278">
        <v>1405.8333333333335</v>
      </c>
      <c r="F350" s="278">
        <v>1379.9166666666667</v>
      </c>
      <c r="G350" s="278">
        <v>1359.8333333333335</v>
      </c>
      <c r="H350" s="278">
        <v>1451.8333333333335</v>
      </c>
      <c r="I350" s="278">
        <v>1471.916666666667</v>
      </c>
      <c r="J350" s="278">
        <v>1497.8333333333335</v>
      </c>
      <c r="K350" s="276">
        <v>1446</v>
      </c>
      <c r="L350" s="276">
        <v>1400</v>
      </c>
      <c r="M350" s="276">
        <v>0.13624</v>
      </c>
    </row>
    <row r="351" spans="1:13">
      <c r="A351" s="267">
        <v>343</v>
      </c>
      <c r="B351" s="276" t="s">
        <v>474</v>
      </c>
      <c r="C351" s="277">
        <v>56.55</v>
      </c>
      <c r="D351" s="278">
        <v>55.9</v>
      </c>
      <c r="E351" s="278">
        <v>54.8</v>
      </c>
      <c r="F351" s="278">
        <v>53.05</v>
      </c>
      <c r="G351" s="278">
        <v>51.949999999999996</v>
      </c>
      <c r="H351" s="278">
        <v>57.65</v>
      </c>
      <c r="I351" s="278">
        <v>58.750000000000007</v>
      </c>
      <c r="J351" s="278">
        <v>60.5</v>
      </c>
      <c r="K351" s="276">
        <v>57</v>
      </c>
      <c r="L351" s="276">
        <v>54.15</v>
      </c>
      <c r="M351" s="276">
        <v>27.883379999999999</v>
      </c>
    </row>
    <row r="352" spans="1:13">
      <c r="A352" s="267">
        <v>344</v>
      </c>
      <c r="B352" s="276" t="s">
        <v>155</v>
      </c>
      <c r="C352" s="277">
        <v>110.85</v>
      </c>
      <c r="D352" s="278">
        <v>110.89999999999999</v>
      </c>
      <c r="E352" s="278">
        <v>108.04999999999998</v>
      </c>
      <c r="F352" s="278">
        <v>105.24999999999999</v>
      </c>
      <c r="G352" s="278">
        <v>102.39999999999998</v>
      </c>
      <c r="H352" s="278">
        <v>113.69999999999999</v>
      </c>
      <c r="I352" s="278">
        <v>116.54999999999998</v>
      </c>
      <c r="J352" s="278">
        <v>119.35</v>
      </c>
      <c r="K352" s="276">
        <v>113.75</v>
      </c>
      <c r="L352" s="276">
        <v>108.1</v>
      </c>
      <c r="M352" s="276">
        <v>164.65084999999999</v>
      </c>
    </row>
    <row r="353" spans="1:13">
      <c r="A353" s="267">
        <v>345</v>
      </c>
      <c r="B353" s="276" t="s">
        <v>156</v>
      </c>
      <c r="C353" s="277">
        <v>102.4</v>
      </c>
      <c r="D353" s="278">
        <v>100.98333333333335</v>
      </c>
      <c r="E353" s="278">
        <v>99.066666666666691</v>
      </c>
      <c r="F353" s="278">
        <v>95.733333333333348</v>
      </c>
      <c r="G353" s="278">
        <v>93.816666666666691</v>
      </c>
      <c r="H353" s="278">
        <v>104.31666666666669</v>
      </c>
      <c r="I353" s="278">
        <v>106.23333333333335</v>
      </c>
      <c r="J353" s="278">
        <v>109.56666666666669</v>
      </c>
      <c r="K353" s="276">
        <v>102.9</v>
      </c>
      <c r="L353" s="276">
        <v>97.65</v>
      </c>
      <c r="M353" s="276">
        <v>634.63638000000003</v>
      </c>
    </row>
    <row r="354" spans="1:13">
      <c r="A354" s="267">
        <v>346</v>
      </c>
      <c r="B354" s="276" t="s">
        <v>271</v>
      </c>
      <c r="C354" s="277">
        <v>519.65</v>
      </c>
      <c r="D354" s="278">
        <v>525.41666666666663</v>
      </c>
      <c r="E354" s="278">
        <v>509.33333333333326</v>
      </c>
      <c r="F354" s="278">
        <v>499.01666666666665</v>
      </c>
      <c r="G354" s="278">
        <v>482.93333333333328</v>
      </c>
      <c r="H354" s="278">
        <v>535.73333333333323</v>
      </c>
      <c r="I354" s="278">
        <v>551.81666666666649</v>
      </c>
      <c r="J354" s="278">
        <v>562.13333333333321</v>
      </c>
      <c r="K354" s="276">
        <v>541.5</v>
      </c>
      <c r="L354" s="276">
        <v>515.1</v>
      </c>
      <c r="M354" s="276">
        <v>7.2861000000000002</v>
      </c>
    </row>
    <row r="355" spans="1:13">
      <c r="A355" s="267">
        <v>347</v>
      </c>
      <c r="B355" s="276" t="s">
        <v>272</v>
      </c>
      <c r="C355" s="277">
        <v>3131.9</v>
      </c>
      <c r="D355" s="278">
        <v>3132.6333333333337</v>
      </c>
      <c r="E355" s="278">
        <v>3110.3166666666675</v>
      </c>
      <c r="F355" s="278">
        <v>3088.733333333334</v>
      </c>
      <c r="G355" s="278">
        <v>3066.4166666666679</v>
      </c>
      <c r="H355" s="278">
        <v>3154.2166666666672</v>
      </c>
      <c r="I355" s="278">
        <v>3176.5333333333338</v>
      </c>
      <c r="J355" s="278">
        <v>3198.1166666666668</v>
      </c>
      <c r="K355" s="276">
        <v>3154.95</v>
      </c>
      <c r="L355" s="276">
        <v>3111.05</v>
      </c>
      <c r="M355" s="276">
        <v>0.35009000000000001</v>
      </c>
    </row>
    <row r="356" spans="1:13">
      <c r="A356" s="267">
        <v>348</v>
      </c>
      <c r="B356" s="276" t="s">
        <v>157</v>
      </c>
      <c r="C356" s="277">
        <v>109.65</v>
      </c>
      <c r="D356" s="278">
        <v>110.48333333333335</v>
      </c>
      <c r="E356" s="278">
        <v>105.26666666666669</v>
      </c>
      <c r="F356" s="278">
        <v>100.88333333333334</v>
      </c>
      <c r="G356" s="278">
        <v>95.666666666666686</v>
      </c>
      <c r="H356" s="278">
        <v>114.8666666666667</v>
      </c>
      <c r="I356" s="278">
        <v>120.08333333333334</v>
      </c>
      <c r="J356" s="278">
        <v>124.46666666666671</v>
      </c>
      <c r="K356" s="276">
        <v>115.7</v>
      </c>
      <c r="L356" s="276">
        <v>106.1</v>
      </c>
      <c r="M356" s="276">
        <v>85.26885</v>
      </c>
    </row>
    <row r="357" spans="1:13">
      <c r="A357" s="267">
        <v>349</v>
      </c>
      <c r="B357" s="276" t="s">
        <v>480</v>
      </c>
      <c r="C357" s="277">
        <v>82.85</v>
      </c>
      <c r="D357" s="278">
        <v>83.066666666666663</v>
      </c>
      <c r="E357" s="278">
        <v>80.73333333333332</v>
      </c>
      <c r="F357" s="278">
        <v>78.61666666666666</v>
      </c>
      <c r="G357" s="278">
        <v>76.283333333333317</v>
      </c>
      <c r="H357" s="278">
        <v>85.183333333333323</v>
      </c>
      <c r="I357" s="278">
        <v>87.516666666666666</v>
      </c>
      <c r="J357" s="278">
        <v>89.633333333333326</v>
      </c>
      <c r="K357" s="276">
        <v>85.4</v>
      </c>
      <c r="L357" s="276">
        <v>80.95</v>
      </c>
      <c r="M357" s="276">
        <v>0.99985999999999997</v>
      </c>
    </row>
    <row r="358" spans="1:13">
      <c r="A358" s="267">
        <v>350</v>
      </c>
      <c r="B358" s="276" t="s">
        <v>158</v>
      </c>
      <c r="C358" s="277">
        <v>96.8</v>
      </c>
      <c r="D358" s="278">
        <v>97.933333333333323</v>
      </c>
      <c r="E358" s="278">
        <v>91.46666666666664</v>
      </c>
      <c r="F358" s="278">
        <v>86.133333333333312</v>
      </c>
      <c r="G358" s="278">
        <v>79.666666666666629</v>
      </c>
      <c r="H358" s="278">
        <v>103.26666666666665</v>
      </c>
      <c r="I358" s="278">
        <v>109.73333333333332</v>
      </c>
      <c r="J358" s="278">
        <v>115.06666666666666</v>
      </c>
      <c r="K358" s="276">
        <v>104.4</v>
      </c>
      <c r="L358" s="276">
        <v>92.6</v>
      </c>
      <c r="M358" s="276">
        <v>1468.21189</v>
      </c>
    </row>
    <row r="359" spans="1:13">
      <c r="A359" s="267">
        <v>351</v>
      </c>
      <c r="B359" s="276" t="s">
        <v>481</v>
      </c>
      <c r="C359" s="277">
        <v>78.5</v>
      </c>
      <c r="D359" s="278">
        <v>78.88333333333334</v>
      </c>
      <c r="E359" s="278">
        <v>77.216666666666683</v>
      </c>
      <c r="F359" s="278">
        <v>75.933333333333337</v>
      </c>
      <c r="G359" s="278">
        <v>74.26666666666668</v>
      </c>
      <c r="H359" s="278">
        <v>80.166666666666686</v>
      </c>
      <c r="I359" s="278">
        <v>81.833333333333343</v>
      </c>
      <c r="J359" s="278">
        <v>83.116666666666688</v>
      </c>
      <c r="K359" s="276">
        <v>80.55</v>
      </c>
      <c r="L359" s="276">
        <v>77.599999999999994</v>
      </c>
      <c r="M359" s="276">
        <v>4.2755900000000002</v>
      </c>
    </row>
    <row r="360" spans="1:13">
      <c r="A360" s="267">
        <v>352</v>
      </c>
      <c r="B360" s="276" t="s">
        <v>482</v>
      </c>
      <c r="C360" s="277">
        <v>220.85</v>
      </c>
      <c r="D360" s="278">
        <v>220.86666666666665</v>
      </c>
      <c r="E360" s="278">
        <v>218.7833333333333</v>
      </c>
      <c r="F360" s="278">
        <v>216.71666666666667</v>
      </c>
      <c r="G360" s="278">
        <v>214.63333333333333</v>
      </c>
      <c r="H360" s="278">
        <v>222.93333333333328</v>
      </c>
      <c r="I360" s="278">
        <v>225.01666666666659</v>
      </c>
      <c r="J360" s="278">
        <v>227.08333333333326</v>
      </c>
      <c r="K360" s="276">
        <v>222.95</v>
      </c>
      <c r="L360" s="276">
        <v>218.8</v>
      </c>
      <c r="M360" s="276">
        <v>2.0965600000000002</v>
      </c>
    </row>
    <row r="361" spans="1:13">
      <c r="A361" s="267">
        <v>353</v>
      </c>
      <c r="B361" s="276" t="s">
        <v>483</v>
      </c>
      <c r="C361" s="277">
        <v>220.1</v>
      </c>
      <c r="D361" s="278">
        <v>218.6</v>
      </c>
      <c r="E361" s="278">
        <v>215.2</v>
      </c>
      <c r="F361" s="278">
        <v>210.29999999999998</v>
      </c>
      <c r="G361" s="278">
        <v>206.89999999999998</v>
      </c>
      <c r="H361" s="278">
        <v>223.5</v>
      </c>
      <c r="I361" s="278">
        <v>226.90000000000003</v>
      </c>
      <c r="J361" s="278">
        <v>231.8</v>
      </c>
      <c r="K361" s="276">
        <v>222</v>
      </c>
      <c r="L361" s="276">
        <v>213.7</v>
      </c>
      <c r="M361" s="276">
        <v>1.3480300000000001</v>
      </c>
    </row>
    <row r="362" spans="1:13">
      <c r="A362" s="267">
        <v>354</v>
      </c>
      <c r="B362" s="276" t="s">
        <v>159</v>
      </c>
      <c r="C362" s="277">
        <v>23557.9</v>
      </c>
      <c r="D362" s="278">
        <v>23855.966666666664</v>
      </c>
      <c r="E362" s="278">
        <v>23113.933333333327</v>
      </c>
      <c r="F362" s="278">
        <v>22669.966666666664</v>
      </c>
      <c r="G362" s="278">
        <v>21927.933333333327</v>
      </c>
      <c r="H362" s="278">
        <v>24299.933333333327</v>
      </c>
      <c r="I362" s="278">
        <v>25041.96666666666</v>
      </c>
      <c r="J362" s="278">
        <v>25485.933333333327</v>
      </c>
      <c r="K362" s="276">
        <v>24598</v>
      </c>
      <c r="L362" s="276">
        <v>23412</v>
      </c>
      <c r="M362" s="276">
        <v>0.63017999999999996</v>
      </c>
    </row>
    <row r="363" spans="1:13">
      <c r="A363" s="267">
        <v>355</v>
      </c>
      <c r="B363" s="276" t="s">
        <v>160</v>
      </c>
      <c r="C363" s="277">
        <v>1433.85</v>
      </c>
      <c r="D363" s="278">
        <v>1444.6833333333334</v>
      </c>
      <c r="E363" s="278">
        <v>1415.3666666666668</v>
      </c>
      <c r="F363" s="278">
        <v>1396.8833333333334</v>
      </c>
      <c r="G363" s="278">
        <v>1367.5666666666668</v>
      </c>
      <c r="H363" s="278">
        <v>1463.1666666666667</v>
      </c>
      <c r="I363" s="278">
        <v>1492.4833333333333</v>
      </c>
      <c r="J363" s="278">
        <v>1510.9666666666667</v>
      </c>
      <c r="K363" s="276">
        <v>1474</v>
      </c>
      <c r="L363" s="276">
        <v>1426.2</v>
      </c>
      <c r="M363" s="276">
        <v>9.5342500000000001</v>
      </c>
    </row>
    <row r="364" spans="1:13">
      <c r="A364" s="267">
        <v>356</v>
      </c>
      <c r="B364" s="276" t="s">
        <v>488</v>
      </c>
      <c r="C364" s="277">
        <v>1314.1</v>
      </c>
      <c r="D364" s="278">
        <v>1291.6499999999999</v>
      </c>
      <c r="E364" s="278">
        <v>1258.4499999999998</v>
      </c>
      <c r="F364" s="278">
        <v>1202.8</v>
      </c>
      <c r="G364" s="278">
        <v>1169.5999999999999</v>
      </c>
      <c r="H364" s="278">
        <v>1347.2999999999997</v>
      </c>
      <c r="I364" s="278">
        <v>1380.5</v>
      </c>
      <c r="J364" s="278">
        <v>1436.1499999999996</v>
      </c>
      <c r="K364" s="276">
        <v>1324.85</v>
      </c>
      <c r="L364" s="276">
        <v>1236</v>
      </c>
      <c r="M364" s="276">
        <v>3.0621200000000002</v>
      </c>
    </row>
    <row r="365" spans="1:13">
      <c r="A365" s="267">
        <v>357</v>
      </c>
      <c r="B365" s="276" t="s">
        <v>161</v>
      </c>
      <c r="C365" s="277">
        <v>261.60000000000002</v>
      </c>
      <c r="D365" s="278">
        <v>260.08333333333331</v>
      </c>
      <c r="E365" s="278">
        <v>256.91666666666663</v>
      </c>
      <c r="F365" s="278">
        <v>252.23333333333332</v>
      </c>
      <c r="G365" s="278">
        <v>249.06666666666663</v>
      </c>
      <c r="H365" s="278">
        <v>264.76666666666665</v>
      </c>
      <c r="I365" s="278">
        <v>267.93333333333328</v>
      </c>
      <c r="J365" s="278">
        <v>272.61666666666662</v>
      </c>
      <c r="K365" s="276">
        <v>263.25</v>
      </c>
      <c r="L365" s="276">
        <v>255.4</v>
      </c>
      <c r="M365" s="276">
        <v>41.319040000000001</v>
      </c>
    </row>
    <row r="366" spans="1:13">
      <c r="A366" s="267">
        <v>358</v>
      </c>
      <c r="B366" s="276" t="s">
        <v>162</v>
      </c>
      <c r="C366" s="277">
        <v>117.35</v>
      </c>
      <c r="D366" s="278">
        <v>117.11666666666667</v>
      </c>
      <c r="E366" s="278">
        <v>115.13333333333335</v>
      </c>
      <c r="F366" s="278">
        <v>112.91666666666669</v>
      </c>
      <c r="G366" s="278">
        <v>110.93333333333337</v>
      </c>
      <c r="H366" s="278">
        <v>119.33333333333334</v>
      </c>
      <c r="I366" s="278">
        <v>121.31666666666666</v>
      </c>
      <c r="J366" s="278">
        <v>123.53333333333333</v>
      </c>
      <c r="K366" s="276">
        <v>119.1</v>
      </c>
      <c r="L366" s="276">
        <v>114.9</v>
      </c>
      <c r="M366" s="276">
        <v>76.821119999999993</v>
      </c>
    </row>
    <row r="367" spans="1:13">
      <c r="A367" s="267">
        <v>359</v>
      </c>
      <c r="B367" s="276" t="s">
        <v>275</v>
      </c>
      <c r="C367" s="277">
        <v>5281.15</v>
      </c>
      <c r="D367" s="278">
        <v>5276.05</v>
      </c>
      <c r="E367" s="278">
        <v>5232.1000000000004</v>
      </c>
      <c r="F367" s="278">
        <v>5183.05</v>
      </c>
      <c r="G367" s="278">
        <v>5139.1000000000004</v>
      </c>
      <c r="H367" s="278">
        <v>5325.1</v>
      </c>
      <c r="I367" s="278">
        <v>5369.0499999999993</v>
      </c>
      <c r="J367" s="278">
        <v>5418.1</v>
      </c>
      <c r="K367" s="276">
        <v>5320</v>
      </c>
      <c r="L367" s="276">
        <v>5227</v>
      </c>
      <c r="M367" s="276">
        <v>1.44394</v>
      </c>
    </row>
    <row r="368" spans="1:13">
      <c r="A368" s="267">
        <v>360</v>
      </c>
      <c r="B368" s="276" t="s">
        <v>277</v>
      </c>
      <c r="C368" s="277">
        <v>11333.9</v>
      </c>
      <c r="D368" s="278">
        <v>11296.15</v>
      </c>
      <c r="E368" s="278">
        <v>11193.55</v>
      </c>
      <c r="F368" s="278">
        <v>11053.199999999999</v>
      </c>
      <c r="G368" s="278">
        <v>10950.599999999999</v>
      </c>
      <c r="H368" s="278">
        <v>11436.5</v>
      </c>
      <c r="I368" s="278">
        <v>11539.100000000002</v>
      </c>
      <c r="J368" s="278">
        <v>11679.45</v>
      </c>
      <c r="K368" s="276">
        <v>11398.75</v>
      </c>
      <c r="L368" s="276">
        <v>11155.8</v>
      </c>
      <c r="M368" s="276">
        <v>0.12436999999999999</v>
      </c>
    </row>
    <row r="369" spans="1:13">
      <c r="A369" s="267">
        <v>361</v>
      </c>
      <c r="B369" s="276" t="s">
        <v>494</v>
      </c>
      <c r="C369" s="277">
        <v>6621.1</v>
      </c>
      <c r="D369" s="278">
        <v>6648.7</v>
      </c>
      <c r="E369" s="278">
        <v>6522.4</v>
      </c>
      <c r="F369" s="278">
        <v>6423.7</v>
      </c>
      <c r="G369" s="278">
        <v>6297.4</v>
      </c>
      <c r="H369" s="278">
        <v>6747.4</v>
      </c>
      <c r="I369" s="278">
        <v>6873.7000000000007</v>
      </c>
      <c r="J369" s="278">
        <v>6972.4</v>
      </c>
      <c r="K369" s="276">
        <v>6775</v>
      </c>
      <c r="L369" s="276">
        <v>6550</v>
      </c>
      <c r="M369" s="276">
        <v>6.8589999999999998E-2</v>
      </c>
    </row>
    <row r="370" spans="1:13">
      <c r="A370" s="267">
        <v>362</v>
      </c>
      <c r="B370" s="276" t="s">
        <v>489</v>
      </c>
      <c r="C370" s="277">
        <v>167.65</v>
      </c>
      <c r="D370" s="278">
        <v>168.35</v>
      </c>
      <c r="E370" s="278">
        <v>165.29999999999998</v>
      </c>
      <c r="F370" s="278">
        <v>162.94999999999999</v>
      </c>
      <c r="G370" s="278">
        <v>159.89999999999998</v>
      </c>
      <c r="H370" s="278">
        <v>170.7</v>
      </c>
      <c r="I370" s="278">
        <v>173.75</v>
      </c>
      <c r="J370" s="278">
        <v>176.1</v>
      </c>
      <c r="K370" s="276">
        <v>171.4</v>
      </c>
      <c r="L370" s="276">
        <v>166</v>
      </c>
      <c r="M370" s="276">
        <v>6.9107399999999997</v>
      </c>
    </row>
    <row r="371" spans="1:13">
      <c r="A371" s="267">
        <v>363</v>
      </c>
      <c r="B371" s="276" t="s">
        <v>490</v>
      </c>
      <c r="C371" s="277">
        <v>765.9</v>
      </c>
      <c r="D371" s="278">
        <v>766.33333333333337</v>
      </c>
      <c r="E371" s="278">
        <v>758.4666666666667</v>
      </c>
      <c r="F371" s="278">
        <v>751.0333333333333</v>
      </c>
      <c r="G371" s="278">
        <v>743.16666666666663</v>
      </c>
      <c r="H371" s="278">
        <v>773.76666666666677</v>
      </c>
      <c r="I371" s="278">
        <v>781.63333333333333</v>
      </c>
      <c r="J371" s="278">
        <v>789.06666666666683</v>
      </c>
      <c r="K371" s="276">
        <v>774.2</v>
      </c>
      <c r="L371" s="276">
        <v>758.9</v>
      </c>
      <c r="M371" s="276">
        <v>2.01355</v>
      </c>
    </row>
    <row r="372" spans="1:13">
      <c r="A372" s="267">
        <v>364</v>
      </c>
      <c r="B372" s="276" t="s">
        <v>163</v>
      </c>
      <c r="C372" s="277">
        <v>1638.6</v>
      </c>
      <c r="D372" s="278">
        <v>1645.5166666666664</v>
      </c>
      <c r="E372" s="278">
        <v>1623.1833333333329</v>
      </c>
      <c r="F372" s="278">
        <v>1607.7666666666664</v>
      </c>
      <c r="G372" s="278">
        <v>1585.4333333333329</v>
      </c>
      <c r="H372" s="278">
        <v>1660.9333333333329</v>
      </c>
      <c r="I372" s="278">
        <v>1683.2666666666664</v>
      </c>
      <c r="J372" s="278">
        <v>1698.6833333333329</v>
      </c>
      <c r="K372" s="276">
        <v>1667.85</v>
      </c>
      <c r="L372" s="276">
        <v>1630.1</v>
      </c>
      <c r="M372" s="276">
        <v>8.5305300000000006</v>
      </c>
    </row>
    <row r="373" spans="1:13">
      <c r="A373" s="267">
        <v>365</v>
      </c>
      <c r="B373" s="276" t="s">
        <v>273</v>
      </c>
      <c r="C373" s="277">
        <v>2305</v>
      </c>
      <c r="D373" s="278">
        <v>2319.9500000000003</v>
      </c>
      <c r="E373" s="278">
        <v>2266.0500000000006</v>
      </c>
      <c r="F373" s="278">
        <v>2227.1000000000004</v>
      </c>
      <c r="G373" s="278">
        <v>2173.2000000000007</v>
      </c>
      <c r="H373" s="278">
        <v>2358.9000000000005</v>
      </c>
      <c r="I373" s="278">
        <v>2412.8000000000002</v>
      </c>
      <c r="J373" s="278">
        <v>2451.7500000000005</v>
      </c>
      <c r="K373" s="276">
        <v>2373.85</v>
      </c>
      <c r="L373" s="276">
        <v>2281</v>
      </c>
      <c r="M373" s="276">
        <v>3.3861599999999998</v>
      </c>
    </row>
    <row r="374" spans="1:13">
      <c r="A374" s="267">
        <v>366</v>
      </c>
      <c r="B374" s="276" t="s">
        <v>164</v>
      </c>
      <c r="C374" s="277">
        <v>40.5</v>
      </c>
      <c r="D374" s="278">
        <v>40.166666666666664</v>
      </c>
      <c r="E374" s="278">
        <v>38.93333333333333</v>
      </c>
      <c r="F374" s="278">
        <v>37.366666666666667</v>
      </c>
      <c r="G374" s="278">
        <v>36.133333333333333</v>
      </c>
      <c r="H374" s="278">
        <v>41.733333333333327</v>
      </c>
      <c r="I374" s="278">
        <v>42.966666666666661</v>
      </c>
      <c r="J374" s="278">
        <v>44.533333333333324</v>
      </c>
      <c r="K374" s="276">
        <v>41.4</v>
      </c>
      <c r="L374" s="276">
        <v>38.6</v>
      </c>
      <c r="M374" s="276">
        <v>1165.3683799999999</v>
      </c>
    </row>
    <row r="375" spans="1:13">
      <c r="A375" s="267">
        <v>367</v>
      </c>
      <c r="B375" s="276" t="s">
        <v>274</v>
      </c>
      <c r="C375" s="277">
        <v>378.05</v>
      </c>
      <c r="D375" s="278">
        <v>377.18333333333334</v>
      </c>
      <c r="E375" s="278">
        <v>372.36666666666667</v>
      </c>
      <c r="F375" s="278">
        <v>366.68333333333334</v>
      </c>
      <c r="G375" s="278">
        <v>361.86666666666667</v>
      </c>
      <c r="H375" s="278">
        <v>382.86666666666667</v>
      </c>
      <c r="I375" s="278">
        <v>387.68333333333339</v>
      </c>
      <c r="J375" s="278">
        <v>393.36666666666667</v>
      </c>
      <c r="K375" s="276">
        <v>382</v>
      </c>
      <c r="L375" s="276">
        <v>371.5</v>
      </c>
      <c r="M375" s="276">
        <v>1.5120499999999999</v>
      </c>
    </row>
    <row r="376" spans="1:13">
      <c r="A376" s="267">
        <v>368</v>
      </c>
      <c r="B376" s="276" t="s">
        <v>485</v>
      </c>
      <c r="C376" s="277">
        <v>179.5</v>
      </c>
      <c r="D376" s="278">
        <v>182.35</v>
      </c>
      <c r="E376" s="278">
        <v>175</v>
      </c>
      <c r="F376" s="278">
        <v>170.5</v>
      </c>
      <c r="G376" s="278">
        <v>163.15</v>
      </c>
      <c r="H376" s="278">
        <v>186.85</v>
      </c>
      <c r="I376" s="278">
        <v>194.19999999999996</v>
      </c>
      <c r="J376" s="278">
        <v>198.7</v>
      </c>
      <c r="K376" s="276">
        <v>189.7</v>
      </c>
      <c r="L376" s="276">
        <v>177.85</v>
      </c>
      <c r="M376" s="276">
        <v>7.1035199999999996</v>
      </c>
    </row>
    <row r="377" spans="1:13">
      <c r="A377" s="267">
        <v>369</v>
      </c>
      <c r="B377" s="276" t="s">
        <v>491</v>
      </c>
      <c r="C377" s="277">
        <v>1039.05</v>
      </c>
      <c r="D377" s="278">
        <v>1037.6500000000001</v>
      </c>
      <c r="E377" s="278">
        <v>1032.8000000000002</v>
      </c>
      <c r="F377" s="278">
        <v>1026.5500000000002</v>
      </c>
      <c r="G377" s="278">
        <v>1021.7000000000003</v>
      </c>
      <c r="H377" s="278">
        <v>1043.9000000000001</v>
      </c>
      <c r="I377" s="278">
        <v>1048.75</v>
      </c>
      <c r="J377" s="278">
        <v>1055</v>
      </c>
      <c r="K377" s="276">
        <v>1042.5</v>
      </c>
      <c r="L377" s="276">
        <v>1031.4000000000001</v>
      </c>
      <c r="M377" s="276">
        <v>2.8906700000000001</v>
      </c>
    </row>
    <row r="378" spans="1:13">
      <c r="A378" s="267">
        <v>370</v>
      </c>
      <c r="B378" s="276" t="s">
        <v>2223</v>
      </c>
      <c r="C378" s="277">
        <v>532.65</v>
      </c>
      <c r="D378" s="278">
        <v>540.48333333333323</v>
      </c>
      <c r="E378" s="278">
        <v>522.16666666666652</v>
      </c>
      <c r="F378" s="278">
        <v>511.68333333333328</v>
      </c>
      <c r="G378" s="278">
        <v>493.36666666666656</v>
      </c>
      <c r="H378" s="278">
        <v>550.96666666666647</v>
      </c>
      <c r="I378" s="278">
        <v>569.2833333333333</v>
      </c>
      <c r="J378" s="278">
        <v>579.76666666666642</v>
      </c>
      <c r="K378" s="276">
        <v>558.79999999999995</v>
      </c>
      <c r="L378" s="276">
        <v>530</v>
      </c>
      <c r="M378" s="276">
        <v>2.4840499999999999</v>
      </c>
    </row>
    <row r="379" spans="1:13">
      <c r="A379" s="267">
        <v>371</v>
      </c>
      <c r="B379" s="276" t="s">
        <v>165</v>
      </c>
      <c r="C379" s="277">
        <v>193.1</v>
      </c>
      <c r="D379" s="278">
        <v>193.5</v>
      </c>
      <c r="E379" s="278">
        <v>191.75</v>
      </c>
      <c r="F379" s="278">
        <v>190.4</v>
      </c>
      <c r="G379" s="278">
        <v>188.65</v>
      </c>
      <c r="H379" s="278">
        <v>194.85</v>
      </c>
      <c r="I379" s="278">
        <v>196.6</v>
      </c>
      <c r="J379" s="278">
        <v>197.95</v>
      </c>
      <c r="K379" s="276">
        <v>195.25</v>
      </c>
      <c r="L379" s="276">
        <v>192.15</v>
      </c>
      <c r="M379" s="276">
        <v>83.679569999999998</v>
      </c>
    </row>
    <row r="380" spans="1:13">
      <c r="A380" s="267">
        <v>372</v>
      </c>
      <c r="B380" s="276" t="s">
        <v>492</v>
      </c>
      <c r="C380" s="277">
        <v>112.95</v>
      </c>
      <c r="D380" s="278">
        <v>112.96666666666665</v>
      </c>
      <c r="E380" s="278">
        <v>108.93333333333331</v>
      </c>
      <c r="F380" s="278">
        <v>104.91666666666666</v>
      </c>
      <c r="G380" s="278">
        <v>100.88333333333331</v>
      </c>
      <c r="H380" s="278">
        <v>116.98333333333331</v>
      </c>
      <c r="I380" s="278">
        <v>121.01666666666664</v>
      </c>
      <c r="J380" s="278">
        <v>125.0333333333333</v>
      </c>
      <c r="K380" s="276">
        <v>117</v>
      </c>
      <c r="L380" s="276">
        <v>108.95</v>
      </c>
      <c r="M380" s="276">
        <v>69.955669999999998</v>
      </c>
    </row>
    <row r="381" spans="1:13">
      <c r="A381" s="267">
        <v>373</v>
      </c>
      <c r="B381" s="276" t="s">
        <v>276</v>
      </c>
      <c r="C381" s="277">
        <v>287.85000000000002</v>
      </c>
      <c r="D381" s="278">
        <v>287.11666666666667</v>
      </c>
      <c r="E381" s="278">
        <v>282.23333333333335</v>
      </c>
      <c r="F381" s="278">
        <v>276.61666666666667</v>
      </c>
      <c r="G381" s="278">
        <v>271.73333333333335</v>
      </c>
      <c r="H381" s="278">
        <v>292.73333333333335</v>
      </c>
      <c r="I381" s="278">
        <v>297.61666666666667</v>
      </c>
      <c r="J381" s="278">
        <v>303.23333333333335</v>
      </c>
      <c r="K381" s="276">
        <v>292</v>
      </c>
      <c r="L381" s="276">
        <v>281.5</v>
      </c>
      <c r="M381" s="276">
        <v>3.41893</v>
      </c>
    </row>
    <row r="382" spans="1:13">
      <c r="A382" s="267">
        <v>374</v>
      </c>
      <c r="B382" s="276" t="s">
        <v>493</v>
      </c>
      <c r="C382" s="277">
        <v>86.8</v>
      </c>
      <c r="D382" s="278">
        <v>86.40000000000002</v>
      </c>
      <c r="E382" s="278">
        <v>84.80000000000004</v>
      </c>
      <c r="F382" s="278">
        <v>82.800000000000026</v>
      </c>
      <c r="G382" s="278">
        <v>81.200000000000045</v>
      </c>
      <c r="H382" s="278">
        <v>88.400000000000034</v>
      </c>
      <c r="I382" s="278">
        <v>90.000000000000028</v>
      </c>
      <c r="J382" s="278">
        <v>92.000000000000028</v>
      </c>
      <c r="K382" s="276">
        <v>88</v>
      </c>
      <c r="L382" s="276">
        <v>84.4</v>
      </c>
      <c r="M382" s="276">
        <v>13.25217</v>
      </c>
    </row>
    <row r="383" spans="1:13">
      <c r="A383" s="267">
        <v>375</v>
      </c>
      <c r="B383" s="276" t="s">
        <v>486</v>
      </c>
      <c r="C383" s="277">
        <v>61.55</v>
      </c>
      <c r="D383" s="278">
        <v>61.616666666666667</v>
      </c>
      <c r="E383" s="278">
        <v>59.483333333333334</v>
      </c>
      <c r="F383" s="278">
        <v>57.416666666666664</v>
      </c>
      <c r="G383" s="278">
        <v>55.283333333333331</v>
      </c>
      <c r="H383" s="278">
        <v>63.683333333333337</v>
      </c>
      <c r="I383" s="278">
        <v>65.816666666666677</v>
      </c>
      <c r="J383" s="278">
        <v>67.88333333333334</v>
      </c>
      <c r="K383" s="276">
        <v>63.75</v>
      </c>
      <c r="L383" s="276">
        <v>59.55</v>
      </c>
      <c r="M383" s="276">
        <v>34.441429999999997</v>
      </c>
    </row>
    <row r="384" spans="1:13">
      <c r="A384" s="267">
        <v>376</v>
      </c>
      <c r="B384" s="276" t="s">
        <v>166</v>
      </c>
      <c r="C384" s="277">
        <v>1463.1</v>
      </c>
      <c r="D384" s="278">
        <v>1475.2666666666667</v>
      </c>
      <c r="E384" s="278">
        <v>1442.8833333333332</v>
      </c>
      <c r="F384" s="278">
        <v>1422.6666666666665</v>
      </c>
      <c r="G384" s="278">
        <v>1390.2833333333331</v>
      </c>
      <c r="H384" s="278">
        <v>1495.4833333333333</v>
      </c>
      <c r="I384" s="278">
        <v>1527.866666666667</v>
      </c>
      <c r="J384" s="278">
        <v>1548.0833333333335</v>
      </c>
      <c r="K384" s="276">
        <v>1507.65</v>
      </c>
      <c r="L384" s="276">
        <v>1455.05</v>
      </c>
      <c r="M384" s="276">
        <v>13.998010000000001</v>
      </c>
    </row>
    <row r="385" spans="1:13">
      <c r="A385" s="267">
        <v>377</v>
      </c>
      <c r="B385" s="276" t="s">
        <v>278</v>
      </c>
      <c r="C385" s="277">
        <v>494.95</v>
      </c>
      <c r="D385" s="278">
        <v>491.31666666666666</v>
      </c>
      <c r="E385" s="278">
        <v>485.63333333333333</v>
      </c>
      <c r="F385" s="278">
        <v>476.31666666666666</v>
      </c>
      <c r="G385" s="278">
        <v>470.63333333333333</v>
      </c>
      <c r="H385" s="278">
        <v>500.63333333333333</v>
      </c>
      <c r="I385" s="278">
        <v>506.31666666666661</v>
      </c>
      <c r="J385" s="278">
        <v>515.63333333333333</v>
      </c>
      <c r="K385" s="276">
        <v>497</v>
      </c>
      <c r="L385" s="276">
        <v>482</v>
      </c>
      <c r="M385" s="276">
        <v>2.5402900000000002</v>
      </c>
    </row>
    <row r="386" spans="1:13">
      <c r="A386" s="267">
        <v>378</v>
      </c>
      <c r="B386" s="276" t="s">
        <v>496</v>
      </c>
      <c r="C386" s="277">
        <v>455.25</v>
      </c>
      <c r="D386" s="278">
        <v>458.41666666666669</v>
      </c>
      <c r="E386" s="278">
        <v>450.83333333333337</v>
      </c>
      <c r="F386" s="278">
        <v>446.41666666666669</v>
      </c>
      <c r="G386" s="278">
        <v>438.83333333333337</v>
      </c>
      <c r="H386" s="278">
        <v>462.83333333333337</v>
      </c>
      <c r="I386" s="278">
        <v>470.41666666666674</v>
      </c>
      <c r="J386" s="278">
        <v>474.83333333333337</v>
      </c>
      <c r="K386" s="276">
        <v>466</v>
      </c>
      <c r="L386" s="276">
        <v>454</v>
      </c>
      <c r="M386" s="276">
        <v>1.95651</v>
      </c>
    </row>
    <row r="387" spans="1:13">
      <c r="A387" s="267">
        <v>379</v>
      </c>
      <c r="B387" s="276" t="s">
        <v>498</v>
      </c>
      <c r="C387" s="277">
        <v>135.1</v>
      </c>
      <c r="D387" s="278">
        <v>135.54999999999998</v>
      </c>
      <c r="E387" s="278">
        <v>132.29999999999995</v>
      </c>
      <c r="F387" s="278">
        <v>129.49999999999997</v>
      </c>
      <c r="G387" s="278">
        <v>126.24999999999994</v>
      </c>
      <c r="H387" s="278">
        <v>138.34999999999997</v>
      </c>
      <c r="I387" s="278">
        <v>141.60000000000002</v>
      </c>
      <c r="J387" s="278">
        <v>144.39999999999998</v>
      </c>
      <c r="K387" s="276">
        <v>138.80000000000001</v>
      </c>
      <c r="L387" s="276">
        <v>132.75</v>
      </c>
      <c r="M387" s="276">
        <v>22.231819999999999</v>
      </c>
    </row>
    <row r="388" spans="1:13">
      <c r="A388" s="267">
        <v>380</v>
      </c>
      <c r="B388" s="276" t="s">
        <v>279</v>
      </c>
      <c r="C388" s="277">
        <v>476.7</v>
      </c>
      <c r="D388" s="278">
        <v>477.23333333333335</v>
      </c>
      <c r="E388" s="278">
        <v>471.4666666666667</v>
      </c>
      <c r="F388" s="278">
        <v>466.23333333333335</v>
      </c>
      <c r="G388" s="278">
        <v>460.4666666666667</v>
      </c>
      <c r="H388" s="278">
        <v>482.4666666666667</v>
      </c>
      <c r="I388" s="278">
        <v>488.23333333333335</v>
      </c>
      <c r="J388" s="278">
        <v>493.4666666666667</v>
      </c>
      <c r="K388" s="276">
        <v>483</v>
      </c>
      <c r="L388" s="276">
        <v>472</v>
      </c>
      <c r="M388" s="276">
        <v>0.86756999999999995</v>
      </c>
    </row>
    <row r="389" spans="1:13">
      <c r="A389" s="267">
        <v>381</v>
      </c>
      <c r="B389" s="276" t="s">
        <v>499</v>
      </c>
      <c r="C389" s="277">
        <v>285.45</v>
      </c>
      <c r="D389" s="278">
        <v>286.59999999999997</v>
      </c>
      <c r="E389" s="278">
        <v>283.84999999999991</v>
      </c>
      <c r="F389" s="278">
        <v>282.24999999999994</v>
      </c>
      <c r="G389" s="278">
        <v>279.49999999999989</v>
      </c>
      <c r="H389" s="278">
        <v>288.19999999999993</v>
      </c>
      <c r="I389" s="278">
        <v>290.95000000000005</v>
      </c>
      <c r="J389" s="278">
        <v>292.54999999999995</v>
      </c>
      <c r="K389" s="276">
        <v>289.35000000000002</v>
      </c>
      <c r="L389" s="276">
        <v>285</v>
      </c>
      <c r="M389" s="276">
        <v>2.24946</v>
      </c>
    </row>
    <row r="390" spans="1:13">
      <c r="A390" s="267">
        <v>382</v>
      </c>
      <c r="B390" s="276" t="s">
        <v>167</v>
      </c>
      <c r="C390" s="277">
        <v>845.2</v>
      </c>
      <c r="D390" s="278">
        <v>839.38333333333321</v>
      </c>
      <c r="E390" s="278">
        <v>831.11666666666645</v>
      </c>
      <c r="F390" s="278">
        <v>817.03333333333319</v>
      </c>
      <c r="G390" s="278">
        <v>808.76666666666642</v>
      </c>
      <c r="H390" s="278">
        <v>853.46666666666647</v>
      </c>
      <c r="I390" s="278">
        <v>861.73333333333335</v>
      </c>
      <c r="J390" s="278">
        <v>875.81666666666649</v>
      </c>
      <c r="K390" s="276">
        <v>847.65</v>
      </c>
      <c r="L390" s="276">
        <v>825.3</v>
      </c>
      <c r="M390" s="276">
        <v>7.8720100000000004</v>
      </c>
    </row>
    <row r="391" spans="1:13">
      <c r="A391" s="267">
        <v>383</v>
      </c>
      <c r="B391" s="276" t="s">
        <v>501</v>
      </c>
      <c r="C391" s="277">
        <v>1604.35</v>
      </c>
      <c r="D391" s="278">
        <v>1610.5666666666666</v>
      </c>
      <c r="E391" s="278">
        <v>1581.1333333333332</v>
      </c>
      <c r="F391" s="278">
        <v>1557.9166666666665</v>
      </c>
      <c r="G391" s="278">
        <v>1528.4833333333331</v>
      </c>
      <c r="H391" s="278">
        <v>1633.7833333333333</v>
      </c>
      <c r="I391" s="278">
        <v>1663.2166666666667</v>
      </c>
      <c r="J391" s="278">
        <v>1686.4333333333334</v>
      </c>
      <c r="K391" s="276">
        <v>1640</v>
      </c>
      <c r="L391" s="276">
        <v>1587.35</v>
      </c>
      <c r="M391" s="276">
        <v>7.4490000000000001E-2</v>
      </c>
    </row>
    <row r="392" spans="1:13">
      <c r="A392" s="267">
        <v>384</v>
      </c>
      <c r="B392" s="276" t="s">
        <v>502</v>
      </c>
      <c r="C392" s="277">
        <v>330</v>
      </c>
      <c r="D392" s="278">
        <v>330.53333333333336</v>
      </c>
      <c r="E392" s="278">
        <v>324.56666666666672</v>
      </c>
      <c r="F392" s="278">
        <v>319.13333333333338</v>
      </c>
      <c r="G392" s="278">
        <v>313.16666666666674</v>
      </c>
      <c r="H392" s="278">
        <v>335.9666666666667</v>
      </c>
      <c r="I392" s="278">
        <v>341.93333333333328</v>
      </c>
      <c r="J392" s="278">
        <v>347.36666666666667</v>
      </c>
      <c r="K392" s="276">
        <v>336.5</v>
      </c>
      <c r="L392" s="276">
        <v>325.10000000000002</v>
      </c>
      <c r="M392" s="276">
        <v>6.80274</v>
      </c>
    </row>
    <row r="393" spans="1:13">
      <c r="A393" s="267">
        <v>385</v>
      </c>
      <c r="B393" s="276" t="s">
        <v>168</v>
      </c>
      <c r="C393" s="277">
        <v>235.55</v>
      </c>
      <c r="D393" s="278">
        <v>237.21666666666667</v>
      </c>
      <c r="E393" s="278">
        <v>231.93333333333334</v>
      </c>
      <c r="F393" s="278">
        <v>228.31666666666666</v>
      </c>
      <c r="G393" s="278">
        <v>223.03333333333333</v>
      </c>
      <c r="H393" s="278">
        <v>240.83333333333334</v>
      </c>
      <c r="I393" s="278">
        <v>246.1166666666667</v>
      </c>
      <c r="J393" s="278">
        <v>249.73333333333335</v>
      </c>
      <c r="K393" s="276">
        <v>242.5</v>
      </c>
      <c r="L393" s="276">
        <v>233.6</v>
      </c>
      <c r="M393" s="276">
        <v>152.52464000000001</v>
      </c>
    </row>
    <row r="394" spans="1:13">
      <c r="A394" s="267">
        <v>386</v>
      </c>
      <c r="B394" s="276" t="s">
        <v>500</v>
      </c>
      <c r="C394" s="277">
        <v>53.65</v>
      </c>
      <c r="D394" s="278">
        <v>53.75</v>
      </c>
      <c r="E394" s="278">
        <v>52.9</v>
      </c>
      <c r="F394" s="278">
        <v>52.15</v>
      </c>
      <c r="G394" s="278">
        <v>51.3</v>
      </c>
      <c r="H394" s="278">
        <v>54.5</v>
      </c>
      <c r="I394" s="278">
        <v>55.349999999999994</v>
      </c>
      <c r="J394" s="278">
        <v>56.1</v>
      </c>
      <c r="K394" s="276">
        <v>54.6</v>
      </c>
      <c r="L394" s="276">
        <v>53</v>
      </c>
      <c r="M394" s="276">
        <v>28.883579999999998</v>
      </c>
    </row>
    <row r="395" spans="1:13">
      <c r="A395" s="267">
        <v>387</v>
      </c>
      <c r="B395" s="276" t="s">
        <v>169</v>
      </c>
      <c r="C395" s="277">
        <v>136.15</v>
      </c>
      <c r="D395" s="278">
        <v>134.71666666666667</v>
      </c>
      <c r="E395" s="278">
        <v>132.13333333333333</v>
      </c>
      <c r="F395" s="278">
        <v>128.11666666666665</v>
      </c>
      <c r="G395" s="278">
        <v>125.5333333333333</v>
      </c>
      <c r="H395" s="278">
        <v>138.73333333333335</v>
      </c>
      <c r="I395" s="278">
        <v>141.31666666666666</v>
      </c>
      <c r="J395" s="278">
        <v>145.33333333333337</v>
      </c>
      <c r="K395" s="276">
        <v>137.30000000000001</v>
      </c>
      <c r="L395" s="276">
        <v>130.69999999999999</v>
      </c>
      <c r="M395" s="276">
        <v>100.47548</v>
      </c>
    </row>
    <row r="396" spans="1:13">
      <c r="A396" s="267">
        <v>388</v>
      </c>
      <c r="B396" s="276" t="s">
        <v>503</v>
      </c>
      <c r="C396" s="277">
        <v>129.6</v>
      </c>
      <c r="D396" s="278">
        <v>131.38333333333335</v>
      </c>
      <c r="E396" s="278">
        <v>126.26666666666671</v>
      </c>
      <c r="F396" s="278">
        <v>122.93333333333337</v>
      </c>
      <c r="G396" s="278">
        <v>117.81666666666672</v>
      </c>
      <c r="H396" s="278">
        <v>134.7166666666667</v>
      </c>
      <c r="I396" s="278">
        <v>139.83333333333331</v>
      </c>
      <c r="J396" s="278">
        <v>143.16666666666669</v>
      </c>
      <c r="K396" s="276">
        <v>136.5</v>
      </c>
      <c r="L396" s="276">
        <v>128.05000000000001</v>
      </c>
      <c r="M396" s="276">
        <v>8.1500500000000002</v>
      </c>
    </row>
    <row r="397" spans="1:13">
      <c r="A397" s="267">
        <v>389</v>
      </c>
      <c r="B397" s="276" t="s">
        <v>504</v>
      </c>
      <c r="C397" s="277">
        <v>739</v>
      </c>
      <c r="D397" s="278">
        <v>738.30000000000007</v>
      </c>
      <c r="E397" s="278">
        <v>728.70000000000016</v>
      </c>
      <c r="F397" s="278">
        <v>718.40000000000009</v>
      </c>
      <c r="G397" s="278">
        <v>708.80000000000018</v>
      </c>
      <c r="H397" s="278">
        <v>748.60000000000014</v>
      </c>
      <c r="I397" s="278">
        <v>758.2</v>
      </c>
      <c r="J397" s="278">
        <v>768.50000000000011</v>
      </c>
      <c r="K397" s="276">
        <v>747.9</v>
      </c>
      <c r="L397" s="276">
        <v>728</v>
      </c>
      <c r="M397" s="276">
        <v>1.45238</v>
      </c>
    </row>
    <row r="398" spans="1:13">
      <c r="A398" s="267">
        <v>390</v>
      </c>
      <c r="B398" s="276" t="s">
        <v>170</v>
      </c>
      <c r="C398" s="277">
        <v>2005.8</v>
      </c>
      <c r="D398" s="278">
        <v>2006.0166666666667</v>
      </c>
      <c r="E398" s="278">
        <v>1974.0333333333333</v>
      </c>
      <c r="F398" s="278">
        <v>1942.2666666666667</v>
      </c>
      <c r="G398" s="278">
        <v>1910.2833333333333</v>
      </c>
      <c r="H398" s="278">
        <v>2037.7833333333333</v>
      </c>
      <c r="I398" s="278">
        <v>2069.7666666666664</v>
      </c>
      <c r="J398" s="278">
        <v>2101.5333333333333</v>
      </c>
      <c r="K398" s="276">
        <v>2038</v>
      </c>
      <c r="L398" s="276">
        <v>1974.25</v>
      </c>
      <c r="M398" s="276">
        <v>124.34744999999999</v>
      </c>
    </row>
    <row r="399" spans="1:13">
      <c r="A399" s="267">
        <v>391</v>
      </c>
      <c r="B399" s="276" t="s">
        <v>519</v>
      </c>
      <c r="C399" s="277">
        <v>11.85</v>
      </c>
      <c r="D399" s="278">
        <v>11.933333333333332</v>
      </c>
      <c r="E399" s="278">
        <v>11.566666666666663</v>
      </c>
      <c r="F399" s="278">
        <v>11.283333333333331</v>
      </c>
      <c r="G399" s="278">
        <v>10.916666666666663</v>
      </c>
      <c r="H399" s="278">
        <v>12.216666666666663</v>
      </c>
      <c r="I399" s="278">
        <v>12.583333333333334</v>
      </c>
      <c r="J399" s="278">
        <v>12.866666666666664</v>
      </c>
      <c r="K399" s="276">
        <v>12.3</v>
      </c>
      <c r="L399" s="276">
        <v>11.65</v>
      </c>
      <c r="M399" s="276">
        <v>41.132109999999997</v>
      </c>
    </row>
    <row r="400" spans="1:13">
      <c r="A400" s="267">
        <v>392</v>
      </c>
      <c r="B400" s="276" t="s">
        <v>508</v>
      </c>
      <c r="C400" s="277">
        <v>255.7</v>
      </c>
      <c r="D400" s="278">
        <v>255.61666666666667</v>
      </c>
      <c r="E400" s="278">
        <v>251.23333333333335</v>
      </c>
      <c r="F400" s="278">
        <v>246.76666666666668</v>
      </c>
      <c r="G400" s="278">
        <v>242.38333333333335</v>
      </c>
      <c r="H400" s="278">
        <v>260.08333333333337</v>
      </c>
      <c r="I400" s="278">
        <v>264.4666666666667</v>
      </c>
      <c r="J400" s="278">
        <v>268.93333333333334</v>
      </c>
      <c r="K400" s="276">
        <v>260</v>
      </c>
      <c r="L400" s="276">
        <v>251.15</v>
      </c>
      <c r="M400" s="276">
        <v>1.5532699999999999</v>
      </c>
    </row>
    <row r="401" spans="1:13">
      <c r="A401" s="267">
        <v>393</v>
      </c>
      <c r="B401" s="276" t="s">
        <v>495</v>
      </c>
      <c r="C401" s="277">
        <v>265.14999999999998</v>
      </c>
      <c r="D401" s="278">
        <v>265.98333333333329</v>
      </c>
      <c r="E401" s="278">
        <v>262.76666666666659</v>
      </c>
      <c r="F401" s="278">
        <v>260.38333333333333</v>
      </c>
      <c r="G401" s="278">
        <v>257.16666666666663</v>
      </c>
      <c r="H401" s="278">
        <v>268.36666666666656</v>
      </c>
      <c r="I401" s="278">
        <v>271.58333333333326</v>
      </c>
      <c r="J401" s="278">
        <v>273.96666666666653</v>
      </c>
      <c r="K401" s="276">
        <v>269.2</v>
      </c>
      <c r="L401" s="276">
        <v>263.60000000000002</v>
      </c>
      <c r="M401" s="276">
        <v>2.7127599999999998</v>
      </c>
    </row>
    <row r="402" spans="1:13">
      <c r="A402" s="267">
        <v>394</v>
      </c>
      <c r="B402" s="276" t="s">
        <v>512</v>
      </c>
      <c r="C402" s="277">
        <v>64</v>
      </c>
      <c r="D402" s="278">
        <v>64.149999999999991</v>
      </c>
      <c r="E402" s="278">
        <v>61.449999999999989</v>
      </c>
      <c r="F402" s="278">
        <v>58.9</v>
      </c>
      <c r="G402" s="278">
        <v>56.199999999999996</v>
      </c>
      <c r="H402" s="278">
        <v>66.699999999999989</v>
      </c>
      <c r="I402" s="278">
        <v>69.400000000000006</v>
      </c>
      <c r="J402" s="278">
        <v>71.949999999999974</v>
      </c>
      <c r="K402" s="276">
        <v>66.849999999999994</v>
      </c>
      <c r="L402" s="276">
        <v>61.6</v>
      </c>
      <c r="M402" s="276">
        <v>9.4323999999999995</v>
      </c>
    </row>
    <row r="403" spans="1:13">
      <c r="A403" s="267">
        <v>395</v>
      </c>
      <c r="B403" s="276" t="s">
        <v>171</v>
      </c>
      <c r="C403" s="277">
        <v>57.75</v>
      </c>
      <c r="D403" s="278">
        <v>57.716666666666669</v>
      </c>
      <c r="E403" s="278">
        <v>55.733333333333334</v>
      </c>
      <c r="F403" s="278">
        <v>53.716666666666669</v>
      </c>
      <c r="G403" s="278">
        <v>51.733333333333334</v>
      </c>
      <c r="H403" s="278">
        <v>59.733333333333334</v>
      </c>
      <c r="I403" s="278">
        <v>61.716666666666669</v>
      </c>
      <c r="J403" s="278">
        <v>63.733333333333334</v>
      </c>
      <c r="K403" s="276">
        <v>59.7</v>
      </c>
      <c r="L403" s="276">
        <v>55.7</v>
      </c>
      <c r="M403" s="276">
        <v>835.91036999999994</v>
      </c>
    </row>
    <row r="404" spans="1:13">
      <c r="A404" s="267">
        <v>396</v>
      </c>
      <c r="B404" s="276" t="s">
        <v>513</v>
      </c>
      <c r="C404" s="277">
        <v>7924.4</v>
      </c>
      <c r="D404" s="278">
        <v>7947.9833333333336</v>
      </c>
      <c r="E404" s="278">
        <v>7846.416666666667</v>
      </c>
      <c r="F404" s="278">
        <v>7768.4333333333334</v>
      </c>
      <c r="G404" s="278">
        <v>7666.8666666666668</v>
      </c>
      <c r="H404" s="278">
        <v>8025.9666666666672</v>
      </c>
      <c r="I404" s="278">
        <v>8127.5333333333328</v>
      </c>
      <c r="J404" s="278">
        <v>8205.5166666666664</v>
      </c>
      <c r="K404" s="276">
        <v>8049.55</v>
      </c>
      <c r="L404" s="276">
        <v>7870</v>
      </c>
      <c r="M404" s="276">
        <v>0.32485999999999998</v>
      </c>
    </row>
    <row r="405" spans="1:13">
      <c r="A405" s="267">
        <v>397</v>
      </c>
      <c r="B405" s="276" t="s">
        <v>3523</v>
      </c>
      <c r="C405" s="277">
        <v>823.2</v>
      </c>
      <c r="D405" s="278">
        <v>828.79999999999984</v>
      </c>
      <c r="E405" s="278">
        <v>812.6999999999997</v>
      </c>
      <c r="F405" s="278">
        <v>802.19999999999982</v>
      </c>
      <c r="G405" s="278">
        <v>786.09999999999968</v>
      </c>
      <c r="H405" s="278">
        <v>839.29999999999973</v>
      </c>
      <c r="I405" s="278">
        <v>855.39999999999986</v>
      </c>
      <c r="J405" s="278">
        <v>865.89999999999975</v>
      </c>
      <c r="K405" s="276">
        <v>844.9</v>
      </c>
      <c r="L405" s="276">
        <v>818.3</v>
      </c>
      <c r="M405" s="276">
        <v>8.5793599999999994</v>
      </c>
    </row>
    <row r="406" spans="1:13">
      <c r="A406" s="267">
        <v>398</v>
      </c>
      <c r="B406" s="276" t="s">
        <v>280</v>
      </c>
      <c r="C406" s="277">
        <v>849.7</v>
      </c>
      <c r="D406" s="278">
        <v>852.63333333333333</v>
      </c>
      <c r="E406" s="278">
        <v>842.4666666666667</v>
      </c>
      <c r="F406" s="278">
        <v>835.23333333333335</v>
      </c>
      <c r="G406" s="278">
        <v>825.06666666666672</v>
      </c>
      <c r="H406" s="278">
        <v>859.86666666666667</v>
      </c>
      <c r="I406" s="278">
        <v>870.03333333333342</v>
      </c>
      <c r="J406" s="278">
        <v>877.26666666666665</v>
      </c>
      <c r="K406" s="276">
        <v>862.8</v>
      </c>
      <c r="L406" s="276">
        <v>845.4</v>
      </c>
      <c r="M406" s="276">
        <v>19.3995</v>
      </c>
    </row>
    <row r="407" spans="1:13">
      <c r="A407" s="267">
        <v>399</v>
      </c>
      <c r="B407" s="276" t="s">
        <v>172</v>
      </c>
      <c r="C407" s="277">
        <v>272.45</v>
      </c>
      <c r="D407" s="278">
        <v>272.91666666666669</v>
      </c>
      <c r="E407" s="278">
        <v>269.58333333333337</v>
      </c>
      <c r="F407" s="278">
        <v>266.7166666666667</v>
      </c>
      <c r="G407" s="278">
        <v>263.38333333333338</v>
      </c>
      <c r="H407" s="278">
        <v>275.78333333333336</v>
      </c>
      <c r="I407" s="278">
        <v>279.11666666666673</v>
      </c>
      <c r="J407" s="278">
        <v>281.98333333333335</v>
      </c>
      <c r="K407" s="276">
        <v>276.25</v>
      </c>
      <c r="L407" s="276">
        <v>270.05</v>
      </c>
      <c r="M407" s="276">
        <v>502.55223000000001</v>
      </c>
    </row>
    <row r="408" spans="1:13">
      <c r="A408" s="267">
        <v>400</v>
      </c>
      <c r="B408" s="276" t="s">
        <v>514</v>
      </c>
      <c r="C408" s="277">
        <v>4343.8500000000004</v>
      </c>
      <c r="D408" s="278">
        <v>4323.1333333333341</v>
      </c>
      <c r="E408" s="278">
        <v>4251.0166666666682</v>
      </c>
      <c r="F408" s="278">
        <v>4158.1833333333343</v>
      </c>
      <c r="G408" s="278">
        <v>4086.0666666666684</v>
      </c>
      <c r="H408" s="278">
        <v>4415.9666666666681</v>
      </c>
      <c r="I408" s="278">
        <v>4488.0833333333348</v>
      </c>
      <c r="J408" s="278">
        <v>4580.9166666666679</v>
      </c>
      <c r="K408" s="276">
        <v>4395.25</v>
      </c>
      <c r="L408" s="276">
        <v>4230.3</v>
      </c>
      <c r="M408" s="276">
        <v>0.21836</v>
      </c>
    </row>
    <row r="409" spans="1:13">
      <c r="A409" s="267">
        <v>401</v>
      </c>
      <c r="B409" s="276" t="s">
        <v>2402</v>
      </c>
      <c r="C409" s="277">
        <v>85.9</v>
      </c>
      <c r="D409" s="278">
        <v>86.383333333333326</v>
      </c>
      <c r="E409" s="278">
        <v>84.116666666666646</v>
      </c>
      <c r="F409" s="278">
        <v>82.333333333333314</v>
      </c>
      <c r="G409" s="278">
        <v>80.066666666666634</v>
      </c>
      <c r="H409" s="278">
        <v>88.166666666666657</v>
      </c>
      <c r="I409" s="278">
        <v>90.433333333333337</v>
      </c>
      <c r="J409" s="278">
        <v>92.216666666666669</v>
      </c>
      <c r="K409" s="276">
        <v>88.65</v>
      </c>
      <c r="L409" s="276">
        <v>84.6</v>
      </c>
      <c r="M409" s="276">
        <v>3.0635500000000002</v>
      </c>
    </row>
    <row r="410" spans="1:13">
      <c r="A410" s="267">
        <v>402</v>
      </c>
      <c r="B410" s="276" t="s">
        <v>2404</v>
      </c>
      <c r="C410" s="277">
        <v>84</v>
      </c>
      <c r="D410" s="278">
        <v>85.649999999999991</v>
      </c>
      <c r="E410" s="278">
        <v>81.799999999999983</v>
      </c>
      <c r="F410" s="278">
        <v>79.599999999999994</v>
      </c>
      <c r="G410" s="278">
        <v>75.749999999999986</v>
      </c>
      <c r="H410" s="278">
        <v>87.84999999999998</v>
      </c>
      <c r="I410" s="278">
        <v>91.699999999999974</v>
      </c>
      <c r="J410" s="278">
        <v>93.899999999999977</v>
      </c>
      <c r="K410" s="276">
        <v>89.5</v>
      </c>
      <c r="L410" s="276">
        <v>83.45</v>
      </c>
      <c r="M410" s="276">
        <v>133.55608000000001</v>
      </c>
    </row>
    <row r="411" spans="1:13">
      <c r="A411" s="267">
        <v>403</v>
      </c>
      <c r="B411" s="276" t="s">
        <v>2412</v>
      </c>
      <c r="C411" s="277">
        <v>170.7</v>
      </c>
      <c r="D411" s="278">
        <v>171.66666666666666</v>
      </c>
      <c r="E411" s="278">
        <v>168.73333333333332</v>
      </c>
      <c r="F411" s="278">
        <v>166.76666666666665</v>
      </c>
      <c r="G411" s="278">
        <v>163.83333333333331</v>
      </c>
      <c r="H411" s="278">
        <v>173.63333333333333</v>
      </c>
      <c r="I411" s="278">
        <v>176.56666666666666</v>
      </c>
      <c r="J411" s="278">
        <v>178.53333333333333</v>
      </c>
      <c r="K411" s="276">
        <v>174.6</v>
      </c>
      <c r="L411" s="276">
        <v>169.7</v>
      </c>
      <c r="M411" s="276">
        <v>8.2362000000000002</v>
      </c>
    </row>
    <row r="412" spans="1:13">
      <c r="A412" s="267">
        <v>404</v>
      </c>
      <c r="B412" s="276" t="s">
        <v>516</v>
      </c>
      <c r="C412" s="277">
        <v>1700.7</v>
      </c>
      <c r="D412" s="278">
        <v>1706.9166666666667</v>
      </c>
      <c r="E412" s="278">
        <v>1693.7833333333335</v>
      </c>
      <c r="F412" s="278">
        <v>1686.8666666666668</v>
      </c>
      <c r="G412" s="278">
        <v>1673.7333333333336</v>
      </c>
      <c r="H412" s="278">
        <v>1713.8333333333335</v>
      </c>
      <c r="I412" s="278">
        <v>1726.9666666666667</v>
      </c>
      <c r="J412" s="278">
        <v>1733.8833333333334</v>
      </c>
      <c r="K412" s="276">
        <v>1720.05</v>
      </c>
      <c r="L412" s="276">
        <v>1700</v>
      </c>
      <c r="M412" s="276">
        <v>6.7030000000000006E-2</v>
      </c>
    </row>
    <row r="413" spans="1:13">
      <c r="A413" s="267">
        <v>405</v>
      </c>
      <c r="B413" s="276" t="s">
        <v>518</v>
      </c>
      <c r="C413" s="277">
        <v>212.1</v>
      </c>
      <c r="D413" s="278">
        <v>215</v>
      </c>
      <c r="E413" s="278">
        <v>207.5</v>
      </c>
      <c r="F413" s="278">
        <v>202.9</v>
      </c>
      <c r="G413" s="278">
        <v>195.4</v>
      </c>
      <c r="H413" s="278">
        <v>219.6</v>
      </c>
      <c r="I413" s="278">
        <v>227.1</v>
      </c>
      <c r="J413" s="278">
        <v>231.7</v>
      </c>
      <c r="K413" s="276">
        <v>222.5</v>
      </c>
      <c r="L413" s="276">
        <v>210.4</v>
      </c>
      <c r="M413" s="276">
        <v>7.2333699999999999</v>
      </c>
    </row>
    <row r="414" spans="1:13">
      <c r="A414" s="267">
        <v>406</v>
      </c>
      <c r="B414" s="276" t="s">
        <v>173</v>
      </c>
      <c r="C414" s="277">
        <v>23805</v>
      </c>
      <c r="D414" s="278">
        <v>23782.683333333334</v>
      </c>
      <c r="E414" s="278">
        <v>23607.366666666669</v>
      </c>
      <c r="F414" s="278">
        <v>23409.733333333334</v>
      </c>
      <c r="G414" s="278">
        <v>23234.416666666668</v>
      </c>
      <c r="H414" s="278">
        <v>23980.316666666669</v>
      </c>
      <c r="I414" s="278">
        <v>24155.633333333335</v>
      </c>
      <c r="J414" s="278">
        <v>24353.26666666667</v>
      </c>
      <c r="K414" s="276">
        <v>23958</v>
      </c>
      <c r="L414" s="276">
        <v>23585.05</v>
      </c>
      <c r="M414" s="276">
        <v>0.54705000000000004</v>
      </c>
    </row>
    <row r="415" spans="1:13">
      <c r="A415" s="267">
        <v>407</v>
      </c>
      <c r="B415" s="276" t="s">
        <v>520</v>
      </c>
      <c r="C415" s="277">
        <v>1045.75</v>
      </c>
      <c r="D415" s="278">
        <v>1055.3833333333332</v>
      </c>
      <c r="E415" s="278">
        <v>1020.8166666666664</v>
      </c>
      <c r="F415" s="278">
        <v>995.88333333333321</v>
      </c>
      <c r="G415" s="278">
        <v>961.31666666666638</v>
      </c>
      <c r="H415" s="278">
        <v>1080.3166666666664</v>
      </c>
      <c r="I415" s="278">
        <v>1114.883333333333</v>
      </c>
      <c r="J415" s="278">
        <v>1139.8166666666664</v>
      </c>
      <c r="K415" s="276">
        <v>1089.95</v>
      </c>
      <c r="L415" s="276">
        <v>1030.45</v>
      </c>
      <c r="M415" s="276">
        <v>1.1093999999999999</v>
      </c>
    </row>
    <row r="416" spans="1:13">
      <c r="A416" s="267">
        <v>408</v>
      </c>
      <c r="B416" s="276" t="s">
        <v>174</v>
      </c>
      <c r="C416" s="277">
        <v>1535.75</v>
      </c>
      <c r="D416" s="278">
        <v>1534</v>
      </c>
      <c r="E416" s="278">
        <v>1520.3</v>
      </c>
      <c r="F416" s="278">
        <v>1504.85</v>
      </c>
      <c r="G416" s="278">
        <v>1491.1499999999999</v>
      </c>
      <c r="H416" s="278">
        <v>1549.45</v>
      </c>
      <c r="I416" s="278">
        <v>1563.1499999999999</v>
      </c>
      <c r="J416" s="278">
        <v>1578.6000000000001</v>
      </c>
      <c r="K416" s="276">
        <v>1547.7</v>
      </c>
      <c r="L416" s="276">
        <v>1518.55</v>
      </c>
      <c r="M416" s="276">
        <v>3.98916</v>
      </c>
    </row>
    <row r="417" spans="1:13">
      <c r="A417" s="267">
        <v>409</v>
      </c>
      <c r="B417" s="276" t="s">
        <v>515</v>
      </c>
      <c r="C417" s="277">
        <v>439.5</v>
      </c>
      <c r="D417" s="278">
        <v>442.34999999999997</v>
      </c>
      <c r="E417" s="278">
        <v>430.69999999999993</v>
      </c>
      <c r="F417" s="278">
        <v>421.9</v>
      </c>
      <c r="G417" s="278">
        <v>410.24999999999994</v>
      </c>
      <c r="H417" s="278">
        <v>451.14999999999992</v>
      </c>
      <c r="I417" s="278">
        <v>462.7999999999999</v>
      </c>
      <c r="J417" s="278">
        <v>471.59999999999991</v>
      </c>
      <c r="K417" s="276">
        <v>454</v>
      </c>
      <c r="L417" s="276">
        <v>433.55</v>
      </c>
      <c r="M417" s="276">
        <v>0.73514999999999997</v>
      </c>
    </row>
    <row r="418" spans="1:13">
      <c r="A418" s="267">
        <v>410</v>
      </c>
      <c r="B418" s="276" t="s">
        <v>510</v>
      </c>
      <c r="C418" s="277">
        <v>25.55</v>
      </c>
      <c r="D418" s="278">
        <v>25.583333333333332</v>
      </c>
      <c r="E418" s="278">
        <v>24.816666666666663</v>
      </c>
      <c r="F418" s="278">
        <v>24.083333333333332</v>
      </c>
      <c r="G418" s="278">
        <v>23.316666666666663</v>
      </c>
      <c r="H418" s="278">
        <v>26.316666666666663</v>
      </c>
      <c r="I418" s="278">
        <v>27.083333333333336</v>
      </c>
      <c r="J418" s="278">
        <v>27.816666666666663</v>
      </c>
      <c r="K418" s="276">
        <v>26.35</v>
      </c>
      <c r="L418" s="276">
        <v>24.85</v>
      </c>
      <c r="M418" s="276">
        <v>55.549930000000003</v>
      </c>
    </row>
    <row r="419" spans="1:13">
      <c r="A419" s="267">
        <v>411</v>
      </c>
      <c r="B419" s="276" t="s">
        <v>511</v>
      </c>
      <c r="C419" s="277">
        <v>1665.55</v>
      </c>
      <c r="D419" s="278">
        <v>1668.45</v>
      </c>
      <c r="E419" s="278">
        <v>1652.45</v>
      </c>
      <c r="F419" s="278">
        <v>1639.35</v>
      </c>
      <c r="G419" s="278">
        <v>1623.35</v>
      </c>
      <c r="H419" s="278">
        <v>1681.5500000000002</v>
      </c>
      <c r="I419" s="278">
        <v>1697.5500000000002</v>
      </c>
      <c r="J419" s="278">
        <v>1710.6500000000003</v>
      </c>
      <c r="K419" s="276">
        <v>1684.45</v>
      </c>
      <c r="L419" s="276">
        <v>1655.35</v>
      </c>
      <c r="M419" s="276">
        <v>0.15104999999999999</v>
      </c>
    </row>
    <row r="420" spans="1:13">
      <c r="A420" s="267">
        <v>412</v>
      </c>
      <c r="B420" s="276" t="s">
        <v>521</v>
      </c>
      <c r="C420" s="277">
        <v>320.45</v>
      </c>
      <c r="D420" s="278">
        <v>321.53333333333336</v>
      </c>
      <c r="E420" s="278">
        <v>317.06666666666672</v>
      </c>
      <c r="F420" s="278">
        <v>313.68333333333334</v>
      </c>
      <c r="G420" s="278">
        <v>309.2166666666667</v>
      </c>
      <c r="H420" s="278">
        <v>324.91666666666674</v>
      </c>
      <c r="I420" s="278">
        <v>329.38333333333333</v>
      </c>
      <c r="J420" s="278">
        <v>332.76666666666677</v>
      </c>
      <c r="K420" s="276">
        <v>326</v>
      </c>
      <c r="L420" s="276">
        <v>318.14999999999998</v>
      </c>
      <c r="M420" s="276">
        <v>1.8261000000000001</v>
      </c>
    </row>
    <row r="421" spans="1:13">
      <c r="A421" s="267">
        <v>413</v>
      </c>
      <c r="B421" s="276" t="s">
        <v>522</v>
      </c>
      <c r="C421" s="277">
        <v>1034.5</v>
      </c>
      <c r="D421" s="278">
        <v>1037.3333333333333</v>
      </c>
      <c r="E421" s="278">
        <v>1027.1666666666665</v>
      </c>
      <c r="F421" s="278">
        <v>1019.8333333333333</v>
      </c>
      <c r="G421" s="278">
        <v>1009.6666666666665</v>
      </c>
      <c r="H421" s="278">
        <v>1044.6666666666665</v>
      </c>
      <c r="I421" s="278">
        <v>1054.833333333333</v>
      </c>
      <c r="J421" s="278">
        <v>1062.1666666666665</v>
      </c>
      <c r="K421" s="276">
        <v>1047.5</v>
      </c>
      <c r="L421" s="276">
        <v>1030</v>
      </c>
      <c r="M421" s="276">
        <v>9.3829999999999997E-2</v>
      </c>
    </row>
    <row r="422" spans="1:13">
      <c r="A422" s="267">
        <v>414</v>
      </c>
      <c r="B422" s="276" t="s">
        <v>523</v>
      </c>
      <c r="C422" s="277">
        <v>354.95</v>
      </c>
      <c r="D422" s="278">
        <v>356.04999999999995</v>
      </c>
      <c r="E422" s="278">
        <v>351.19999999999993</v>
      </c>
      <c r="F422" s="278">
        <v>347.45</v>
      </c>
      <c r="G422" s="278">
        <v>342.59999999999997</v>
      </c>
      <c r="H422" s="278">
        <v>359.7999999999999</v>
      </c>
      <c r="I422" s="278">
        <v>364.64999999999992</v>
      </c>
      <c r="J422" s="278">
        <v>368.39999999999986</v>
      </c>
      <c r="K422" s="276">
        <v>360.9</v>
      </c>
      <c r="L422" s="276">
        <v>352.3</v>
      </c>
      <c r="M422" s="276">
        <v>12.397930000000001</v>
      </c>
    </row>
    <row r="423" spans="1:13">
      <c r="A423" s="267">
        <v>415</v>
      </c>
      <c r="B423" s="276" t="s">
        <v>524</v>
      </c>
      <c r="C423" s="277">
        <v>9.8000000000000007</v>
      </c>
      <c r="D423" s="278">
        <v>9.8666666666666671</v>
      </c>
      <c r="E423" s="278">
        <v>9.5833333333333339</v>
      </c>
      <c r="F423" s="278">
        <v>9.3666666666666671</v>
      </c>
      <c r="G423" s="278">
        <v>9.0833333333333339</v>
      </c>
      <c r="H423" s="278">
        <v>10.083333333333334</v>
      </c>
      <c r="I423" s="278">
        <v>10.366666666666665</v>
      </c>
      <c r="J423" s="278">
        <v>10.583333333333334</v>
      </c>
      <c r="K423" s="276">
        <v>10.15</v>
      </c>
      <c r="L423" s="276">
        <v>9.65</v>
      </c>
      <c r="M423" s="276">
        <v>211.14425</v>
      </c>
    </row>
    <row r="424" spans="1:13">
      <c r="A424" s="267">
        <v>416</v>
      </c>
      <c r="B424" s="276" t="s">
        <v>2516</v>
      </c>
      <c r="C424" s="277">
        <v>729.65</v>
      </c>
      <c r="D424" s="278">
        <v>734.56666666666661</v>
      </c>
      <c r="E424" s="278">
        <v>715.08333333333326</v>
      </c>
      <c r="F424" s="278">
        <v>700.51666666666665</v>
      </c>
      <c r="G424" s="278">
        <v>681.0333333333333</v>
      </c>
      <c r="H424" s="278">
        <v>749.13333333333321</v>
      </c>
      <c r="I424" s="278">
        <v>768.61666666666656</v>
      </c>
      <c r="J424" s="278">
        <v>783.18333333333317</v>
      </c>
      <c r="K424" s="276">
        <v>754.05</v>
      </c>
      <c r="L424" s="276">
        <v>720</v>
      </c>
      <c r="M424" s="276">
        <v>0.36436000000000002</v>
      </c>
    </row>
    <row r="425" spans="1:13">
      <c r="A425" s="267">
        <v>417</v>
      </c>
      <c r="B425" s="276" t="s">
        <v>527</v>
      </c>
      <c r="C425" s="285">
        <v>188.1</v>
      </c>
      <c r="D425" s="286">
        <v>189.03333333333333</v>
      </c>
      <c r="E425" s="286">
        <v>185.56666666666666</v>
      </c>
      <c r="F425" s="286">
        <v>183.03333333333333</v>
      </c>
      <c r="G425" s="286">
        <v>179.56666666666666</v>
      </c>
      <c r="H425" s="286">
        <v>191.56666666666666</v>
      </c>
      <c r="I425" s="286">
        <v>195.0333333333333</v>
      </c>
      <c r="J425" s="286">
        <v>197.56666666666666</v>
      </c>
      <c r="K425" s="287">
        <v>192.5</v>
      </c>
      <c r="L425" s="287">
        <v>186.5</v>
      </c>
      <c r="M425" s="287">
        <v>4.7020299999999997</v>
      </c>
    </row>
    <row r="426" spans="1:13">
      <c r="A426" s="267">
        <v>418</v>
      </c>
      <c r="B426" s="276" t="s">
        <v>2525</v>
      </c>
      <c r="C426" s="276">
        <v>106.15</v>
      </c>
      <c r="D426" s="278">
        <v>104.91666666666667</v>
      </c>
      <c r="E426" s="278">
        <v>101.83333333333334</v>
      </c>
      <c r="F426" s="278">
        <v>97.516666666666666</v>
      </c>
      <c r="G426" s="278">
        <v>94.433333333333337</v>
      </c>
      <c r="H426" s="278">
        <v>109.23333333333335</v>
      </c>
      <c r="I426" s="278">
        <v>112.31666666666669</v>
      </c>
      <c r="J426" s="278">
        <v>116.63333333333335</v>
      </c>
      <c r="K426" s="276">
        <v>108</v>
      </c>
      <c r="L426" s="276">
        <v>100.6</v>
      </c>
      <c r="M426" s="276">
        <v>298.11867999999998</v>
      </c>
    </row>
    <row r="427" spans="1:13">
      <c r="A427" s="267">
        <v>419</v>
      </c>
      <c r="B427" s="276" t="s">
        <v>175</v>
      </c>
      <c r="C427" s="276">
        <v>5267.95</v>
      </c>
      <c r="D427" s="278">
        <v>5294.2666666666664</v>
      </c>
      <c r="E427" s="278">
        <v>5213.583333333333</v>
      </c>
      <c r="F427" s="278">
        <v>5159.2166666666662</v>
      </c>
      <c r="G427" s="278">
        <v>5078.5333333333328</v>
      </c>
      <c r="H427" s="278">
        <v>5348.6333333333332</v>
      </c>
      <c r="I427" s="278">
        <v>5429.3166666666675</v>
      </c>
      <c r="J427" s="278">
        <v>5483.6833333333334</v>
      </c>
      <c r="K427" s="276">
        <v>5374.95</v>
      </c>
      <c r="L427" s="276">
        <v>5239.8999999999996</v>
      </c>
      <c r="M427" s="276">
        <v>1.00993</v>
      </c>
    </row>
    <row r="428" spans="1:13">
      <c r="A428" s="267">
        <v>420</v>
      </c>
      <c r="B428" s="276" t="s">
        <v>176</v>
      </c>
      <c r="C428" s="276">
        <v>1043.25</v>
      </c>
      <c r="D428" s="278">
        <v>1051.1166666666666</v>
      </c>
      <c r="E428" s="278">
        <v>1027.1333333333332</v>
      </c>
      <c r="F428" s="278">
        <v>1011.0166666666667</v>
      </c>
      <c r="G428" s="278">
        <v>987.0333333333333</v>
      </c>
      <c r="H428" s="278">
        <v>1067.2333333333331</v>
      </c>
      <c r="I428" s="278">
        <v>1091.2166666666662</v>
      </c>
      <c r="J428" s="278">
        <v>1107.333333333333</v>
      </c>
      <c r="K428" s="276">
        <v>1075.0999999999999</v>
      </c>
      <c r="L428" s="276">
        <v>1035</v>
      </c>
      <c r="M428" s="276">
        <v>35.75835</v>
      </c>
    </row>
    <row r="429" spans="1:13">
      <c r="A429" s="267">
        <v>421</v>
      </c>
      <c r="B429" s="276" t="s">
        <v>177</v>
      </c>
      <c r="C429" s="276">
        <v>784.6</v>
      </c>
      <c r="D429" s="278">
        <v>793.75</v>
      </c>
      <c r="E429" s="278">
        <v>765.95</v>
      </c>
      <c r="F429" s="278">
        <v>747.30000000000007</v>
      </c>
      <c r="G429" s="278">
        <v>719.50000000000011</v>
      </c>
      <c r="H429" s="278">
        <v>812.4</v>
      </c>
      <c r="I429" s="278">
        <v>840.19999999999993</v>
      </c>
      <c r="J429" s="278">
        <v>858.84999999999991</v>
      </c>
      <c r="K429" s="276">
        <v>821.55</v>
      </c>
      <c r="L429" s="276">
        <v>775.1</v>
      </c>
      <c r="M429" s="276">
        <v>8.8612099999999998</v>
      </c>
    </row>
    <row r="430" spans="1:13">
      <c r="A430" s="267">
        <v>422</v>
      </c>
      <c r="B430" s="276" t="s">
        <v>525</v>
      </c>
      <c r="C430" s="276">
        <v>93.75</v>
      </c>
      <c r="D430" s="278">
        <v>94.55</v>
      </c>
      <c r="E430" s="278">
        <v>92.3</v>
      </c>
      <c r="F430" s="278">
        <v>90.85</v>
      </c>
      <c r="G430" s="278">
        <v>88.6</v>
      </c>
      <c r="H430" s="278">
        <v>96</v>
      </c>
      <c r="I430" s="278">
        <v>98.25</v>
      </c>
      <c r="J430" s="278">
        <v>99.7</v>
      </c>
      <c r="K430" s="276">
        <v>96.8</v>
      </c>
      <c r="L430" s="276">
        <v>93.1</v>
      </c>
      <c r="M430" s="276">
        <v>1.6719200000000001</v>
      </c>
    </row>
    <row r="431" spans="1:13">
      <c r="A431" s="267">
        <v>423</v>
      </c>
      <c r="B431" s="276" t="s">
        <v>526</v>
      </c>
      <c r="C431" s="276">
        <v>483.45</v>
      </c>
      <c r="D431" s="278">
        <v>486.58333333333331</v>
      </c>
      <c r="E431" s="278">
        <v>478.16666666666663</v>
      </c>
      <c r="F431" s="278">
        <v>472.88333333333333</v>
      </c>
      <c r="G431" s="278">
        <v>464.46666666666664</v>
      </c>
      <c r="H431" s="278">
        <v>491.86666666666662</v>
      </c>
      <c r="I431" s="278">
        <v>500.28333333333325</v>
      </c>
      <c r="J431" s="278">
        <v>505.56666666666661</v>
      </c>
      <c r="K431" s="276">
        <v>495</v>
      </c>
      <c r="L431" s="276">
        <v>481.3</v>
      </c>
      <c r="M431" s="276">
        <v>1.2806999999999999</v>
      </c>
    </row>
    <row r="432" spans="1:13">
      <c r="A432" s="267">
        <v>425</v>
      </c>
      <c r="B432" s="276" t="s">
        <v>3387</v>
      </c>
      <c r="C432" s="276">
        <v>304.60000000000002</v>
      </c>
      <c r="D432" s="278">
        <v>306.90000000000003</v>
      </c>
      <c r="E432" s="278">
        <v>301.00000000000006</v>
      </c>
      <c r="F432" s="278">
        <v>297.40000000000003</v>
      </c>
      <c r="G432" s="278">
        <v>291.50000000000006</v>
      </c>
      <c r="H432" s="278">
        <v>310.50000000000006</v>
      </c>
      <c r="I432" s="278">
        <v>316.40000000000003</v>
      </c>
      <c r="J432" s="278">
        <v>320.00000000000006</v>
      </c>
      <c r="K432" s="276">
        <v>312.8</v>
      </c>
      <c r="L432" s="276">
        <v>303.3</v>
      </c>
      <c r="M432" s="276">
        <v>3.8109000000000002</v>
      </c>
    </row>
    <row r="433" spans="1:13">
      <c r="A433" s="267">
        <v>426</v>
      </c>
      <c r="B433" s="276" t="s">
        <v>529</v>
      </c>
      <c r="C433" s="276">
        <v>1805.8</v>
      </c>
      <c r="D433" s="278">
        <v>1797.6000000000001</v>
      </c>
      <c r="E433" s="278">
        <v>1782.2000000000003</v>
      </c>
      <c r="F433" s="278">
        <v>1758.6000000000001</v>
      </c>
      <c r="G433" s="278">
        <v>1743.2000000000003</v>
      </c>
      <c r="H433" s="278">
        <v>1821.2000000000003</v>
      </c>
      <c r="I433" s="278">
        <v>1836.6000000000004</v>
      </c>
      <c r="J433" s="278">
        <v>1860.2000000000003</v>
      </c>
      <c r="K433" s="276">
        <v>1813</v>
      </c>
      <c r="L433" s="276">
        <v>1774</v>
      </c>
      <c r="M433" s="276">
        <v>1.0528900000000001</v>
      </c>
    </row>
    <row r="434" spans="1:13">
      <c r="A434" s="267">
        <v>427</v>
      </c>
      <c r="B434" s="276" t="s">
        <v>530</v>
      </c>
      <c r="C434" s="276">
        <v>543</v>
      </c>
      <c r="D434" s="278">
        <v>537.91666666666663</v>
      </c>
      <c r="E434" s="278">
        <v>530.7833333333333</v>
      </c>
      <c r="F434" s="278">
        <v>518.56666666666672</v>
      </c>
      <c r="G434" s="278">
        <v>511.43333333333339</v>
      </c>
      <c r="H434" s="278">
        <v>550.13333333333321</v>
      </c>
      <c r="I434" s="278">
        <v>557.26666666666665</v>
      </c>
      <c r="J434" s="278">
        <v>569.48333333333312</v>
      </c>
      <c r="K434" s="276">
        <v>545.04999999999995</v>
      </c>
      <c r="L434" s="276">
        <v>525.70000000000005</v>
      </c>
      <c r="M434" s="276">
        <v>1.0176400000000001</v>
      </c>
    </row>
    <row r="435" spans="1:13">
      <c r="A435" s="267">
        <v>428</v>
      </c>
      <c r="B435" s="276" t="s">
        <v>178</v>
      </c>
      <c r="C435" s="276">
        <v>568.1</v>
      </c>
      <c r="D435" s="278">
        <v>567.68333333333339</v>
      </c>
      <c r="E435" s="278">
        <v>562.41666666666674</v>
      </c>
      <c r="F435" s="278">
        <v>556.73333333333335</v>
      </c>
      <c r="G435" s="278">
        <v>551.4666666666667</v>
      </c>
      <c r="H435" s="278">
        <v>573.36666666666679</v>
      </c>
      <c r="I435" s="278">
        <v>578.63333333333344</v>
      </c>
      <c r="J435" s="278">
        <v>584.31666666666683</v>
      </c>
      <c r="K435" s="276">
        <v>572.95000000000005</v>
      </c>
      <c r="L435" s="276">
        <v>562</v>
      </c>
      <c r="M435" s="276">
        <v>69.684939999999997</v>
      </c>
    </row>
    <row r="436" spans="1:13">
      <c r="A436" s="267">
        <v>429</v>
      </c>
      <c r="B436" s="276" t="s">
        <v>531</v>
      </c>
      <c r="C436" s="276">
        <v>327.60000000000002</v>
      </c>
      <c r="D436" s="278">
        <v>331.93333333333334</v>
      </c>
      <c r="E436" s="278">
        <v>319.16666666666669</v>
      </c>
      <c r="F436" s="278">
        <v>310.73333333333335</v>
      </c>
      <c r="G436" s="278">
        <v>297.9666666666667</v>
      </c>
      <c r="H436" s="278">
        <v>340.36666666666667</v>
      </c>
      <c r="I436" s="278">
        <v>353.13333333333333</v>
      </c>
      <c r="J436" s="278">
        <v>361.56666666666666</v>
      </c>
      <c r="K436" s="276">
        <v>344.7</v>
      </c>
      <c r="L436" s="276">
        <v>323.5</v>
      </c>
      <c r="M436" s="276">
        <v>4.1419100000000002</v>
      </c>
    </row>
    <row r="437" spans="1:13">
      <c r="A437" s="267">
        <v>430</v>
      </c>
      <c r="B437" s="276" t="s">
        <v>179</v>
      </c>
      <c r="C437" s="276">
        <v>469.85</v>
      </c>
      <c r="D437" s="278">
        <v>472.75</v>
      </c>
      <c r="E437" s="278">
        <v>463.1</v>
      </c>
      <c r="F437" s="278">
        <v>456.35</v>
      </c>
      <c r="G437" s="278">
        <v>446.70000000000005</v>
      </c>
      <c r="H437" s="278">
        <v>479.5</v>
      </c>
      <c r="I437" s="278">
        <v>489.15</v>
      </c>
      <c r="J437" s="278">
        <v>495.9</v>
      </c>
      <c r="K437" s="276">
        <v>482.4</v>
      </c>
      <c r="L437" s="276">
        <v>466</v>
      </c>
      <c r="M437" s="276">
        <v>49.993830000000003</v>
      </c>
    </row>
    <row r="438" spans="1:13">
      <c r="A438" s="267">
        <v>431</v>
      </c>
      <c r="B438" s="276" t="s">
        <v>532</v>
      </c>
      <c r="C438" s="276">
        <v>202.55</v>
      </c>
      <c r="D438" s="278">
        <v>202.78333333333333</v>
      </c>
      <c r="E438" s="278">
        <v>196.76666666666665</v>
      </c>
      <c r="F438" s="278">
        <v>190.98333333333332</v>
      </c>
      <c r="G438" s="278">
        <v>184.96666666666664</v>
      </c>
      <c r="H438" s="278">
        <v>208.56666666666666</v>
      </c>
      <c r="I438" s="278">
        <v>214.58333333333337</v>
      </c>
      <c r="J438" s="278">
        <v>220.36666666666667</v>
      </c>
      <c r="K438" s="276">
        <v>208.8</v>
      </c>
      <c r="L438" s="276">
        <v>197</v>
      </c>
      <c r="M438" s="276">
        <v>3.1940900000000001</v>
      </c>
    </row>
    <row r="439" spans="1:13">
      <c r="A439" s="267">
        <v>432</v>
      </c>
      <c r="B439" s="276" t="s">
        <v>533</v>
      </c>
      <c r="C439" s="276">
        <v>1698.8</v>
      </c>
      <c r="D439" s="278">
        <v>1704.0166666666667</v>
      </c>
      <c r="E439" s="278">
        <v>1678.3333333333333</v>
      </c>
      <c r="F439" s="278">
        <v>1657.8666666666666</v>
      </c>
      <c r="G439" s="278">
        <v>1632.1833333333332</v>
      </c>
      <c r="H439" s="278">
        <v>1724.4833333333333</v>
      </c>
      <c r="I439" s="278">
        <v>1750.1666666666667</v>
      </c>
      <c r="J439" s="278">
        <v>1770.6333333333334</v>
      </c>
      <c r="K439" s="276">
        <v>1729.7</v>
      </c>
      <c r="L439" s="276">
        <v>1683.55</v>
      </c>
      <c r="M439" s="276">
        <v>0.78571999999999997</v>
      </c>
    </row>
    <row r="440" spans="1:13">
      <c r="A440" s="267">
        <v>433</v>
      </c>
      <c r="B440" s="276" t="s">
        <v>534</v>
      </c>
      <c r="C440" s="276">
        <v>3.85</v>
      </c>
      <c r="D440" s="278">
        <v>3.85</v>
      </c>
      <c r="E440" s="278">
        <v>3.85</v>
      </c>
      <c r="F440" s="278">
        <v>3.85</v>
      </c>
      <c r="G440" s="278">
        <v>3.85</v>
      </c>
      <c r="H440" s="278">
        <v>3.85</v>
      </c>
      <c r="I440" s="278">
        <v>3.85</v>
      </c>
      <c r="J440" s="278">
        <v>3.85</v>
      </c>
      <c r="K440" s="276">
        <v>3.85</v>
      </c>
      <c r="L440" s="276">
        <v>3.85</v>
      </c>
      <c r="M440" s="276">
        <v>51.792290000000001</v>
      </c>
    </row>
    <row r="441" spans="1:13">
      <c r="A441" s="267">
        <v>434</v>
      </c>
      <c r="B441" s="276" t="s">
        <v>535</v>
      </c>
      <c r="C441" s="276">
        <v>131.05000000000001</v>
      </c>
      <c r="D441" s="278">
        <v>132.01666666666668</v>
      </c>
      <c r="E441" s="278">
        <v>129.03333333333336</v>
      </c>
      <c r="F441" s="278">
        <v>127.01666666666668</v>
      </c>
      <c r="G441" s="278">
        <v>124.03333333333336</v>
      </c>
      <c r="H441" s="278">
        <v>134.03333333333336</v>
      </c>
      <c r="I441" s="278">
        <v>137.01666666666665</v>
      </c>
      <c r="J441" s="278">
        <v>139.03333333333336</v>
      </c>
      <c r="K441" s="276">
        <v>135</v>
      </c>
      <c r="L441" s="276">
        <v>130</v>
      </c>
      <c r="M441" s="276">
        <v>1.9735</v>
      </c>
    </row>
    <row r="442" spans="1:13">
      <c r="A442" s="267">
        <v>435</v>
      </c>
      <c r="B442" s="276" t="s">
        <v>2593</v>
      </c>
      <c r="C442" s="276">
        <v>262.39999999999998</v>
      </c>
      <c r="D442" s="278">
        <v>261.31666666666666</v>
      </c>
      <c r="E442" s="278">
        <v>256.63333333333333</v>
      </c>
      <c r="F442" s="278">
        <v>250.86666666666667</v>
      </c>
      <c r="G442" s="278">
        <v>246.18333333333334</v>
      </c>
      <c r="H442" s="278">
        <v>267.08333333333331</v>
      </c>
      <c r="I442" s="278">
        <v>271.76666666666659</v>
      </c>
      <c r="J442" s="278">
        <v>277.5333333333333</v>
      </c>
      <c r="K442" s="276">
        <v>266</v>
      </c>
      <c r="L442" s="276">
        <v>255.55</v>
      </c>
      <c r="M442" s="276">
        <v>1.4212800000000001</v>
      </c>
    </row>
    <row r="443" spans="1:13">
      <c r="A443" s="267">
        <v>436</v>
      </c>
      <c r="B443" s="276" t="s">
        <v>536</v>
      </c>
      <c r="C443" s="276">
        <v>903.25</v>
      </c>
      <c r="D443" s="278">
        <v>907.75</v>
      </c>
      <c r="E443" s="278">
        <v>895.5</v>
      </c>
      <c r="F443" s="278">
        <v>887.75</v>
      </c>
      <c r="G443" s="278">
        <v>875.5</v>
      </c>
      <c r="H443" s="278">
        <v>915.5</v>
      </c>
      <c r="I443" s="278">
        <v>927.75</v>
      </c>
      <c r="J443" s="278">
        <v>935.5</v>
      </c>
      <c r="K443" s="276">
        <v>920</v>
      </c>
      <c r="L443" s="276">
        <v>900</v>
      </c>
      <c r="M443" s="276">
        <v>1.06596</v>
      </c>
    </row>
    <row r="444" spans="1:13">
      <c r="A444" s="267">
        <v>437</v>
      </c>
      <c r="B444" s="276" t="s">
        <v>282</v>
      </c>
      <c r="C444" s="276">
        <v>599.95000000000005</v>
      </c>
      <c r="D444" s="278">
        <v>602.03333333333342</v>
      </c>
      <c r="E444" s="278">
        <v>594.96666666666681</v>
      </c>
      <c r="F444" s="278">
        <v>589.98333333333335</v>
      </c>
      <c r="G444" s="278">
        <v>582.91666666666674</v>
      </c>
      <c r="H444" s="278">
        <v>607.01666666666688</v>
      </c>
      <c r="I444" s="278">
        <v>614.08333333333348</v>
      </c>
      <c r="J444" s="278">
        <v>619.06666666666695</v>
      </c>
      <c r="K444" s="276">
        <v>609.1</v>
      </c>
      <c r="L444" s="276">
        <v>597.04999999999995</v>
      </c>
      <c r="M444" s="276">
        <v>12.36167</v>
      </c>
    </row>
    <row r="445" spans="1:13">
      <c r="A445" s="267">
        <v>438</v>
      </c>
      <c r="B445" s="276" t="s">
        <v>542</v>
      </c>
      <c r="C445" s="276">
        <v>45.55</v>
      </c>
      <c r="D445" s="278">
        <v>46</v>
      </c>
      <c r="E445" s="278">
        <v>44.3</v>
      </c>
      <c r="F445" s="278">
        <v>43.05</v>
      </c>
      <c r="G445" s="278">
        <v>41.349999999999994</v>
      </c>
      <c r="H445" s="278">
        <v>47.25</v>
      </c>
      <c r="I445" s="278">
        <v>48.95</v>
      </c>
      <c r="J445" s="278">
        <v>50.2</v>
      </c>
      <c r="K445" s="276">
        <v>47.7</v>
      </c>
      <c r="L445" s="276">
        <v>44.75</v>
      </c>
      <c r="M445" s="276">
        <v>38.425710000000002</v>
      </c>
    </row>
    <row r="446" spans="1:13">
      <c r="A446" s="267">
        <v>439</v>
      </c>
      <c r="B446" s="276" t="s">
        <v>2608</v>
      </c>
      <c r="C446" s="276">
        <v>10933.15</v>
      </c>
      <c r="D446" s="278">
        <v>11004.366666666667</v>
      </c>
      <c r="E446" s="278">
        <v>10809.583333333334</v>
      </c>
      <c r="F446" s="278">
        <v>10686.016666666666</v>
      </c>
      <c r="G446" s="278">
        <v>10491.233333333334</v>
      </c>
      <c r="H446" s="278">
        <v>11127.933333333334</v>
      </c>
      <c r="I446" s="278">
        <v>11322.716666666667</v>
      </c>
      <c r="J446" s="278">
        <v>11446.283333333335</v>
      </c>
      <c r="K446" s="276">
        <v>11199.15</v>
      </c>
      <c r="L446" s="276">
        <v>10880.8</v>
      </c>
      <c r="M446" s="276">
        <v>9.4400000000000005E-3</v>
      </c>
    </row>
    <row r="447" spans="1:13">
      <c r="A447" s="267">
        <v>440</v>
      </c>
      <c r="B447" s="276" t="s">
        <v>2613</v>
      </c>
      <c r="C447" s="276">
        <v>1036.45</v>
      </c>
      <c r="D447" s="278">
        <v>1032.1666666666667</v>
      </c>
      <c r="E447" s="278">
        <v>1016.3333333333335</v>
      </c>
      <c r="F447" s="278">
        <v>996.2166666666667</v>
      </c>
      <c r="G447" s="278">
        <v>980.38333333333344</v>
      </c>
      <c r="H447" s="278">
        <v>1052.2833333333335</v>
      </c>
      <c r="I447" s="278">
        <v>1068.116666666667</v>
      </c>
      <c r="J447" s="278">
        <v>1088.2333333333336</v>
      </c>
      <c r="K447" s="276">
        <v>1048</v>
      </c>
      <c r="L447" s="276">
        <v>1012.05</v>
      </c>
      <c r="M447" s="276">
        <v>0.57537000000000005</v>
      </c>
    </row>
    <row r="448" spans="1:13">
      <c r="A448" s="267">
        <v>441</v>
      </c>
      <c r="B448" s="276" t="s">
        <v>3464</v>
      </c>
      <c r="C448" s="276">
        <v>576.4</v>
      </c>
      <c r="D448" s="278">
        <v>578.76666666666665</v>
      </c>
      <c r="E448" s="278">
        <v>568.18333333333328</v>
      </c>
      <c r="F448" s="278">
        <v>559.96666666666658</v>
      </c>
      <c r="G448" s="278">
        <v>549.38333333333321</v>
      </c>
      <c r="H448" s="278">
        <v>586.98333333333335</v>
      </c>
      <c r="I448" s="278">
        <v>597.56666666666683</v>
      </c>
      <c r="J448" s="278">
        <v>605.78333333333342</v>
      </c>
      <c r="K448" s="276">
        <v>589.35</v>
      </c>
      <c r="L448" s="276">
        <v>570.54999999999995</v>
      </c>
      <c r="M448" s="276">
        <v>34.41778</v>
      </c>
    </row>
    <row r="449" spans="1:13">
      <c r="A449" s="267">
        <v>442</v>
      </c>
      <c r="B449" s="276" t="s">
        <v>182</v>
      </c>
      <c r="C449" s="276">
        <v>1605.85</v>
      </c>
      <c r="D449" s="278">
        <v>1614.8999999999999</v>
      </c>
      <c r="E449" s="278">
        <v>1586.9999999999998</v>
      </c>
      <c r="F449" s="278">
        <v>1568.1499999999999</v>
      </c>
      <c r="G449" s="278">
        <v>1540.2499999999998</v>
      </c>
      <c r="H449" s="278">
        <v>1633.7499999999998</v>
      </c>
      <c r="I449" s="278">
        <v>1661.6499999999999</v>
      </c>
      <c r="J449" s="278">
        <v>1680.4999999999998</v>
      </c>
      <c r="K449" s="276">
        <v>1642.8</v>
      </c>
      <c r="L449" s="276">
        <v>1596.05</v>
      </c>
      <c r="M449" s="276">
        <v>2.5365099999999998</v>
      </c>
    </row>
    <row r="450" spans="1:13">
      <c r="A450" s="267">
        <v>443</v>
      </c>
      <c r="B450" s="276" t="s">
        <v>543</v>
      </c>
      <c r="C450" s="276">
        <v>997.95</v>
      </c>
      <c r="D450" s="278">
        <v>1006.5833333333334</v>
      </c>
      <c r="E450" s="278">
        <v>986.36666666666679</v>
      </c>
      <c r="F450" s="278">
        <v>974.78333333333342</v>
      </c>
      <c r="G450" s="278">
        <v>954.56666666666683</v>
      </c>
      <c r="H450" s="278">
        <v>1018.1666666666667</v>
      </c>
      <c r="I450" s="278">
        <v>1038.3833333333332</v>
      </c>
      <c r="J450" s="278">
        <v>1049.9666666666667</v>
      </c>
      <c r="K450" s="276">
        <v>1026.8</v>
      </c>
      <c r="L450" s="276">
        <v>995</v>
      </c>
      <c r="M450" s="276">
        <v>0.37385000000000002</v>
      </c>
    </row>
    <row r="451" spans="1:13">
      <c r="A451" s="267">
        <v>444</v>
      </c>
      <c r="B451" s="276" t="s">
        <v>183</v>
      </c>
      <c r="C451" s="276">
        <v>178.85</v>
      </c>
      <c r="D451" s="278">
        <v>178.93333333333331</v>
      </c>
      <c r="E451" s="278">
        <v>176.41666666666663</v>
      </c>
      <c r="F451" s="278">
        <v>173.98333333333332</v>
      </c>
      <c r="G451" s="278">
        <v>171.46666666666664</v>
      </c>
      <c r="H451" s="278">
        <v>181.36666666666662</v>
      </c>
      <c r="I451" s="278">
        <v>183.88333333333333</v>
      </c>
      <c r="J451" s="278">
        <v>186.31666666666661</v>
      </c>
      <c r="K451" s="276">
        <v>181.45</v>
      </c>
      <c r="L451" s="276">
        <v>176.5</v>
      </c>
      <c r="M451" s="276">
        <v>430.65541999999999</v>
      </c>
    </row>
    <row r="452" spans="1:13">
      <c r="A452" s="267">
        <v>445</v>
      </c>
      <c r="B452" s="276" t="s">
        <v>184</v>
      </c>
      <c r="C452" s="276">
        <v>74.7</v>
      </c>
      <c r="D452" s="278">
        <v>75.05</v>
      </c>
      <c r="E452" s="278">
        <v>73.649999999999991</v>
      </c>
      <c r="F452" s="278">
        <v>72.599999999999994</v>
      </c>
      <c r="G452" s="278">
        <v>71.199999999999989</v>
      </c>
      <c r="H452" s="278">
        <v>76.099999999999994</v>
      </c>
      <c r="I452" s="278">
        <v>77.5</v>
      </c>
      <c r="J452" s="278">
        <v>78.55</v>
      </c>
      <c r="K452" s="276">
        <v>76.45</v>
      </c>
      <c r="L452" s="276">
        <v>74</v>
      </c>
      <c r="M452" s="276">
        <v>38.46396</v>
      </c>
    </row>
    <row r="453" spans="1:13">
      <c r="A453" s="267">
        <v>446</v>
      </c>
      <c r="B453" s="276" t="s">
        <v>185</v>
      </c>
      <c r="C453" s="276">
        <v>72.8</v>
      </c>
      <c r="D453" s="278">
        <v>73.016666666666666</v>
      </c>
      <c r="E453" s="278">
        <v>71.933333333333337</v>
      </c>
      <c r="F453" s="278">
        <v>71.066666666666677</v>
      </c>
      <c r="G453" s="278">
        <v>69.983333333333348</v>
      </c>
      <c r="H453" s="278">
        <v>73.883333333333326</v>
      </c>
      <c r="I453" s="278">
        <v>74.966666666666669</v>
      </c>
      <c r="J453" s="278">
        <v>75.833333333333314</v>
      </c>
      <c r="K453" s="276">
        <v>74.099999999999994</v>
      </c>
      <c r="L453" s="276">
        <v>72.150000000000006</v>
      </c>
      <c r="M453" s="276">
        <v>368.47385000000003</v>
      </c>
    </row>
    <row r="454" spans="1:13">
      <c r="A454" s="267">
        <v>447</v>
      </c>
      <c r="B454" s="276" t="s">
        <v>186</v>
      </c>
      <c r="C454" s="276">
        <v>621.70000000000005</v>
      </c>
      <c r="D454" s="278">
        <v>620.4666666666667</v>
      </c>
      <c r="E454" s="278">
        <v>615.48333333333335</v>
      </c>
      <c r="F454" s="278">
        <v>609.26666666666665</v>
      </c>
      <c r="G454" s="278">
        <v>604.2833333333333</v>
      </c>
      <c r="H454" s="278">
        <v>626.68333333333339</v>
      </c>
      <c r="I454" s="278">
        <v>631.66666666666674</v>
      </c>
      <c r="J454" s="278">
        <v>637.88333333333344</v>
      </c>
      <c r="K454" s="276">
        <v>625.45000000000005</v>
      </c>
      <c r="L454" s="276">
        <v>614.25</v>
      </c>
      <c r="M454" s="276">
        <v>163.95697999999999</v>
      </c>
    </row>
    <row r="455" spans="1:13">
      <c r="A455" s="267">
        <v>448</v>
      </c>
      <c r="B455" s="276" t="s">
        <v>2624</v>
      </c>
      <c r="C455" s="276">
        <v>38</v>
      </c>
      <c r="D455" s="278">
        <v>37.9</v>
      </c>
      <c r="E455" s="278">
        <v>37.599999999999994</v>
      </c>
      <c r="F455" s="278">
        <v>37.199999999999996</v>
      </c>
      <c r="G455" s="278">
        <v>36.899999999999991</v>
      </c>
      <c r="H455" s="278">
        <v>38.299999999999997</v>
      </c>
      <c r="I455" s="278">
        <v>38.599999999999994</v>
      </c>
      <c r="J455" s="278">
        <v>39</v>
      </c>
      <c r="K455" s="276">
        <v>38.200000000000003</v>
      </c>
      <c r="L455" s="276">
        <v>37.5</v>
      </c>
      <c r="M455" s="276">
        <v>30.551649999999999</v>
      </c>
    </row>
    <row r="456" spans="1:13">
      <c r="A456" s="267">
        <v>449</v>
      </c>
      <c r="B456" s="276" t="s">
        <v>537</v>
      </c>
      <c r="C456" s="276">
        <v>889.5</v>
      </c>
      <c r="D456" s="278">
        <v>901.9</v>
      </c>
      <c r="E456" s="278">
        <v>874.59999999999991</v>
      </c>
      <c r="F456" s="278">
        <v>859.69999999999993</v>
      </c>
      <c r="G456" s="278">
        <v>832.39999999999986</v>
      </c>
      <c r="H456" s="278">
        <v>916.8</v>
      </c>
      <c r="I456" s="278">
        <v>944.09999999999991</v>
      </c>
      <c r="J456" s="278">
        <v>959</v>
      </c>
      <c r="K456" s="276">
        <v>929.2</v>
      </c>
      <c r="L456" s="276">
        <v>887</v>
      </c>
      <c r="M456" s="276">
        <v>0.26987</v>
      </c>
    </row>
    <row r="457" spans="1:13">
      <c r="A457" s="267">
        <v>450</v>
      </c>
      <c r="B457" s="276" t="s">
        <v>538</v>
      </c>
      <c r="C457" s="276">
        <v>415.95</v>
      </c>
      <c r="D457" s="278">
        <v>417.11666666666662</v>
      </c>
      <c r="E457" s="278">
        <v>410.78333333333325</v>
      </c>
      <c r="F457" s="278">
        <v>405.61666666666662</v>
      </c>
      <c r="G457" s="278">
        <v>399.28333333333325</v>
      </c>
      <c r="H457" s="278">
        <v>422.28333333333325</v>
      </c>
      <c r="I457" s="278">
        <v>428.61666666666662</v>
      </c>
      <c r="J457" s="278">
        <v>433.78333333333325</v>
      </c>
      <c r="K457" s="276">
        <v>423.45</v>
      </c>
      <c r="L457" s="276">
        <v>411.95</v>
      </c>
      <c r="M457" s="276">
        <v>0.13569999999999999</v>
      </c>
    </row>
    <row r="458" spans="1:13">
      <c r="A458" s="267">
        <v>451</v>
      </c>
      <c r="B458" s="276" t="s">
        <v>187</v>
      </c>
      <c r="C458" s="276">
        <v>2783.6</v>
      </c>
      <c r="D458" s="278">
        <v>2785.2833333333328</v>
      </c>
      <c r="E458" s="278">
        <v>2762.8666666666659</v>
      </c>
      <c r="F458" s="278">
        <v>2742.1333333333332</v>
      </c>
      <c r="G458" s="278">
        <v>2719.7166666666662</v>
      </c>
      <c r="H458" s="278">
        <v>2806.0166666666655</v>
      </c>
      <c r="I458" s="278">
        <v>2828.4333333333325</v>
      </c>
      <c r="J458" s="278">
        <v>2849.1666666666652</v>
      </c>
      <c r="K458" s="276">
        <v>2807.7</v>
      </c>
      <c r="L458" s="276">
        <v>2764.55</v>
      </c>
      <c r="M458" s="276">
        <v>17.954080000000001</v>
      </c>
    </row>
    <row r="459" spans="1:13">
      <c r="A459" s="267">
        <v>452</v>
      </c>
      <c r="B459" s="276" t="s">
        <v>544</v>
      </c>
      <c r="C459" s="276">
        <v>2704.8</v>
      </c>
      <c r="D459" s="278">
        <v>2663.9333333333334</v>
      </c>
      <c r="E459" s="278">
        <v>2595.8666666666668</v>
      </c>
      <c r="F459" s="278">
        <v>2486.9333333333334</v>
      </c>
      <c r="G459" s="278">
        <v>2418.8666666666668</v>
      </c>
      <c r="H459" s="278">
        <v>2772.8666666666668</v>
      </c>
      <c r="I459" s="278">
        <v>2840.9333333333334</v>
      </c>
      <c r="J459" s="278">
        <v>2949.8666666666668</v>
      </c>
      <c r="K459" s="276">
        <v>2732</v>
      </c>
      <c r="L459" s="276">
        <v>2555</v>
      </c>
      <c r="M459" s="276">
        <v>0.39191999999999999</v>
      </c>
    </row>
    <row r="460" spans="1:13">
      <c r="A460" s="267">
        <v>453</v>
      </c>
      <c r="B460" s="276" t="s">
        <v>188</v>
      </c>
      <c r="C460" s="276">
        <v>919.4</v>
      </c>
      <c r="D460" s="278">
        <v>922.28333333333342</v>
      </c>
      <c r="E460" s="278">
        <v>913.56666666666683</v>
      </c>
      <c r="F460" s="278">
        <v>907.73333333333346</v>
      </c>
      <c r="G460" s="278">
        <v>899.01666666666688</v>
      </c>
      <c r="H460" s="278">
        <v>928.11666666666679</v>
      </c>
      <c r="I460" s="278">
        <v>936.83333333333326</v>
      </c>
      <c r="J460" s="278">
        <v>942.66666666666674</v>
      </c>
      <c r="K460" s="276">
        <v>931</v>
      </c>
      <c r="L460" s="276">
        <v>916.45</v>
      </c>
      <c r="M460" s="276">
        <v>23.98423</v>
      </c>
    </row>
    <row r="461" spans="1:13">
      <c r="A461" s="267">
        <v>454</v>
      </c>
      <c r="B461" s="276" t="s">
        <v>546</v>
      </c>
      <c r="C461" s="276">
        <v>912</v>
      </c>
      <c r="D461" s="278">
        <v>910.4</v>
      </c>
      <c r="E461" s="278">
        <v>901.75</v>
      </c>
      <c r="F461" s="278">
        <v>891.5</v>
      </c>
      <c r="G461" s="278">
        <v>882.85</v>
      </c>
      <c r="H461" s="278">
        <v>920.65</v>
      </c>
      <c r="I461" s="278">
        <v>929.29999999999984</v>
      </c>
      <c r="J461" s="278">
        <v>939.55</v>
      </c>
      <c r="K461" s="276">
        <v>919.05</v>
      </c>
      <c r="L461" s="276">
        <v>900.15</v>
      </c>
      <c r="M461" s="276">
        <v>0.18179999999999999</v>
      </c>
    </row>
    <row r="462" spans="1:13">
      <c r="A462" s="267">
        <v>455</v>
      </c>
      <c r="B462" s="276" t="s">
        <v>547</v>
      </c>
      <c r="C462" s="276">
        <v>1028.7</v>
      </c>
      <c r="D462" s="278">
        <v>1031.5666666666666</v>
      </c>
      <c r="E462" s="278">
        <v>1013.1333333333332</v>
      </c>
      <c r="F462" s="278">
        <v>997.56666666666661</v>
      </c>
      <c r="G462" s="278">
        <v>979.13333333333321</v>
      </c>
      <c r="H462" s="278">
        <v>1047.1333333333332</v>
      </c>
      <c r="I462" s="278">
        <v>1065.5666666666666</v>
      </c>
      <c r="J462" s="278">
        <v>1081.1333333333332</v>
      </c>
      <c r="K462" s="276">
        <v>1050</v>
      </c>
      <c r="L462" s="276">
        <v>1016</v>
      </c>
      <c r="M462" s="276">
        <v>0.59846999999999995</v>
      </c>
    </row>
    <row r="463" spans="1:13">
      <c r="A463" s="267">
        <v>456</v>
      </c>
      <c r="B463" s="276" t="s">
        <v>552</v>
      </c>
      <c r="C463" s="276">
        <v>854.5</v>
      </c>
      <c r="D463" s="278">
        <v>850.43333333333339</v>
      </c>
      <c r="E463" s="278">
        <v>842.06666666666683</v>
      </c>
      <c r="F463" s="278">
        <v>829.63333333333344</v>
      </c>
      <c r="G463" s="278">
        <v>821.26666666666688</v>
      </c>
      <c r="H463" s="278">
        <v>862.86666666666679</v>
      </c>
      <c r="I463" s="278">
        <v>871.23333333333335</v>
      </c>
      <c r="J463" s="278">
        <v>883.66666666666674</v>
      </c>
      <c r="K463" s="276">
        <v>858.8</v>
      </c>
      <c r="L463" s="276">
        <v>838</v>
      </c>
      <c r="M463" s="276">
        <v>0.87143999999999999</v>
      </c>
    </row>
    <row r="464" spans="1:13">
      <c r="A464" s="267">
        <v>457</v>
      </c>
      <c r="B464" s="276" t="s">
        <v>548</v>
      </c>
      <c r="C464" s="276">
        <v>48.05</v>
      </c>
      <c r="D464" s="278">
        <v>48.433333333333337</v>
      </c>
      <c r="E464" s="278">
        <v>47.416666666666671</v>
      </c>
      <c r="F464" s="278">
        <v>46.783333333333331</v>
      </c>
      <c r="G464" s="278">
        <v>45.766666666666666</v>
      </c>
      <c r="H464" s="278">
        <v>49.066666666666677</v>
      </c>
      <c r="I464" s="278">
        <v>50.083333333333343</v>
      </c>
      <c r="J464" s="278">
        <v>50.716666666666683</v>
      </c>
      <c r="K464" s="276">
        <v>49.45</v>
      </c>
      <c r="L464" s="276">
        <v>47.8</v>
      </c>
      <c r="M464" s="276">
        <v>6.4600799999999996</v>
      </c>
    </row>
    <row r="465" spans="1:13">
      <c r="A465" s="267">
        <v>458</v>
      </c>
      <c r="B465" s="276" t="s">
        <v>549</v>
      </c>
      <c r="C465" s="276">
        <v>1126.8</v>
      </c>
      <c r="D465" s="278">
        <v>1131.1833333333334</v>
      </c>
      <c r="E465" s="278">
        <v>1112.6666666666667</v>
      </c>
      <c r="F465" s="278">
        <v>1098.5333333333333</v>
      </c>
      <c r="G465" s="278">
        <v>1080.0166666666667</v>
      </c>
      <c r="H465" s="278">
        <v>1145.3166666666668</v>
      </c>
      <c r="I465" s="278">
        <v>1163.8333333333333</v>
      </c>
      <c r="J465" s="278">
        <v>1177.9666666666669</v>
      </c>
      <c r="K465" s="276">
        <v>1149.7</v>
      </c>
      <c r="L465" s="276">
        <v>1117.05</v>
      </c>
      <c r="M465" s="276">
        <v>0.20064000000000001</v>
      </c>
    </row>
    <row r="466" spans="1:13">
      <c r="A466" s="267">
        <v>459</v>
      </c>
      <c r="B466" s="276" t="s">
        <v>189</v>
      </c>
      <c r="C466" s="276">
        <v>1442.4</v>
      </c>
      <c r="D466" s="278">
        <v>1438.4166666666667</v>
      </c>
      <c r="E466" s="278">
        <v>1426.9833333333336</v>
      </c>
      <c r="F466" s="278">
        <v>1411.5666666666668</v>
      </c>
      <c r="G466" s="278">
        <v>1400.1333333333337</v>
      </c>
      <c r="H466" s="278">
        <v>1453.8333333333335</v>
      </c>
      <c r="I466" s="278">
        <v>1465.2666666666664</v>
      </c>
      <c r="J466" s="278">
        <v>1480.6833333333334</v>
      </c>
      <c r="K466" s="276">
        <v>1449.85</v>
      </c>
      <c r="L466" s="276">
        <v>1423</v>
      </c>
      <c r="M466" s="276">
        <v>13.982710000000001</v>
      </c>
    </row>
    <row r="467" spans="1:13">
      <c r="A467" s="267">
        <v>460</v>
      </c>
      <c r="B467" s="244" t="s">
        <v>190</v>
      </c>
      <c r="C467" s="276">
        <v>2646.7</v>
      </c>
      <c r="D467" s="278">
        <v>2640.5666666666666</v>
      </c>
      <c r="E467" s="278">
        <v>2626.1333333333332</v>
      </c>
      <c r="F467" s="278">
        <v>2605.5666666666666</v>
      </c>
      <c r="G467" s="278">
        <v>2591.1333333333332</v>
      </c>
      <c r="H467" s="278">
        <v>2661.1333333333332</v>
      </c>
      <c r="I467" s="278">
        <v>2675.5666666666666</v>
      </c>
      <c r="J467" s="278">
        <v>2696.1333333333332</v>
      </c>
      <c r="K467" s="276">
        <v>2655</v>
      </c>
      <c r="L467" s="276">
        <v>2620</v>
      </c>
      <c r="M467" s="276">
        <v>3.5634299999999999</v>
      </c>
    </row>
    <row r="468" spans="1:13">
      <c r="A468" s="267">
        <v>461</v>
      </c>
      <c r="B468" s="244" t="s">
        <v>191</v>
      </c>
      <c r="C468" s="276">
        <v>323.60000000000002</v>
      </c>
      <c r="D468" s="278">
        <v>323.88333333333338</v>
      </c>
      <c r="E468" s="278">
        <v>320.41666666666674</v>
      </c>
      <c r="F468" s="278">
        <v>317.23333333333335</v>
      </c>
      <c r="G468" s="278">
        <v>313.76666666666671</v>
      </c>
      <c r="H468" s="278">
        <v>327.06666666666678</v>
      </c>
      <c r="I468" s="278">
        <v>330.53333333333336</v>
      </c>
      <c r="J468" s="278">
        <v>333.71666666666681</v>
      </c>
      <c r="K468" s="276">
        <v>327.35000000000002</v>
      </c>
      <c r="L468" s="276">
        <v>320.7</v>
      </c>
      <c r="M468" s="276">
        <v>9.2328299999999999</v>
      </c>
    </row>
    <row r="469" spans="1:13">
      <c r="A469" s="267">
        <v>462</v>
      </c>
      <c r="B469" s="244" t="s">
        <v>550</v>
      </c>
      <c r="C469" s="276">
        <v>689.35</v>
      </c>
      <c r="D469" s="278">
        <v>686.1</v>
      </c>
      <c r="E469" s="278">
        <v>679.25</v>
      </c>
      <c r="F469" s="278">
        <v>669.15</v>
      </c>
      <c r="G469" s="278">
        <v>662.3</v>
      </c>
      <c r="H469" s="278">
        <v>696.2</v>
      </c>
      <c r="I469" s="278">
        <v>703.05000000000018</v>
      </c>
      <c r="J469" s="278">
        <v>713.15000000000009</v>
      </c>
      <c r="K469" s="276">
        <v>692.95</v>
      </c>
      <c r="L469" s="276">
        <v>676</v>
      </c>
      <c r="M469" s="276">
        <v>5.55016</v>
      </c>
    </row>
    <row r="470" spans="1:13">
      <c r="A470" s="267">
        <v>463</v>
      </c>
      <c r="B470" s="244" t="s">
        <v>551</v>
      </c>
      <c r="C470" s="276">
        <v>9.85</v>
      </c>
      <c r="D470" s="278">
        <v>9.9</v>
      </c>
      <c r="E470" s="278">
        <v>9.7000000000000011</v>
      </c>
      <c r="F470" s="278">
        <v>9.5500000000000007</v>
      </c>
      <c r="G470" s="278">
        <v>9.3500000000000014</v>
      </c>
      <c r="H470" s="278">
        <v>10.050000000000001</v>
      </c>
      <c r="I470" s="278">
        <v>10.25</v>
      </c>
      <c r="J470" s="278">
        <v>10.4</v>
      </c>
      <c r="K470" s="276">
        <v>10.1</v>
      </c>
      <c r="L470" s="276">
        <v>9.75</v>
      </c>
      <c r="M470" s="276">
        <v>125.22959</v>
      </c>
    </row>
    <row r="471" spans="1:13">
      <c r="A471" s="267">
        <v>464</v>
      </c>
      <c r="B471" s="244" t="s">
        <v>539</v>
      </c>
      <c r="C471" s="276">
        <v>5757.35</v>
      </c>
      <c r="D471" s="278">
        <v>5775.4666666666672</v>
      </c>
      <c r="E471" s="278">
        <v>5683.7333333333345</v>
      </c>
      <c r="F471" s="278">
        <v>5610.1166666666677</v>
      </c>
      <c r="G471" s="278">
        <v>5518.383333333335</v>
      </c>
      <c r="H471" s="278">
        <v>5849.0833333333339</v>
      </c>
      <c r="I471" s="278">
        <v>5940.8166666666675</v>
      </c>
      <c r="J471" s="278">
        <v>6014.4333333333334</v>
      </c>
      <c r="K471" s="276">
        <v>5867.2</v>
      </c>
      <c r="L471" s="276">
        <v>5701.85</v>
      </c>
      <c r="M471" s="276">
        <v>5.7410000000000003E-2</v>
      </c>
    </row>
    <row r="472" spans="1:13">
      <c r="A472" s="267">
        <v>465</v>
      </c>
      <c r="B472" s="244" t="s">
        <v>541</v>
      </c>
      <c r="C472" s="276">
        <v>31.2</v>
      </c>
      <c r="D472" s="278">
        <v>31.383333333333336</v>
      </c>
      <c r="E472" s="278">
        <v>30.666666666666671</v>
      </c>
      <c r="F472" s="278">
        <v>30.133333333333336</v>
      </c>
      <c r="G472" s="278">
        <v>29.416666666666671</v>
      </c>
      <c r="H472" s="278">
        <v>31.916666666666671</v>
      </c>
      <c r="I472" s="278">
        <v>32.633333333333333</v>
      </c>
      <c r="J472" s="278">
        <v>33.166666666666671</v>
      </c>
      <c r="K472" s="276">
        <v>32.1</v>
      </c>
      <c r="L472" s="276">
        <v>30.85</v>
      </c>
      <c r="M472" s="276">
        <v>57.341140000000003</v>
      </c>
    </row>
    <row r="473" spans="1:13">
      <c r="A473" s="267">
        <v>466</v>
      </c>
      <c r="B473" s="244" t="s">
        <v>192</v>
      </c>
      <c r="C473" s="276">
        <v>484.2</v>
      </c>
      <c r="D473" s="278">
        <v>492.05</v>
      </c>
      <c r="E473" s="278">
        <v>470.75</v>
      </c>
      <c r="F473" s="276">
        <v>457.3</v>
      </c>
      <c r="G473" s="278">
        <v>436</v>
      </c>
      <c r="H473" s="278">
        <v>505.5</v>
      </c>
      <c r="I473" s="276">
        <v>526.80000000000007</v>
      </c>
      <c r="J473" s="278">
        <v>540.25</v>
      </c>
      <c r="K473" s="278">
        <v>513.35</v>
      </c>
      <c r="L473" s="276">
        <v>478.6</v>
      </c>
      <c r="M473" s="278">
        <v>84.241129999999998</v>
      </c>
    </row>
    <row r="474" spans="1:13">
      <c r="A474" s="267">
        <v>467</v>
      </c>
      <c r="B474" s="244" t="s">
        <v>540</v>
      </c>
      <c r="C474" s="276">
        <v>217</v>
      </c>
      <c r="D474" s="278">
        <v>216.98333333333335</v>
      </c>
      <c r="E474" s="278">
        <v>214.01666666666671</v>
      </c>
      <c r="F474" s="276">
        <v>211.03333333333336</v>
      </c>
      <c r="G474" s="278">
        <v>208.06666666666672</v>
      </c>
      <c r="H474" s="278">
        <v>219.9666666666667</v>
      </c>
      <c r="I474" s="276">
        <v>222.93333333333334</v>
      </c>
      <c r="J474" s="278">
        <v>225.91666666666669</v>
      </c>
      <c r="K474" s="278">
        <v>219.95</v>
      </c>
      <c r="L474" s="276">
        <v>214</v>
      </c>
      <c r="M474" s="278">
        <v>0.65886</v>
      </c>
    </row>
    <row r="475" spans="1:13">
      <c r="A475" s="267">
        <v>468</v>
      </c>
      <c r="B475" s="244" t="s">
        <v>193</v>
      </c>
      <c r="C475" s="244">
        <v>1157.4000000000001</v>
      </c>
      <c r="D475" s="288">
        <v>1148.0166666666667</v>
      </c>
      <c r="E475" s="288">
        <v>1120.0333333333333</v>
      </c>
      <c r="F475" s="288">
        <v>1082.6666666666667</v>
      </c>
      <c r="G475" s="288">
        <v>1054.6833333333334</v>
      </c>
      <c r="H475" s="288">
        <v>1185.3833333333332</v>
      </c>
      <c r="I475" s="288">
        <v>1213.3666666666663</v>
      </c>
      <c r="J475" s="288">
        <v>1250.7333333333331</v>
      </c>
      <c r="K475" s="288">
        <v>1176</v>
      </c>
      <c r="L475" s="288">
        <v>1110.6500000000001</v>
      </c>
      <c r="M475" s="288">
        <v>18.144950000000001</v>
      </c>
    </row>
    <row r="476" spans="1:13">
      <c r="A476" s="267">
        <v>469</v>
      </c>
      <c r="B476" s="244" t="s">
        <v>553</v>
      </c>
      <c r="C476" s="244">
        <v>13.4</v>
      </c>
      <c r="D476" s="288">
        <v>13.5</v>
      </c>
      <c r="E476" s="288">
        <v>13.2</v>
      </c>
      <c r="F476" s="288">
        <v>13</v>
      </c>
      <c r="G476" s="288">
        <v>12.7</v>
      </c>
      <c r="H476" s="288">
        <v>13.7</v>
      </c>
      <c r="I476" s="288">
        <v>14</v>
      </c>
      <c r="J476" s="288">
        <v>14.2</v>
      </c>
      <c r="K476" s="288">
        <v>13.8</v>
      </c>
      <c r="L476" s="288">
        <v>13.3</v>
      </c>
      <c r="M476" s="288">
        <v>33.643900000000002</v>
      </c>
    </row>
    <row r="477" spans="1:13">
      <c r="A477" s="267">
        <v>470</v>
      </c>
      <c r="B477" s="244" t="s">
        <v>554</v>
      </c>
      <c r="C477" s="288">
        <v>383.95</v>
      </c>
      <c r="D477" s="288">
        <v>386.61666666666662</v>
      </c>
      <c r="E477" s="288">
        <v>379.33333333333326</v>
      </c>
      <c r="F477" s="288">
        <v>374.71666666666664</v>
      </c>
      <c r="G477" s="288">
        <v>367.43333333333328</v>
      </c>
      <c r="H477" s="288">
        <v>391.23333333333323</v>
      </c>
      <c r="I477" s="288">
        <v>398.51666666666665</v>
      </c>
      <c r="J477" s="288">
        <v>403.13333333333321</v>
      </c>
      <c r="K477" s="288">
        <v>393.9</v>
      </c>
      <c r="L477" s="288">
        <v>382</v>
      </c>
      <c r="M477" s="288">
        <v>0.68659000000000003</v>
      </c>
    </row>
    <row r="478" spans="1:13">
      <c r="A478" s="267">
        <v>471</v>
      </c>
      <c r="B478" s="244" t="s">
        <v>194</v>
      </c>
      <c r="C478" s="288">
        <v>282.85000000000002</v>
      </c>
      <c r="D478" s="288">
        <v>282.75000000000006</v>
      </c>
      <c r="E478" s="288">
        <v>278.9500000000001</v>
      </c>
      <c r="F478" s="288">
        <v>275.05000000000007</v>
      </c>
      <c r="G478" s="288">
        <v>271.25000000000011</v>
      </c>
      <c r="H478" s="288">
        <v>286.65000000000009</v>
      </c>
      <c r="I478" s="288">
        <v>290.45000000000005</v>
      </c>
      <c r="J478" s="288">
        <v>294.35000000000008</v>
      </c>
      <c r="K478" s="288">
        <v>286.55</v>
      </c>
      <c r="L478" s="288">
        <v>278.85000000000002</v>
      </c>
      <c r="M478" s="288">
        <v>4.3616299999999999</v>
      </c>
    </row>
    <row r="479" spans="1:13">
      <c r="A479" s="267">
        <v>472</v>
      </c>
      <c r="B479" s="244" t="s">
        <v>3098</v>
      </c>
      <c r="C479" s="288">
        <v>38.85</v>
      </c>
      <c r="D479" s="288">
        <v>39.1</v>
      </c>
      <c r="E479" s="288">
        <v>38.5</v>
      </c>
      <c r="F479" s="288">
        <v>38.15</v>
      </c>
      <c r="G479" s="288">
        <v>37.549999999999997</v>
      </c>
      <c r="H479" s="288">
        <v>39.450000000000003</v>
      </c>
      <c r="I479" s="288">
        <v>40.050000000000011</v>
      </c>
      <c r="J479" s="288">
        <v>40.400000000000006</v>
      </c>
      <c r="K479" s="288">
        <v>39.700000000000003</v>
      </c>
      <c r="L479" s="288">
        <v>38.75</v>
      </c>
      <c r="M479" s="288">
        <v>10.21659</v>
      </c>
    </row>
    <row r="480" spans="1:13">
      <c r="A480" s="267">
        <v>473</v>
      </c>
      <c r="B480" s="244" t="s">
        <v>195</v>
      </c>
      <c r="C480" s="288">
        <v>5015</v>
      </c>
      <c r="D480" s="288">
        <v>5003.2166666666662</v>
      </c>
      <c r="E480" s="288">
        <v>4967.7833333333328</v>
      </c>
      <c r="F480" s="288">
        <v>4920.5666666666666</v>
      </c>
      <c r="G480" s="288">
        <v>4885.1333333333332</v>
      </c>
      <c r="H480" s="288">
        <v>5050.4333333333325</v>
      </c>
      <c r="I480" s="288">
        <v>5085.866666666665</v>
      </c>
      <c r="J480" s="288">
        <v>5133.0833333333321</v>
      </c>
      <c r="K480" s="288">
        <v>5038.6499999999996</v>
      </c>
      <c r="L480" s="288">
        <v>4956</v>
      </c>
      <c r="M480" s="288">
        <v>9.7442100000000007</v>
      </c>
    </row>
    <row r="481" spans="1:13">
      <c r="A481" s="267">
        <v>474</v>
      </c>
      <c r="B481" s="244" t="s">
        <v>196</v>
      </c>
      <c r="C481" s="288">
        <v>33.15</v>
      </c>
      <c r="D481" s="288">
        <v>33.233333333333334</v>
      </c>
      <c r="E481" s="288">
        <v>32.616666666666667</v>
      </c>
      <c r="F481" s="288">
        <v>32.083333333333336</v>
      </c>
      <c r="G481" s="288">
        <v>31.466666666666669</v>
      </c>
      <c r="H481" s="288">
        <v>33.766666666666666</v>
      </c>
      <c r="I481" s="288">
        <v>34.38333333333334</v>
      </c>
      <c r="J481" s="288">
        <v>34.916666666666664</v>
      </c>
      <c r="K481" s="288">
        <v>33.85</v>
      </c>
      <c r="L481" s="288">
        <v>32.700000000000003</v>
      </c>
      <c r="M481" s="288">
        <v>104.05596</v>
      </c>
    </row>
    <row r="482" spans="1:13">
      <c r="A482" s="267">
        <v>475</v>
      </c>
      <c r="B482" s="244" t="s">
        <v>197</v>
      </c>
      <c r="C482" s="288">
        <v>435</v>
      </c>
      <c r="D482" s="288">
        <v>440.34999999999997</v>
      </c>
      <c r="E482" s="288">
        <v>423.84999999999991</v>
      </c>
      <c r="F482" s="288">
        <v>412.69999999999993</v>
      </c>
      <c r="G482" s="288">
        <v>396.19999999999987</v>
      </c>
      <c r="H482" s="288">
        <v>451.49999999999994</v>
      </c>
      <c r="I482" s="288">
        <v>468.00000000000006</v>
      </c>
      <c r="J482" s="288">
        <v>479.15</v>
      </c>
      <c r="K482" s="288">
        <v>456.85</v>
      </c>
      <c r="L482" s="288">
        <v>429.2</v>
      </c>
      <c r="M482" s="288">
        <v>502.83569</v>
      </c>
    </row>
    <row r="483" spans="1:13">
      <c r="A483" s="267">
        <v>476</v>
      </c>
      <c r="B483" s="244" t="s">
        <v>560</v>
      </c>
      <c r="C483" s="288">
        <v>2096.35</v>
      </c>
      <c r="D483" s="288">
        <v>2097.7833333333333</v>
      </c>
      <c r="E483" s="288">
        <v>2075.5666666666666</v>
      </c>
      <c r="F483" s="288">
        <v>2054.7833333333333</v>
      </c>
      <c r="G483" s="288">
        <v>2032.5666666666666</v>
      </c>
      <c r="H483" s="288">
        <v>2118.5666666666666</v>
      </c>
      <c r="I483" s="288">
        <v>2140.7833333333328</v>
      </c>
      <c r="J483" s="288">
        <v>2161.5666666666666</v>
      </c>
      <c r="K483" s="288">
        <v>2120</v>
      </c>
      <c r="L483" s="288">
        <v>2077</v>
      </c>
      <c r="M483" s="288">
        <v>0.28311999999999998</v>
      </c>
    </row>
    <row r="484" spans="1:13">
      <c r="A484" s="267">
        <v>477</v>
      </c>
      <c r="B484" s="244" t="s">
        <v>561</v>
      </c>
      <c r="C484" s="288">
        <v>47.95</v>
      </c>
      <c r="D484" s="288">
        <v>46.633333333333333</v>
      </c>
      <c r="E484" s="288">
        <v>45.316666666666663</v>
      </c>
      <c r="F484" s="288">
        <v>42.68333333333333</v>
      </c>
      <c r="G484" s="288">
        <v>41.36666666666666</v>
      </c>
      <c r="H484" s="288">
        <v>49.266666666666666</v>
      </c>
      <c r="I484" s="288">
        <v>50.583333333333343</v>
      </c>
      <c r="J484" s="288">
        <v>53.216666666666669</v>
      </c>
      <c r="K484" s="288">
        <v>47.95</v>
      </c>
      <c r="L484" s="288">
        <v>44</v>
      </c>
      <c r="M484" s="288">
        <v>122.74097</v>
      </c>
    </row>
    <row r="485" spans="1:13">
      <c r="A485" s="267">
        <v>478</v>
      </c>
      <c r="B485" s="244" t="s">
        <v>285</v>
      </c>
      <c r="C485" s="288">
        <v>406.75</v>
      </c>
      <c r="D485" s="288">
        <v>410.01666666666665</v>
      </c>
      <c r="E485" s="288">
        <v>397.73333333333329</v>
      </c>
      <c r="F485" s="288">
        <v>388.71666666666664</v>
      </c>
      <c r="G485" s="288">
        <v>376.43333333333328</v>
      </c>
      <c r="H485" s="288">
        <v>419.0333333333333</v>
      </c>
      <c r="I485" s="288">
        <v>431.31666666666661</v>
      </c>
      <c r="J485" s="288">
        <v>440.33333333333331</v>
      </c>
      <c r="K485" s="288">
        <v>422.3</v>
      </c>
      <c r="L485" s="288">
        <v>401</v>
      </c>
      <c r="M485" s="288">
        <v>1.81273</v>
      </c>
    </row>
    <row r="486" spans="1:13">
      <c r="A486" s="267">
        <v>479</v>
      </c>
      <c r="B486" s="244" t="s">
        <v>563</v>
      </c>
      <c r="C486" s="288">
        <v>910.05</v>
      </c>
      <c r="D486" s="288">
        <v>911.81666666666661</v>
      </c>
      <c r="E486" s="288">
        <v>903.13333333333321</v>
      </c>
      <c r="F486" s="288">
        <v>896.21666666666658</v>
      </c>
      <c r="G486" s="288">
        <v>887.53333333333319</v>
      </c>
      <c r="H486" s="288">
        <v>918.73333333333323</v>
      </c>
      <c r="I486" s="288">
        <v>927.41666666666663</v>
      </c>
      <c r="J486" s="288">
        <v>934.33333333333326</v>
      </c>
      <c r="K486" s="288">
        <v>920.5</v>
      </c>
      <c r="L486" s="288">
        <v>904.9</v>
      </c>
      <c r="M486" s="288">
        <v>4.7188600000000003</v>
      </c>
    </row>
    <row r="487" spans="1:13">
      <c r="A487" s="267">
        <v>480</v>
      </c>
      <c r="B487" s="244" t="s">
        <v>564</v>
      </c>
      <c r="C487" s="288">
        <v>1692.2</v>
      </c>
      <c r="D487" s="288">
        <v>1698.8166666666666</v>
      </c>
      <c r="E487" s="288">
        <v>1668.6333333333332</v>
      </c>
      <c r="F487" s="288">
        <v>1645.0666666666666</v>
      </c>
      <c r="G487" s="288">
        <v>1614.8833333333332</v>
      </c>
      <c r="H487" s="288">
        <v>1722.3833333333332</v>
      </c>
      <c r="I487" s="288">
        <v>1752.5666666666666</v>
      </c>
      <c r="J487" s="288">
        <v>1776.1333333333332</v>
      </c>
      <c r="K487" s="288">
        <v>1729</v>
      </c>
      <c r="L487" s="288">
        <v>1675.25</v>
      </c>
      <c r="M487" s="288">
        <v>0.80240999999999996</v>
      </c>
    </row>
    <row r="488" spans="1:13">
      <c r="A488" s="267">
        <v>481</v>
      </c>
      <c r="B488" s="244" t="s">
        <v>2780</v>
      </c>
      <c r="C488" s="288">
        <v>1028.5999999999999</v>
      </c>
      <c r="D488" s="288">
        <v>1026.6666666666667</v>
      </c>
      <c r="E488" s="288">
        <v>1018.1833333333334</v>
      </c>
      <c r="F488" s="288">
        <v>1007.7666666666667</v>
      </c>
      <c r="G488" s="288">
        <v>999.2833333333333</v>
      </c>
      <c r="H488" s="288">
        <v>1037.0833333333335</v>
      </c>
      <c r="I488" s="288">
        <v>1045.5666666666666</v>
      </c>
      <c r="J488" s="288">
        <v>1055.9833333333336</v>
      </c>
      <c r="K488" s="288">
        <v>1035.1500000000001</v>
      </c>
      <c r="L488" s="288">
        <v>1016.25</v>
      </c>
      <c r="M488" s="288">
        <v>8.3589999999999998E-2</v>
      </c>
    </row>
    <row r="489" spans="1:13">
      <c r="A489" s="267">
        <v>482</v>
      </c>
      <c r="B489" s="244" t="s">
        <v>284</v>
      </c>
      <c r="C489" s="288">
        <v>186.85</v>
      </c>
      <c r="D489" s="288">
        <v>187.58333333333334</v>
      </c>
      <c r="E489" s="288">
        <v>184.81666666666669</v>
      </c>
      <c r="F489" s="288">
        <v>182.78333333333336</v>
      </c>
      <c r="G489" s="288">
        <v>180.01666666666671</v>
      </c>
      <c r="H489" s="288">
        <v>189.61666666666667</v>
      </c>
      <c r="I489" s="288">
        <v>192.38333333333333</v>
      </c>
      <c r="J489" s="288">
        <v>194.41666666666666</v>
      </c>
      <c r="K489" s="288">
        <v>190.35</v>
      </c>
      <c r="L489" s="288">
        <v>185.55</v>
      </c>
      <c r="M489" s="288">
        <v>2.9412199999999999</v>
      </c>
    </row>
    <row r="490" spans="1:13">
      <c r="A490" s="267">
        <v>483</v>
      </c>
      <c r="B490" s="244" t="s">
        <v>565</v>
      </c>
      <c r="C490" s="288">
        <v>1120.5</v>
      </c>
      <c r="D490" s="288">
        <v>1128.8333333333333</v>
      </c>
      <c r="E490" s="288">
        <v>1102.7666666666664</v>
      </c>
      <c r="F490" s="288">
        <v>1085.0333333333331</v>
      </c>
      <c r="G490" s="288">
        <v>1058.9666666666662</v>
      </c>
      <c r="H490" s="288">
        <v>1146.5666666666666</v>
      </c>
      <c r="I490" s="288">
        <v>1172.6333333333337</v>
      </c>
      <c r="J490" s="288">
        <v>1190.3666666666668</v>
      </c>
      <c r="K490" s="288">
        <v>1154.9000000000001</v>
      </c>
      <c r="L490" s="288">
        <v>1111.0999999999999</v>
      </c>
      <c r="M490" s="288">
        <v>1.2064299999999999</v>
      </c>
    </row>
    <row r="491" spans="1:13">
      <c r="A491" s="267">
        <v>484</v>
      </c>
      <c r="B491" s="244" t="s">
        <v>556</v>
      </c>
      <c r="C491" s="288">
        <v>366.4</v>
      </c>
      <c r="D491" s="288">
        <v>367.81666666666661</v>
      </c>
      <c r="E491" s="288">
        <v>362.18333333333322</v>
      </c>
      <c r="F491" s="288">
        <v>357.96666666666664</v>
      </c>
      <c r="G491" s="288">
        <v>352.33333333333326</v>
      </c>
      <c r="H491" s="288">
        <v>372.03333333333319</v>
      </c>
      <c r="I491" s="288">
        <v>377.66666666666663</v>
      </c>
      <c r="J491" s="288">
        <v>381.88333333333316</v>
      </c>
      <c r="K491" s="288">
        <v>373.45</v>
      </c>
      <c r="L491" s="288">
        <v>363.6</v>
      </c>
      <c r="M491" s="288">
        <v>1.8751500000000001</v>
      </c>
    </row>
    <row r="492" spans="1:13">
      <c r="A492" s="267">
        <v>485</v>
      </c>
      <c r="B492" s="244" t="s">
        <v>555</v>
      </c>
      <c r="C492" s="288">
        <v>2335.15</v>
      </c>
      <c r="D492" s="288">
        <v>2320.2166666666667</v>
      </c>
      <c r="E492" s="288">
        <v>2287.1333333333332</v>
      </c>
      <c r="F492" s="288">
        <v>2239.1166666666663</v>
      </c>
      <c r="G492" s="288">
        <v>2206.0333333333328</v>
      </c>
      <c r="H492" s="288">
        <v>2368.2333333333336</v>
      </c>
      <c r="I492" s="288">
        <v>2401.3166666666666</v>
      </c>
      <c r="J492" s="288">
        <v>2449.3333333333339</v>
      </c>
      <c r="K492" s="288">
        <v>2353.3000000000002</v>
      </c>
      <c r="L492" s="288">
        <v>2272.1999999999998</v>
      </c>
      <c r="M492" s="288">
        <v>0.34712999999999999</v>
      </c>
    </row>
    <row r="493" spans="1:13">
      <c r="A493" s="267">
        <v>486</v>
      </c>
      <c r="B493" s="244" t="s">
        <v>199</v>
      </c>
      <c r="C493" s="288">
        <v>804.9</v>
      </c>
      <c r="D493" s="288">
        <v>808.7833333333333</v>
      </c>
      <c r="E493" s="288">
        <v>796.66666666666663</v>
      </c>
      <c r="F493" s="288">
        <v>788.43333333333328</v>
      </c>
      <c r="G493" s="288">
        <v>776.31666666666661</v>
      </c>
      <c r="H493" s="288">
        <v>817.01666666666665</v>
      </c>
      <c r="I493" s="288">
        <v>829.13333333333344</v>
      </c>
      <c r="J493" s="288">
        <v>837.36666666666667</v>
      </c>
      <c r="K493" s="288">
        <v>820.9</v>
      </c>
      <c r="L493" s="288">
        <v>800.55</v>
      </c>
      <c r="M493" s="288">
        <v>10.54806</v>
      </c>
    </row>
    <row r="494" spans="1:13">
      <c r="A494" s="267">
        <v>487</v>
      </c>
      <c r="B494" s="244" t="s">
        <v>557</v>
      </c>
      <c r="C494" s="288">
        <v>206.4</v>
      </c>
      <c r="D494" s="288">
        <v>208.38333333333333</v>
      </c>
      <c r="E494" s="288">
        <v>202.51666666666665</v>
      </c>
      <c r="F494" s="288">
        <v>198.63333333333333</v>
      </c>
      <c r="G494" s="288">
        <v>192.76666666666665</v>
      </c>
      <c r="H494" s="288">
        <v>212.26666666666665</v>
      </c>
      <c r="I494" s="288">
        <v>218.13333333333333</v>
      </c>
      <c r="J494" s="288">
        <v>222.01666666666665</v>
      </c>
      <c r="K494" s="288">
        <v>214.25</v>
      </c>
      <c r="L494" s="288">
        <v>204.5</v>
      </c>
      <c r="M494" s="288">
        <v>8.03688</v>
      </c>
    </row>
    <row r="495" spans="1:13">
      <c r="A495" s="267">
        <v>488</v>
      </c>
      <c r="B495" s="244" t="s">
        <v>558</v>
      </c>
      <c r="C495" s="288">
        <v>3958.75</v>
      </c>
      <c r="D495" s="288">
        <v>3936.6833333333329</v>
      </c>
      <c r="E495" s="288">
        <v>3833.3666666666659</v>
      </c>
      <c r="F495" s="288">
        <v>3707.9833333333331</v>
      </c>
      <c r="G495" s="288">
        <v>3604.6666666666661</v>
      </c>
      <c r="H495" s="288">
        <v>4062.0666666666657</v>
      </c>
      <c r="I495" s="288">
        <v>4165.3833333333323</v>
      </c>
      <c r="J495" s="288">
        <v>4290.7666666666655</v>
      </c>
      <c r="K495" s="288">
        <v>4040</v>
      </c>
      <c r="L495" s="288">
        <v>3811.3</v>
      </c>
      <c r="M495" s="288">
        <v>8.8349999999999998E-2</v>
      </c>
    </row>
    <row r="496" spans="1:13">
      <c r="A496" s="267">
        <v>489</v>
      </c>
      <c r="B496" s="244" t="s">
        <v>562</v>
      </c>
      <c r="C496" s="288">
        <v>977.25</v>
      </c>
      <c r="D496" s="288">
        <v>978.2166666666667</v>
      </c>
      <c r="E496" s="288">
        <v>964.28333333333342</v>
      </c>
      <c r="F496" s="288">
        <v>951.31666666666672</v>
      </c>
      <c r="G496" s="288">
        <v>937.38333333333344</v>
      </c>
      <c r="H496" s="288">
        <v>991.18333333333339</v>
      </c>
      <c r="I496" s="288">
        <v>1005.1166666666668</v>
      </c>
      <c r="J496" s="288">
        <v>1018.0833333333334</v>
      </c>
      <c r="K496" s="288">
        <v>992.15</v>
      </c>
      <c r="L496" s="288">
        <v>965.25</v>
      </c>
      <c r="M496" s="288">
        <v>1.3893899999999999</v>
      </c>
    </row>
    <row r="497" spans="1:13">
      <c r="A497" s="267">
        <v>490</v>
      </c>
      <c r="B497" s="244" t="s">
        <v>566</v>
      </c>
      <c r="C497" s="288">
        <v>5665.5</v>
      </c>
      <c r="D497" s="288">
        <v>5686.8166666666666</v>
      </c>
      <c r="E497" s="288">
        <v>5628.6833333333334</v>
      </c>
      <c r="F497" s="288">
        <v>5591.8666666666668</v>
      </c>
      <c r="G497" s="288">
        <v>5533.7333333333336</v>
      </c>
      <c r="H497" s="288">
        <v>5723.6333333333332</v>
      </c>
      <c r="I497" s="288">
        <v>5781.7666666666664</v>
      </c>
      <c r="J497" s="288">
        <v>5818.583333333333</v>
      </c>
      <c r="K497" s="288">
        <v>5744.95</v>
      </c>
      <c r="L497" s="288">
        <v>5650</v>
      </c>
      <c r="M497" s="288">
        <v>1.5720000000000001E-2</v>
      </c>
    </row>
    <row r="498" spans="1:13">
      <c r="A498" s="267">
        <v>491</v>
      </c>
      <c r="B498" s="244" t="s">
        <v>567</v>
      </c>
      <c r="C498" s="288">
        <v>134.75</v>
      </c>
      <c r="D498" s="288">
        <v>133.73333333333335</v>
      </c>
      <c r="E498" s="288">
        <v>130.66666666666669</v>
      </c>
      <c r="F498" s="288">
        <v>126.58333333333334</v>
      </c>
      <c r="G498" s="288">
        <v>123.51666666666668</v>
      </c>
      <c r="H498" s="288">
        <v>137.81666666666669</v>
      </c>
      <c r="I498" s="288">
        <v>140.88333333333335</v>
      </c>
      <c r="J498" s="288">
        <v>144.9666666666667</v>
      </c>
      <c r="K498" s="288">
        <v>136.80000000000001</v>
      </c>
      <c r="L498" s="288">
        <v>129.65</v>
      </c>
      <c r="M498" s="288">
        <v>21.61917</v>
      </c>
    </row>
    <row r="499" spans="1:13">
      <c r="A499" s="267">
        <v>492</v>
      </c>
      <c r="B499" s="244" t="s">
        <v>568</v>
      </c>
      <c r="C499" s="288">
        <v>70.55</v>
      </c>
      <c r="D499" s="288">
        <v>69.533333333333331</v>
      </c>
      <c r="E499" s="288">
        <v>68.516666666666666</v>
      </c>
      <c r="F499" s="288">
        <v>66.483333333333334</v>
      </c>
      <c r="G499" s="288">
        <v>65.466666666666669</v>
      </c>
      <c r="H499" s="288">
        <v>71.566666666666663</v>
      </c>
      <c r="I499" s="288">
        <v>72.583333333333314</v>
      </c>
      <c r="J499" s="288">
        <v>74.61666666666666</v>
      </c>
      <c r="K499" s="288">
        <v>70.55</v>
      </c>
      <c r="L499" s="288">
        <v>67.5</v>
      </c>
      <c r="M499" s="288">
        <v>15.165509999999999</v>
      </c>
    </row>
    <row r="500" spans="1:13">
      <c r="A500" s="267">
        <v>493</v>
      </c>
      <c r="B500" s="244" t="s">
        <v>2851</v>
      </c>
      <c r="C500" s="288">
        <v>437.5</v>
      </c>
      <c r="D500" s="288">
        <v>435.83333333333331</v>
      </c>
      <c r="E500" s="288">
        <v>429.66666666666663</v>
      </c>
      <c r="F500" s="288">
        <v>421.83333333333331</v>
      </c>
      <c r="G500" s="288">
        <v>415.66666666666663</v>
      </c>
      <c r="H500" s="288">
        <v>443.66666666666663</v>
      </c>
      <c r="I500" s="288">
        <v>449.83333333333326</v>
      </c>
      <c r="J500" s="288">
        <v>457.66666666666663</v>
      </c>
      <c r="K500" s="288">
        <v>442</v>
      </c>
      <c r="L500" s="288">
        <v>428</v>
      </c>
      <c r="M500" s="288">
        <v>2.23821</v>
      </c>
    </row>
    <row r="501" spans="1:13">
      <c r="A501" s="267">
        <v>494</v>
      </c>
      <c r="B501" s="244" t="s">
        <v>569</v>
      </c>
      <c r="C501" s="288">
        <v>2084.6</v>
      </c>
      <c r="D501" s="288">
        <v>2092.9166666666665</v>
      </c>
      <c r="E501" s="288">
        <v>2063.6833333333329</v>
      </c>
      <c r="F501" s="288">
        <v>2042.7666666666664</v>
      </c>
      <c r="G501" s="288">
        <v>2013.5333333333328</v>
      </c>
      <c r="H501" s="288">
        <v>2113.833333333333</v>
      </c>
      <c r="I501" s="288">
        <v>2143.0666666666666</v>
      </c>
      <c r="J501" s="288">
        <v>2163.9833333333331</v>
      </c>
      <c r="K501" s="288">
        <v>2122.15</v>
      </c>
      <c r="L501" s="288">
        <v>2072</v>
      </c>
      <c r="M501" s="288">
        <v>0.90378000000000003</v>
      </c>
    </row>
    <row r="502" spans="1:13">
      <c r="A502" s="267">
        <v>495</v>
      </c>
      <c r="B502" s="244" t="s">
        <v>200</v>
      </c>
      <c r="C502" s="288">
        <v>353.5</v>
      </c>
      <c r="D502" s="288">
        <v>355.38333333333338</v>
      </c>
      <c r="E502" s="288">
        <v>350.76666666666677</v>
      </c>
      <c r="F502" s="288">
        <v>348.03333333333336</v>
      </c>
      <c r="G502" s="288">
        <v>343.41666666666674</v>
      </c>
      <c r="H502" s="288">
        <v>358.11666666666679</v>
      </c>
      <c r="I502" s="288">
        <v>362.73333333333346</v>
      </c>
      <c r="J502" s="288">
        <v>365.46666666666681</v>
      </c>
      <c r="K502" s="288">
        <v>360</v>
      </c>
      <c r="L502" s="288">
        <v>352.65</v>
      </c>
      <c r="M502" s="288">
        <v>58.636159999999997</v>
      </c>
    </row>
    <row r="503" spans="1:13">
      <c r="A503" s="267">
        <v>496</v>
      </c>
      <c r="B503" s="244" t="s">
        <v>570</v>
      </c>
      <c r="C503" s="288">
        <v>517.75</v>
      </c>
      <c r="D503" s="288">
        <v>525.61666666666667</v>
      </c>
      <c r="E503" s="288">
        <v>502.23333333333335</v>
      </c>
      <c r="F503" s="288">
        <v>486.7166666666667</v>
      </c>
      <c r="G503" s="288">
        <v>463.33333333333337</v>
      </c>
      <c r="H503" s="288">
        <v>541.13333333333333</v>
      </c>
      <c r="I503" s="288">
        <v>564.51666666666677</v>
      </c>
      <c r="J503" s="288">
        <v>580.0333333333333</v>
      </c>
      <c r="K503" s="288">
        <v>549</v>
      </c>
      <c r="L503" s="288">
        <v>510.1</v>
      </c>
      <c r="M503" s="288">
        <v>14.31485</v>
      </c>
    </row>
    <row r="504" spans="1:13">
      <c r="A504" s="267">
        <v>497</v>
      </c>
      <c r="B504" s="244" t="s">
        <v>202</v>
      </c>
      <c r="C504" s="288">
        <v>212.7</v>
      </c>
      <c r="D504" s="288">
        <v>212.96666666666667</v>
      </c>
      <c r="E504" s="288">
        <v>209.23333333333335</v>
      </c>
      <c r="F504" s="288">
        <v>205.76666666666668</v>
      </c>
      <c r="G504" s="288">
        <v>202.03333333333336</v>
      </c>
      <c r="H504" s="288">
        <v>216.43333333333334</v>
      </c>
      <c r="I504" s="288">
        <v>220.16666666666663</v>
      </c>
      <c r="J504" s="288">
        <v>223.63333333333333</v>
      </c>
      <c r="K504" s="288">
        <v>216.7</v>
      </c>
      <c r="L504" s="288">
        <v>209.5</v>
      </c>
      <c r="M504" s="288">
        <v>129.22375</v>
      </c>
    </row>
    <row r="505" spans="1:13">
      <c r="A505" s="267">
        <v>498</v>
      </c>
      <c r="B505" s="244" t="s">
        <v>571</v>
      </c>
      <c r="C505" s="288">
        <v>254.65</v>
      </c>
      <c r="D505" s="288">
        <v>257.88333333333333</v>
      </c>
      <c r="E505" s="288">
        <v>248.76666666666665</v>
      </c>
      <c r="F505" s="288">
        <v>242.88333333333333</v>
      </c>
      <c r="G505" s="288">
        <v>233.76666666666665</v>
      </c>
      <c r="H505" s="288">
        <v>263.76666666666665</v>
      </c>
      <c r="I505" s="288">
        <v>272.88333333333333</v>
      </c>
      <c r="J505" s="288">
        <v>278.76666666666665</v>
      </c>
      <c r="K505" s="288">
        <v>267</v>
      </c>
      <c r="L505" s="288">
        <v>252</v>
      </c>
      <c r="M505" s="288">
        <v>4.4940600000000002</v>
      </c>
    </row>
    <row r="506" spans="1:13">
      <c r="A506" s="267">
        <v>499</v>
      </c>
      <c r="B506" s="244" t="s">
        <v>572</v>
      </c>
      <c r="C506" s="288">
        <v>1872.1</v>
      </c>
      <c r="D506" s="288">
        <v>1885.7</v>
      </c>
      <c r="E506" s="288">
        <v>1846.4</v>
      </c>
      <c r="F506" s="288">
        <v>1820.7</v>
      </c>
      <c r="G506" s="288">
        <v>1781.4</v>
      </c>
      <c r="H506" s="288">
        <v>1911.4</v>
      </c>
      <c r="I506" s="288">
        <v>1950.6999999999998</v>
      </c>
      <c r="J506" s="288">
        <v>1976.4</v>
      </c>
      <c r="K506" s="288">
        <v>1925</v>
      </c>
      <c r="L506" s="288">
        <v>1860</v>
      </c>
      <c r="M506" s="288">
        <v>0.30689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89" activePane="bottomLeft" state="frozen"/>
      <selection pane="bottomLeft" activeCell="A89" sqref="A89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88"/>
      <c r="B5" s="588"/>
      <c r="C5" s="589"/>
      <c r="D5" s="589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90" t="s">
        <v>574</v>
      </c>
      <c r="C7" s="590"/>
      <c r="D7" s="261">
        <f>Main!B10</f>
        <v>44179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44176</v>
      </c>
      <c r="B10" s="266">
        <v>538351</v>
      </c>
      <c r="C10" s="267" t="s">
        <v>3753</v>
      </c>
      <c r="D10" s="267" t="s">
        <v>3776</v>
      </c>
      <c r="E10" s="267" t="s">
        <v>583</v>
      </c>
      <c r="F10" s="380">
        <v>22752</v>
      </c>
      <c r="G10" s="266">
        <v>12.99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44176</v>
      </c>
      <c r="B11" s="266">
        <v>538351</v>
      </c>
      <c r="C11" s="267" t="s">
        <v>3753</v>
      </c>
      <c r="D11" s="267" t="s">
        <v>3776</v>
      </c>
      <c r="E11" s="267" t="s">
        <v>584</v>
      </c>
      <c r="F11" s="380">
        <v>22752</v>
      </c>
      <c r="G11" s="266">
        <v>13.05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44176</v>
      </c>
      <c r="B12" s="266">
        <v>541006</v>
      </c>
      <c r="C12" s="267" t="s">
        <v>3777</v>
      </c>
      <c r="D12" s="267" t="s">
        <v>3778</v>
      </c>
      <c r="E12" s="267" t="s">
        <v>583</v>
      </c>
      <c r="F12" s="380">
        <v>128000</v>
      </c>
      <c r="G12" s="266">
        <v>7.5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44176</v>
      </c>
      <c r="B13" s="266">
        <v>541006</v>
      </c>
      <c r="C13" s="267" t="s">
        <v>3777</v>
      </c>
      <c r="D13" s="267" t="s">
        <v>3779</v>
      </c>
      <c r="E13" s="267" t="s">
        <v>584</v>
      </c>
      <c r="F13" s="380">
        <v>356000</v>
      </c>
      <c r="G13" s="266">
        <v>7.68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44176</v>
      </c>
      <c r="B14" s="266">
        <v>540024</v>
      </c>
      <c r="C14" s="267" t="s">
        <v>3780</v>
      </c>
      <c r="D14" s="267" t="s">
        <v>3781</v>
      </c>
      <c r="E14" s="267" t="s">
        <v>583</v>
      </c>
      <c r="F14" s="380">
        <v>139000</v>
      </c>
      <c r="G14" s="266">
        <v>6.82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44176</v>
      </c>
      <c r="B15" s="266">
        <v>540024</v>
      </c>
      <c r="C15" s="267" t="s">
        <v>3780</v>
      </c>
      <c r="D15" s="267" t="s">
        <v>3782</v>
      </c>
      <c r="E15" s="267" t="s">
        <v>583</v>
      </c>
      <c r="F15" s="380">
        <v>34169</v>
      </c>
      <c r="G15" s="266">
        <v>6.46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44176</v>
      </c>
      <c r="B16" s="266">
        <v>540024</v>
      </c>
      <c r="C16" s="267" t="s">
        <v>3780</v>
      </c>
      <c r="D16" s="267" t="s">
        <v>3782</v>
      </c>
      <c r="E16" s="267" t="s">
        <v>584</v>
      </c>
      <c r="F16" s="380">
        <v>124069</v>
      </c>
      <c r="G16" s="266">
        <v>6.82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44176</v>
      </c>
      <c r="B17" s="266">
        <v>531158</v>
      </c>
      <c r="C17" s="267" t="s">
        <v>3783</v>
      </c>
      <c r="D17" s="267" t="s">
        <v>3784</v>
      </c>
      <c r="E17" s="267" t="s">
        <v>584</v>
      </c>
      <c r="F17" s="380">
        <v>34660</v>
      </c>
      <c r="G17" s="266">
        <v>7.39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44176</v>
      </c>
      <c r="B18" s="266">
        <v>530393</v>
      </c>
      <c r="C18" s="267" t="s">
        <v>3536</v>
      </c>
      <c r="D18" s="267" t="s">
        <v>3785</v>
      </c>
      <c r="E18" s="267" t="s">
        <v>584</v>
      </c>
      <c r="F18" s="380">
        <v>230883</v>
      </c>
      <c r="G18" s="266">
        <v>10.62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44176</v>
      </c>
      <c r="B19" s="266">
        <v>530393</v>
      </c>
      <c r="C19" s="267" t="s">
        <v>3536</v>
      </c>
      <c r="D19" s="267" t="s">
        <v>3786</v>
      </c>
      <c r="E19" s="267" t="s">
        <v>583</v>
      </c>
      <c r="F19" s="380">
        <v>254081</v>
      </c>
      <c r="G19" s="266">
        <v>10.62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44176</v>
      </c>
      <c r="B20" s="266">
        <v>542248</v>
      </c>
      <c r="C20" s="267" t="s">
        <v>3787</v>
      </c>
      <c r="D20" s="267" t="s">
        <v>3788</v>
      </c>
      <c r="E20" s="267" t="s">
        <v>583</v>
      </c>
      <c r="F20" s="380">
        <v>415200</v>
      </c>
      <c r="G20" s="266">
        <v>36.28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44176</v>
      </c>
      <c r="B21" s="266">
        <v>542248</v>
      </c>
      <c r="C21" s="267" t="s">
        <v>3787</v>
      </c>
      <c r="D21" s="267" t="s">
        <v>3789</v>
      </c>
      <c r="E21" s="267" t="s">
        <v>584</v>
      </c>
      <c r="F21" s="380">
        <v>207600</v>
      </c>
      <c r="G21" s="266">
        <v>36.25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44176</v>
      </c>
      <c r="B22" s="266">
        <v>542248</v>
      </c>
      <c r="C22" s="267" t="s">
        <v>3787</v>
      </c>
      <c r="D22" s="267" t="s">
        <v>3790</v>
      </c>
      <c r="E22" s="267" t="s">
        <v>584</v>
      </c>
      <c r="F22" s="380">
        <v>207600</v>
      </c>
      <c r="G22" s="266">
        <v>36.299999999999997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44176</v>
      </c>
      <c r="B23" s="266">
        <v>540190</v>
      </c>
      <c r="C23" s="267" t="s">
        <v>3791</v>
      </c>
      <c r="D23" s="267" t="s">
        <v>3792</v>
      </c>
      <c r="E23" s="267" t="s">
        <v>584</v>
      </c>
      <c r="F23" s="380">
        <v>19615</v>
      </c>
      <c r="G23" s="266">
        <v>10.6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44176</v>
      </c>
      <c r="B24" s="266">
        <v>540190</v>
      </c>
      <c r="C24" s="267" t="s">
        <v>3791</v>
      </c>
      <c r="D24" s="267" t="s">
        <v>3793</v>
      </c>
      <c r="E24" s="267" t="s">
        <v>583</v>
      </c>
      <c r="F24" s="380">
        <v>20615</v>
      </c>
      <c r="G24" s="266">
        <v>10.6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44176</v>
      </c>
      <c r="B25" s="266">
        <v>540936</v>
      </c>
      <c r="C25" s="267" t="s">
        <v>3794</v>
      </c>
      <c r="D25" s="267" t="s">
        <v>3793</v>
      </c>
      <c r="E25" s="267" t="s">
        <v>583</v>
      </c>
      <c r="F25" s="380">
        <v>100316</v>
      </c>
      <c r="G25" s="266">
        <v>29.92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44176</v>
      </c>
      <c r="B26" s="266">
        <v>540936</v>
      </c>
      <c r="C26" s="267" t="s">
        <v>3794</v>
      </c>
      <c r="D26" s="267" t="s">
        <v>3795</v>
      </c>
      <c r="E26" s="267" t="s">
        <v>584</v>
      </c>
      <c r="F26" s="380">
        <v>100166</v>
      </c>
      <c r="G26" s="266">
        <v>29.92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44176</v>
      </c>
      <c r="B27" s="266">
        <v>532015</v>
      </c>
      <c r="C27" s="267" t="s">
        <v>3796</v>
      </c>
      <c r="D27" s="267" t="s">
        <v>3797</v>
      </c>
      <c r="E27" s="267" t="s">
        <v>584</v>
      </c>
      <c r="F27" s="380">
        <v>51000</v>
      </c>
      <c r="G27" s="266">
        <v>1.25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44176</v>
      </c>
      <c r="B28" s="266">
        <v>536709</v>
      </c>
      <c r="C28" s="267" t="s">
        <v>3798</v>
      </c>
      <c r="D28" s="267" t="s">
        <v>3755</v>
      </c>
      <c r="E28" s="267" t="s">
        <v>583</v>
      </c>
      <c r="F28" s="380">
        <v>19302</v>
      </c>
      <c r="G28" s="266">
        <v>8.48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44176</v>
      </c>
      <c r="B29" s="266">
        <v>531337</v>
      </c>
      <c r="C29" s="267" t="s">
        <v>1745</v>
      </c>
      <c r="D29" s="267" t="s">
        <v>3799</v>
      </c>
      <c r="E29" s="267" t="s">
        <v>583</v>
      </c>
      <c r="F29" s="380">
        <v>510000</v>
      </c>
      <c r="G29" s="266">
        <v>17.5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44176</v>
      </c>
      <c r="B30" s="266">
        <v>531337</v>
      </c>
      <c r="C30" s="267" t="s">
        <v>1745</v>
      </c>
      <c r="D30" s="267" t="s">
        <v>3799</v>
      </c>
      <c r="E30" s="267" t="s">
        <v>584</v>
      </c>
      <c r="F30" s="380">
        <v>60000</v>
      </c>
      <c r="G30" s="266">
        <v>17.55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44176</v>
      </c>
      <c r="B31" s="266">
        <v>531337</v>
      </c>
      <c r="C31" s="267" t="s">
        <v>1745</v>
      </c>
      <c r="D31" s="267" t="s">
        <v>3685</v>
      </c>
      <c r="E31" s="267" t="s">
        <v>583</v>
      </c>
      <c r="F31" s="380">
        <v>393612</v>
      </c>
      <c r="G31" s="266">
        <v>17.239999999999998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44176</v>
      </c>
      <c r="B32" s="266">
        <v>531337</v>
      </c>
      <c r="C32" s="267" t="s">
        <v>1745</v>
      </c>
      <c r="D32" s="267" t="s">
        <v>3685</v>
      </c>
      <c r="E32" s="267" t="s">
        <v>584</v>
      </c>
      <c r="F32" s="380">
        <v>724840</v>
      </c>
      <c r="G32" s="266">
        <v>17.38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44176</v>
      </c>
      <c r="B33" s="266">
        <v>535566</v>
      </c>
      <c r="C33" s="267" t="s">
        <v>3800</v>
      </c>
      <c r="D33" s="267" t="s">
        <v>3801</v>
      </c>
      <c r="E33" s="267" t="s">
        <v>584</v>
      </c>
      <c r="F33" s="380">
        <v>190000</v>
      </c>
      <c r="G33" s="266">
        <v>37.799999999999997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44176</v>
      </c>
      <c r="B34" s="266">
        <v>535566</v>
      </c>
      <c r="C34" s="267" t="s">
        <v>3800</v>
      </c>
      <c r="D34" s="267" t="s">
        <v>3802</v>
      </c>
      <c r="E34" s="267" t="s">
        <v>583</v>
      </c>
      <c r="F34" s="380">
        <v>150000</v>
      </c>
      <c r="G34" s="266">
        <v>37.74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44176</v>
      </c>
      <c r="B35" s="266">
        <v>531328</v>
      </c>
      <c r="C35" s="267" t="s">
        <v>3803</v>
      </c>
      <c r="D35" s="267" t="s">
        <v>3804</v>
      </c>
      <c r="E35" s="267" t="s">
        <v>584</v>
      </c>
      <c r="F35" s="380">
        <v>112500</v>
      </c>
      <c r="G35" s="266">
        <v>3.66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44176</v>
      </c>
      <c r="B36" s="266">
        <v>531328</v>
      </c>
      <c r="C36" s="267" t="s">
        <v>3803</v>
      </c>
      <c r="D36" s="267" t="s">
        <v>3754</v>
      </c>
      <c r="E36" s="267" t="s">
        <v>583</v>
      </c>
      <c r="F36" s="380">
        <v>112500</v>
      </c>
      <c r="G36" s="266">
        <v>3.66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44176</v>
      </c>
      <c r="B37" s="266">
        <v>539841</v>
      </c>
      <c r="C37" s="267" t="s">
        <v>3805</v>
      </c>
      <c r="D37" s="267" t="s">
        <v>3806</v>
      </c>
      <c r="E37" s="267" t="s">
        <v>584</v>
      </c>
      <c r="F37" s="380">
        <v>56714</v>
      </c>
      <c r="G37" s="266">
        <v>60.54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44176</v>
      </c>
      <c r="B38" s="266">
        <v>523782</v>
      </c>
      <c r="C38" s="267" t="s">
        <v>3807</v>
      </c>
      <c r="D38" s="267" t="s">
        <v>3808</v>
      </c>
      <c r="E38" s="267" t="s">
        <v>584</v>
      </c>
      <c r="F38" s="380">
        <v>48800</v>
      </c>
      <c r="G38" s="266">
        <v>25.92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44176</v>
      </c>
      <c r="B39" s="266">
        <v>540198</v>
      </c>
      <c r="C39" s="267" t="s">
        <v>3809</v>
      </c>
      <c r="D39" s="267" t="s">
        <v>3810</v>
      </c>
      <c r="E39" s="267" t="s">
        <v>584</v>
      </c>
      <c r="F39" s="380">
        <v>50800</v>
      </c>
      <c r="G39" s="266">
        <v>32.75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44176</v>
      </c>
      <c r="B40" s="266">
        <v>540159</v>
      </c>
      <c r="C40" s="267" t="s">
        <v>3718</v>
      </c>
      <c r="D40" s="267" t="s">
        <v>3793</v>
      </c>
      <c r="E40" s="267" t="s">
        <v>583</v>
      </c>
      <c r="F40" s="380">
        <v>73907</v>
      </c>
      <c r="G40" s="266">
        <v>20.95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44176</v>
      </c>
      <c r="B41" s="266">
        <v>532689</v>
      </c>
      <c r="C41" s="267" t="s">
        <v>166</v>
      </c>
      <c r="D41" s="267" t="s">
        <v>3811</v>
      </c>
      <c r="E41" s="267" t="s">
        <v>583</v>
      </c>
      <c r="F41" s="380">
        <v>841127</v>
      </c>
      <c r="G41" s="266">
        <v>1470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44176</v>
      </c>
      <c r="B42" s="266">
        <v>532689</v>
      </c>
      <c r="C42" s="267" t="s">
        <v>166</v>
      </c>
      <c r="D42" s="267" t="s">
        <v>3812</v>
      </c>
      <c r="E42" s="267" t="s">
        <v>584</v>
      </c>
      <c r="F42" s="380">
        <v>306555</v>
      </c>
      <c r="G42" s="266">
        <v>1470.03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44176</v>
      </c>
      <c r="B43" s="266">
        <v>532689</v>
      </c>
      <c r="C43" s="267" t="s">
        <v>166</v>
      </c>
      <c r="D43" s="267" t="s">
        <v>3813</v>
      </c>
      <c r="E43" s="267" t="s">
        <v>584</v>
      </c>
      <c r="F43" s="380">
        <v>893445</v>
      </c>
      <c r="G43" s="266">
        <v>1470.13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44176</v>
      </c>
      <c r="B44" s="266">
        <v>540843</v>
      </c>
      <c r="C44" s="267" t="s">
        <v>3814</v>
      </c>
      <c r="D44" s="267" t="s">
        <v>3815</v>
      </c>
      <c r="E44" s="267" t="s">
        <v>583</v>
      </c>
      <c r="F44" s="380">
        <v>18000</v>
      </c>
      <c r="G44" s="266">
        <v>40.1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44176</v>
      </c>
      <c r="B45" s="266">
        <v>539526</v>
      </c>
      <c r="C45" s="267" t="s">
        <v>3645</v>
      </c>
      <c r="D45" s="267" t="s">
        <v>3816</v>
      </c>
      <c r="E45" s="267" t="s">
        <v>584</v>
      </c>
      <c r="F45" s="380">
        <v>1200000</v>
      </c>
      <c r="G45" s="266">
        <v>1.02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44176</v>
      </c>
      <c r="B46" s="266">
        <v>539526</v>
      </c>
      <c r="C46" s="267" t="s">
        <v>3645</v>
      </c>
      <c r="D46" s="267" t="s">
        <v>3756</v>
      </c>
      <c r="E46" s="267" t="s">
        <v>584</v>
      </c>
      <c r="F46" s="380">
        <v>3387010</v>
      </c>
      <c r="G46" s="266">
        <v>1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44176</v>
      </c>
      <c r="B47" s="266">
        <v>532070</v>
      </c>
      <c r="C47" s="267" t="s">
        <v>3817</v>
      </c>
      <c r="D47" s="267" t="s">
        <v>3818</v>
      </c>
      <c r="E47" s="267" t="s">
        <v>583</v>
      </c>
      <c r="F47" s="380">
        <v>31587</v>
      </c>
      <c r="G47" s="266">
        <v>11.5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44176</v>
      </c>
      <c r="B48" s="266">
        <v>532070</v>
      </c>
      <c r="C48" s="267" t="s">
        <v>3817</v>
      </c>
      <c r="D48" s="267" t="s">
        <v>3818</v>
      </c>
      <c r="E48" s="267" t="s">
        <v>584</v>
      </c>
      <c r="F48" s="380">
        <v>10000</v>
      </c>
      <c r="G48" s="266">
        <v>11.4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44176</v>
      </c>
      <c r="B49" s="266">
        <v>533644</v>
      </c>
      <c r="C49" s="267" t="s">
        <v>2734</v>
      </c>
      <c r="D49" s="267" t="s">
        <v>3819</v>
      </c>
      <c r="E49" s="267" t="s">
        <v>583</v>
      </c>
      <c r="F49" s="380">
        <v>337202</v>
      </c>
      <c r="G49" s="266">
        <v>3.32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44176</v>
      </c>
      <c r="B50" s="266">
        <v>533644</v>
      </c>
      <c r="C50" s="267" t="s">
        <v>2734</v>
      </c>
      <c r="D50" s="267" t="s">
        <v>3819</v>
      </c>
      <c r="E50" s="267" t="s">
        <v>584</v>
      </c>
      <c r="F50" s="380">
        <v>1179482</v>
      </c>
      <c r="G50" s="266">
        <v>3.06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44176</v>
      </c>
      <c r="B51" s="266">
        <v>538732</v>
      </c>
      <c r="C51" s="267" t="s">
        <v>3660</v>
      </c>
      <c r="D51" s="267" t="s">
        <v>3661</v>
      </c>
      <c r="E51" s="267" t="s">
        <v>583</v>
      </c>
      <c r="F51" s="380">
        <v>250000</v>
      </c>
      <c r="G51" s="266">
        <v>16.54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44176</v>
      </c>
      <c r="B52" s="266">
        <v>538732</v>
      </c>
      <c r="C52" s="267" t="s">
        <v>3660</v>
      </c>
      <c r="D52" s="267" t="s">
        <v>3662</v>
      </c>
      <c r="E52" s="267" t="s">
        <v>584</v>
      </c>
      <c r="F52" s="380">
        <v>250000</v>
      </c>
      <c r="G52" s="266">
        <v>16.54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44176</v>
      </c>
      <c r="B53" s="266">
        <v>537524</v>
      </c>
      <c r="C53" s="267" t="s">
        <v>3820</v>
      </c>
      <c r="D53" s="267" t="s">
        <v>3821</v>
      </c>
      <c r="E53" s="267" t="s">
        <v>583</v>
      </c>
      <c r="F53" s="380">
        <v>871000</v>
      </c>
      <c r="G53" s="266">
        <v>0.91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44176</v>
      </c>
      <c r="B54" s="266">
        <v>537524</v>
      </c>
      <c r="C54" s="267" t="s">
        <v>3820</v>
      </c>
      <c r="D54" s="267" t="s">
        <v>3821</v>
      </c>
      <c r="E54" s="267" t="s">
        <v>584</v>
      </c>
      <c r="F54" s="380">
        <v>171000</v>
      </c>
      <c r="G54" s="266">
        <v>0.92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44176</v>
      </c>
      <c r="B55" s="266">
        <v>539222</v>
      </c>
      <c r="C55" s="267" t="s">
        <v>3729</v>
      </c>
      <c r="D55" s="267" t="s">
        <v>3822</v>
      </c>
      <c r="E55" s="267" t="s">
        <v>583</v>
      </c>
      <c r="F55" s="380">
        <v>22500</v>
      </c>
      <c r="G55" s="266">
        <v>39.229999999999997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44176</v>
      </c>
      <c r="B56" s="266">
        <v>539222</v>
      </c>
      <c r="C56" s="267" t="s">
        <v>3729</v>
      </c>
      <c r="D56" s="267" t="s">
        <v>3822</v>
      </c>
      <c r="E56" s="267" t="s">
        <v>584</v>
      </c>
      <c r="F56" s="380">
        <v>37500</v>
      </c>
      <c r="G56" s="266">
        <v>40.08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44176</v>
      </c>
      <c r="B57" s="266">
        <v>539222</v>
      </c>
      <c r="C57" s="267" t="s">
        <v>3729</v>
      </c>
      <c r="D57" s="267" t="s">
        <v>3757</v>
      </c>
      <c r="E57" s="267" t="s">
        <v>583</v>
      </c>
      <c r="F57" s="380">
        <v>35000</v>
      </c>
      <c r="G57" s="266">
        <v>40.159999999999997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44176</v>
      </c>
      <c r="B58" s="266">
        <v>539222</v>
      </c>
      <c r="C58" s="267" t="s">
        <v>3729</v>
      </c>
      <c r="D58" s="267" t="s">
        <v>3730</v>
      </c>
      <c r="E58" s="267" t="s">
        <v>583</v>
      </c>
      <c r="F58" s="380">
        <v>55000</v>
      </c>
      <c r="G58" s="266">
        <v>39.5</v>
      </c>
      <c r="H58" s="344" t="s">
        <v>314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44176</v>
      </c>
      <c r="B59" s="266">
        <v>539222</v>
      </c>
      <c r="C59" s="267" t="s">
        <v>3729</v>
      </c>
      <c r="D59" s="267" t="s">
        <v>3823</v>
      </c>
      <c r="E59" s="267" t="s">
        <v>583</v>
      </c>
      <c r="F59" s="380">
        <v>62500</v>
      </c>
      <c r="G59" s="266">
        <v>39.880000000000003</v>
      </c>
      <c r="H59" s="344" t="s">
        <v>314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44176</v>
      </c>
      <c r="B60" s="266">
        <v>539222</v>
      </c>
      <c r="C60" s="267" t="s">
        <v>3729</v>
      </c>
      <c r="D60" s="267" t="s">
        <v>3757</v>
      </c>
      <c r="E60" s="267" t="s">
        <v>584</v>
      </c>
      <c r="F60" s="380">
        <v>2500</v>
      </c>
      <c r="G60" s="266">
        <v>39.5</v>
      </c>
      <c r="H60" s="344" t="s">
        <v>314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44176</v>
      </c>
      <c r="B61" s="266">
        <v>539222</v>
      </c>
      <c r="C61" s="267" t="s">
        <v>3729</v>
      </c>
      <c r="D61" s="267" t="s">
        <v>3823</v>
      </c>
      <c r="E61" s="267" t="s">
        <v>584</v>
      </c>
      <c r="F61" s="380">
        <v>15000</v>
      </c>
      <c r="G61" s="266">
        <v>39.1</v>
      </c>
      <c r="H61" s="344" t="s">
        <v>314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44176</v>
      </c>
      <c r="B62" s="266">
        <v>539222</v>
      </c>
      <c r="C62" s="267" t="s">
        <v>3729</v>
      </c>
      <c r="D62" s="267" t="s">
        <v>3731</v>
      </c>
      <c r="E62" s="267" t="s">
        <v>584</v>
      </c>
      <c r="F62" s="380">
        <v>110000</v>
      </c>
      <c r="G62" s="266">
        <v>39.69</v>
      </c>
      <c r="H62" s="344" t="s">
        <v>314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44176</v>
      </c>
      <c r="B63" s="266" t="s">
        <v>852</v>
      </c>
      <c r="C63" s="267" t="s">
        <v>3824</v>
      </c>
      <c r="D63" s="267" t="s">
        <v>3701</v>
      </c>
      <c r="E63" s="267" t="s">
        <v>583</v>
      </c>
      <c r="F63" s="380">
        <v>270351</v>
      </c>
      <c r="G63" s="266">
        <v>134.22999999999999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44176</v>
      </c>
      <c r="B64" s="266" t="s">
        <v>852</v>
      </c>
      <c r="C64" s="267" t="s">
        <v>3824</v>
      </c>
      <c r="D64" s="267" t="s">
        <v>3825</v>
      </c>
      <c r="E64" s="267" t="s">
        <v>583</v>
      </c>
      <c r="F64" s="380">
        <v>186325</v>
      </c>
      <c r="G64" s="266">
        <v>134.62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44176</v>
      </c>
      <c r="B65" s="266" t="s">
        <v>935</v>
      </c>
      <c r="C65" s="267" t="s">
        <v>3826</v>
      </c>
      <c r="D65" s="267" t="s">
        <v>3827</v>
      </c>
      <c r="E65" s="267" t="s">
        <v>583</v>
      </c>
      <c r="F65" s="380">
        <v>252000</v>
      </c>
      <c r="G65" s="266">
        <v>101.83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44176</v>
      </c>
      <c r="B66" s="266" t="s">
        <v>945</v>
      </c>
      <c r="C66" s="267" t="s">
        <v>3758</v>
      </c>
      <c r="D66" s="267" t="s">
        <v>3828</v>
      </c>
      <c r="E66" s="267" t="s">
        <v>583</v>
      </c>
      <c r="F66" s="380">
        <v>1868627</v>
      </c>
      <c r="G66" s="266">
        <v>13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44176</v>
      </c>
      <c r="B67" s="266" t="s">
        <v>1173</v>
      </c>
      <c r="C67" s="267" t="s">
        <v>3829</v>
      </c>
      <c r="D67" s="267" t="s">
        <v>3830</v>
      </c>
      <c r="E67" s="267" t="s">
        <v>583</v>
      </c>
      <c r="F67" s="380">
        <v>203589</v>
      </c>
      <c r="G67" s="266">
        <v>95.98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44176</v>
      </c>
      <c r="B68" s="266" t="s">
        <v>1183</v>
      </c>
      <c r="C68" s="267" t="s">
        <v>3831</v>
      </c>
      <c r="D68" s="267" t="s">
        <v>3701</v>
      </c>
      <c r="E68" s="267" t="s">
        <v>583</v>
      </c>
      <c r="F68" s="380">
        <v>144055</v>
      </c>
      <c r="G68" s="266">
        <v>92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44176</v>
      </c>
      <c r="B69" s="266" t="s">
        <v>3832</v>
      </c>
      <c r="C69" s="267" t="s">
        <v>3833</v>
      </c>
      <c r="D69" s="267" t="s">
        <v>3834</v>
      </c>
      <c r="E69" s="267" t="s">
        <v>583</v>
      </c>
      <c r="F69" s="380">
        <v>60000</v>
      </c>
      <c r="G69" s="266">
        <v>20.309999999999999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44176</v>
      </c>
      <c r="B70" s="266" t="s">
        <v>1431</v>
      </c>
      <c r="C70" s="267" t="s">
        <v>3759</v>
      </c>
      <c r="D70" s="267" t="s">
        <v>3760</v>
      </c>
      <c r="E70" s="267" t="s">
        <v>583</v>
      </c>
      <c r="F70" s="380">
        <v>120506</v>
      </c>
      <c r="G70" s="266">
        <v>54.42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44176</v>
      </c>
      <c r="B71" s="266" t="s">
        <v>1745</v>
      </c>
      <c r="C71" s="267" t="s">
        <v>3835</v>
      </c>
      <c r="D71" s="267" t="s">
        <v>3836</v>
      </c>
      <c r="E71" s="267" t="s">
        <v>583</v>
      </c>
      <c r="F71" s="380">
        <v>500000</v>
      </c>
      <c r="G71" s="266">
        <v>17.04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44176</v>
      </c>
      <c r="B72" s="266" t="s">
        <v>1745</v>
      </c>
      <c r="C72" s="267" t="s">
        <v>3835</v>
      </c>
      <c r="D72" s="267" t="s">
        <v>3837</v>
      </c>
      <c r="E72" s="267" t="s">
        <v>583</v>
      </c>
      <c r="F72" s="380">
        <v>640002</v>
      </c>
      <c r="G72" s="266">
        <v>17.03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44176</v>
      </c>
      <c r="B73" s="266" t="s">
        <v>1745</v>
      </c>
      <c r="C73" s="267" t="s">
        <v>3835</v>
      </c>
      <c r="D73" s="267" t="s">
        <v>3685</v>
      </c>
      <c r="E73" s="267" t="s">
        <v>583</v>
      </c>
      <c r="F73" s="380">
        <v>1260862</v>
      </c>
      <c r="G73" s="266">
        <v>16.829999999999998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44176</v>
      </c>
      <c r="B74" s="266" t="s">
        <v>1781</v>
      </c>
      <c r="C74" s="267" t="s">
        <v>3838</v>
      </c>
      <c r="D74" s="267" t="s">
        <v>3836</v>
      </c>
      <c r="E74" s="267" t="s">
        <v>583</v>
      </c>
      <c r="F74" s="380">
        <v>110000</v>
      </c>
      <c r="G74" s="266">
        <v>128.08000000000001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44176</v>
      </c>
      <c r="B75" s="266" t="s">
        <v>1839</v>
      </c>
      <c r="C75" s="267" t="s">
        <v>3761</v>
      </c>
      <c r="D75" s="267" t="s">
        <v>3719</v>
      </c>
      <c r="E75" s="267" t="s">
        <v>583</v>
      </c>
      <c r="F75" s="380">
        <v>100004</v>
      </c>
      <c r="G75" s="266">
        <v>44.5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44176</v>
      </c>
      <c r="B76" s="266" t="s">
        <v>1921</v>
      </c>
      <c r="C76" s="267" t="s">
        <v>3839</v>
      </c>
      <c r="D76" s="267" t="s">
        <v>3719</v>
      </c>
      <c r="E76" s="267" t="s">
        <v>583</v>
      </c>
      <c r="F76" s="380">
        <v>387565</v>
      </c>
      <c r="G76" s="266">
        <v>59.65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44176</v>
      </c>
      <c r="B77" s="266" t="s">
        <v>2339</v>
      </c>
      <c r="C77" s="267" t="s">
        <v>3840</v>
      </c>
      <c r="D77" s="267" t="s">
        <v>3841</v>
      </c>
      <c r="E77" s="267" t="s">
        <v>583</v>
      </c>
      <c r="F77" s="380">
        <v>140002</v>
      </c>
      <c r="G77" s="266">
        <v>52.5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44176</v>
      </c>
      <c r="B78" s="266" t="s">
        <v>2488</v>
      </c>
      <c r="C78" s="267" t="s">
        <v>3842</v>
      </c>
      <c r="D78" s="267" t="s">
        <v>3843</v>
      </c>
      <c r="E78" s="267" t="s">
        <v>583</v>
      </c>
      <c r="F78" s="380">
        <v>78873</v>
      </c>
      <c r="G78" s="266">
        <v>92.04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44176</v>
      </c>
      <c r="B79" s="266" t="s">
        <v>2734</v>
      </c>
      <c r="C79" s="267" t="s">
        <v>3702</v>
      </c>
      <c r="D79" s="267" t="s">
        <v>3844</v>
      </c>
      <c r="E79" s="267" t="s">
        <v>583</v>
      </c>
      <c r="F79" s="380">
        <v>1571481</v>
      </c>
      <c r="G79" s="266">
        <v>3.1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44176</v>
      </c>
      <c r="B80" s="266" t="s">
        <v>2734</v>
      </c>
      <c r="C80" s="267" t="s">
        <v>3702</v>
      </c>
      <c r="D80" s="267" t="s">
        <v>3845</v>
      </c>
      <c r="E80" s="267" t="s">
        <v>583</v>
      </c>
      <c r="F80" s="380">
        <v>1447858</v>
      </c>
      <c r="G80" s="266">
        <v>3.29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44176</v>
      </c>
      <c r="B81" s="266" t="s">
        <v>2734</v>
      </c>
      <c r="C81" s="267" t="s">
        <v>3702</v>
      </c>
      <c r="D81" s="267" t="s">
        <v>3846</v>
      </c>
      <c r="E81" s="267" t="s">
        <v>583</v>
      </c>
      <c r="F81" s="380">
        <v>1090115</v>
      </c>
      <c r="G81" s="266">
        <v>3.08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44176</v>
      </c>
      <c r="B82" s="266" t="s">
        <v>2734</v>
      </c>
      <c r="C82" s="267" t="s">
        <v>3702</v>
      </c>
      <c r="D82" s="267" t="s">
        <v>3732</v>
      </c>
      <c r="E82" s="267" t="s">
        <v>583</v>
      </c>
      <c r="F82" s="380">
        <v>3000000</v>
      </c>
      <c r="G82" s="266">
        <v>3.03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44176</v>
      </c>
      <c r="B83" s="266" t="s">
        <v>2734</v>
      </c>
      <c r="C83" s="267" t="s">
        <v>3702</v>
      </c>
      <c r="D83" s="267" t="s">
        <v>3847</v>
      </c>
      <c r="E83" s="267" t="s">
        <v>583</v>
      </c>
      <c r="F83" s="380">
        <v>1179482</v>
      </c>
      <c r="G83" s="266">
        <v>3.06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44176</v>
      </c>
      <c r="B84" s="266" t="s">
        <v>2734</v>
      </c>
      <c r="C84" s="267" t="s">
        <v>3702</v>
      </c>
      <c r="D84" s="267" t="s">
        <v>3733</v>
      </c>
      <c r="E84" s="267" t="s">
        <v>583</v>
      </c>
      <c r="F84" s="380">
        <v>1800000</v>
      </c>
      <c r="G84" s="266">
        <v>3.03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44176</v>
      </c>
      <c r="B85" s="266" t="s">
        <v>2734</v>
      </c>
      <c r="C85" s="267" t="s">
        <v>3702</v>
      </c>
      <c r="D85" s="267" t="s">
        <v>3763</v>
      </c>
      <c r="E85" s="267" t="s">
        <v>583</v>
      </c>
      <c r="F85" s="380">
        <v>1200000</v>
      </c>
      <c r="G85" s="266">
        <v>3.03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44176</v>
      </c>
      <c r="B86" s="266" t="s">
        <v>2734</v>
      </c>
      <c r="C86" s="267" t="s">
        <v>3702</v>
      </c>
      <c r="D86" s="267" t="s">
        <v>3848</v>
      </c>
      <c r="E86" s="267" t="s">
        <v>583</v>
      </c>
      <c r="F86" s="380">
        <v>1100032</v>
      </c>
      <c r="G86" s="266">
        <v>3.39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44176</v>
      </c>
      <c r="B87" s="266" t="s">
        <v>2734</v>
      </c>
      <c r="C87" s="267" t="s">
        <v>3702</v>
      </c>
      <c r="D87" s="267" t="s">
        <v>3849</v>
      </c>
      <c r="E87" s="267" t="s">
        <v>583</v>
      </c>
      <c r="F87" s="380">
        <v>1112063</v>
      </c>
      <c r="G87" s="266">
        <v>3.21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44176</v>
      </c>
      <c r="B88" s="266" t="s">
        <v>2734</v>
      </c>
      <c r="C88" s="267" t="s">
        <v>3702</v>
      </c>
      <c r="D88" s="267" t="s">
        <v>3850</v>
      </c>
      <c r="E88" s="267" t="s">
        <v>583</v>
      </c>
      <c r="F88" s="380">
        <v>1116763</v>
      </c>
      <c r="G88" s="266">
        <v>3.31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44176</v>
      </c>
      <c r="B89" s="266" t="s">
        <v>2734</v>
      </c>
      <c r="C89" s="267" t="s">
        <v>3702</v>
      </c>
      <c r="D89" s="267" t="s">
        <v>3851</v>
      </c>
      <c r="E89" s="267" t="s">
        <v>583</v>
      </c>
      <c r="F89" s="380">
        <v>2264915</v>
      </c>
      <c r="G89" s="266">
        <v>3.1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44176</v>
      </c>
      <c r="B90" s="266" t="s">
        <v>2793</v>
      </c>
      <c r="C90" s="267" t="s">
        <v>3852</v>
      </c>
      <c r="D90" s="267" t="s">
        <v>3853</v>
      </c>
      <c r="E90" s="267" t="s">
        <v>583</v>
      </c>
      <c r="F90" s="380">
        <v>4500000</v>
      </c>
      <c r="G90" s="266">
        <v>7.5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44176</v>
      </c>
      <c r="B91" s="266" t="s">
        <v>2839</v>
      </c>
      <c r="C91" s="267" t="s">
        <v>3854</v>
      </c>
      <c r="D91" s="267" t="s">
        <v>3855</v>
      </c>
      <c r="E91" s="267" t="s">
        <v>583</v>
      </c>
      <c r="F91" s="380">
        <v>365000</v>
      </c>
      <c r="G91" s="266">
        <v>119.91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44176</v>
      </c>
      <c r="B92" s="266" t="s">
        <v>852</v>
      </c>
      <c r="C92" s="267" t="s">
        <v>3824</v>
      </c>
      <c r="D92" s="267" t="s">
        <v>3701</v>
      </c>
      <c r="E92" s="267" t="s">
        <v>584</v>
      </c>
      <c r="F92" s="380">
        <v>272240</v>
      </c>
      <c r="G92" s="266">
        <v>134.36000000000001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44176</v>
      </c>
      <c r="B93" s="266" t="s">
        <v>852</v>
      </c>
      <c r="C93" s="267" t="s">
        <v>3824</v>
      </c>
      <c r="D93" s="267" t="s">
        <v>3825</v>
      </c>
      <c r="E93" s="267" t="s">
        <v>584</v>
      </c>
      <c r="F93" s="380">
        <v>186581</v>
      </c>
      <c r="G93" s="266">
        <v>134.72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44176</v>
      </c>
      <c r="B94" s="266" t="s">
        <v>935</v>
      </c>
      <c r="C94" s="267" t="s">
        <v>3826</v>
      </c>
      <c r="D94" s="267" t="s">
        <v>3827</v>
      </c>
      <c r="E94" s="267" t="s">
        <v>584</v>
      </c>
      <c r="F94" s="380">
        <v>2000</v>
      </c>
      <c r="G94" s="266">
        <v>96.01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44176</v>
      </c>
      <c r="B95" s="266" t="s">
        <v>945</v>
      </c>
      <c r="C95" s="267" t="s">
        <v>3758</v>
      </c>
      <c r="D95" s="267" t="s">
        <v>3764</v>
      </c>
      <c r="E95" s="267" t="s">
        <v>584</v>
      </c>
      <c r="F95" s="380">
        <v>1900000</v>
      </c>
      <c r="G95" s="266">
        <v>13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44176</v>
      </c>
      <c r="B96" s="266" t="s">
        <v>1173</v>
      </c>
      <c r="C96" s="267" t="s">
        <v>3829</v>
      </c>
      <c r="D96" s="267" t="s">
        <v>3856</v>
      </c>
      <c r="E96" s="267" t="s">
        <v>584</v>
      </c>
      <c r="F96" s="380">
        <v>200000</v>
      </c>
      <c r="G96" s="266">
        <v>95.99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44176</v>
      </c>
      <c r="B97" s="266" t="s">
        <v>1183</v>
      </c>
      <c r="C97" s="267" t="s">
        <v>3831</v>
      </c>
      <c r="D97" s="267" t="s">
        <v>3701</v>
      </c>
      <c r="E97" s="267" t="s">
        <v>584</v>
      </c>
      <c r="F97" s="380">
        <v>150500</v>
      </c>
      <c r="G97" s="266">
        <v>91.99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44176</v>
      </c>
      <c r="B98" s="266" t="s">
        <v>3832</v>
      </c>
      <c r="C98" s="267" t="s">
        <v>3833</v>
      </c>
      <c r="D98" s="267" t="s">
        <v>3834</v>
      </c>
      <c r="E98" s="267" t="s">
        <v>584</v>
      </c>
      <c r="F98" s="380">
        <v>6000</v>
      </c>
      <c r="G98" s="266">
        <v>20.45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44176</v>
      </c>
      <c r="B99" s="266" t="s">
        <v>1431</v>
      </c>
      <c r="C99" s="267" t="s">
        <v>3759</v>
      </c>
      <c r="D99" s="267" t="s">
        <v>3760</v>
      </c>
      <c r="E99" s="267" t="s">
        <v>584</v>
      </c>
      <c r="F99" s="380">
        <v>349390</v>
      </c>
      <c r="G99" s="266">
        <v>54.5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44176</v>
      </c>
      <c r="B100" s="266" t="s">
        <v>1745</v>
      </c>
      <c r="C100" s="267" t="s">
        <v>3835</v>
      </c>
      <c r="D100" s="267" t="s">
        <v>3837</v>
      </c>
      <c r="E100" s="267" t="s">
        <v>584</v>
      </c>
      <c r="F100" s="380">
        <v>636213</v>
      </c>
      <c r="G100" s="266">
        <v>17.02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44176</v>
      </c>
      <c r="B101" s="266" t="s">
        <v>1745</v>
      </c>
      <c r="C101" s="267" t="s">
        <v>3835</v>
      </c>
      <c r="D101" s="267" t="s">
        <v>3857</v>
      </c>
      <c r="E101" s="267" t="s">
        <v>584</v>
      </c>
      <c r="F101" s="380">
        <v>726500</v>
      </c>
      <c r="G101" s="266">
        <v>17.07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44176</v>
      </c>
      <c r="B102" s="266" t="s">
        <v>1745</v>
      </c>
      <c r="C102" s="267" t="s">
        <v>3835</v>
      </c>
      <c r="D102" s="267" t="s">
        <v>3685</v>
      </c>
      <c r="E102" s="267" t="s">
        <v>584</v>
      </c>
      <c r="F102" s="380">
        <v>1124099</v>
      </c>
      <c r="G102" s="266">
        <v>17.059999999999999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44176</v>
      </c>
      <c r="B103" s="266" t="s">
        <v>1839</v>
      </c>
      <c r="C103" s="267" t="s">
        <v>3761</v>
      </c>
      <c r="D103" s="267" t="s">
        <v>3719</v>
      </c>
      <c r="E103" s="267" t="s">
        <v>584</v>
      </c>
      <c r="F103" s="380">
        <v>100004</v>
      </c>
      <c r="G103" s="266">
        <v>45.78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A104" s="243">
        <v>44176</v>
      </c>
      <c r="B104" s="266" t="s">
        <v>1839</v>
      </c>
      <c r="C104" s="267" t="s">
        <v>3761</v>
      </c>
      <c r="D104" s="267" t="s">
        <v>3762</v>
      </c>
      <c r="E104" s="267" t="s">
        <v>584</v>
      </c>
      <c r="F104" s="380">
        <v>100000</v>
      </c>
      <c r="G104" s="266">
        <v>44.5</v>
      </c>
      <c r="H104" s="344" t="s">
        <v>2952</v>
      </c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A105" s="243">
        <v>44176</v>
      </c>
      <c r="B105" s="266" t="s">
        <v>1921</v>
      </c>
      <c r="C105" s="267" t="s">
        <v>3839</v>
      </c>
      <c r="D105" s="267" t="s">
        <v>3719</v>
      </c>
      <c r="E105" s="267" t="s">
        <v>584</v>
      </c>
      <c r="F105" s="380">
        <v>387566</v>
      </c>
      <c r="G105" s="266">
        <v>60.26</v>
      </c>
      <c r="H105" s="344" t="s">
        <v>2952</v>
      </c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A106" s="243">
        <v>44176</v>
      </c>
      <c r="B106" s="266" t="s">
        <v>3858</v>
      </c>
      <c r="C106" s="267" t="s">
        <v>3859</v>
      </c>
      <c r="D106" s="267" t="s">
        <v>3860</v>
      </c>
      <c r="E106" s="267" t="s">
        <v>584</v>
      </c>
      <c r="F106" s="380">
        <v>222204</v>
      </c>
      <c r="G106" s="266">
        <v>0.95</v>
      </c>
      <c r="H106" s="344" t="s">
        <v>2952</v>
      </c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A107" s="243">
        <v>44176</v>
      </c>
      <c r="B107" s="266" t="s">
        <v>2161</v>
      </c>
      <c r="C107" s="267" t="s">
        <v>3861</v>
      </c>
      <c r="D107" s="267" t="s">
        <v>3862</v>
      </c>
      <c r="E107" s="267" t="s">
        <v>584</v>
      </c>
      <c r="F107" s="380">
        <v>438950</v>
      </c>
      <c r="G107" s="266">
        <v>248.2</v>
      </c>
      <c r="H107" s="344" t="s">
        <v>2952</v>
      </c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A108" s="243">
        <v>44176</v>
      </c>
      <c r="B108" s="266" t="s">
        <v>2339</v>
      </c>
      <c r="C108" s="267" t="s">
        <v>3840</v>
      </c>
      <c r="D108" s="267" t="s">
        <v>3863</v>
      </c>
      <c r="E108" s="267" t="s">
        <v>584</v>
      </c>
      <c r="F108" s="380">
        <v>140000</v>
      </c>
      <c r="G108" s="266">
        <v>52.5</v>
      </c>
      <c r="H108" s="344" t="s">
        <v>2952</v>
      </c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A109" s="243">
        <v>44176</v>
      </c>
      <c r="B109" s="266" t="s">
        <v>2339</v>
      </c>
      <c r="C109" s="267" t="s">
        <v>3840</v>
      </c>
      <c r="D109" s="267" t="s">
        <v>3841</v>
      </c>
      <c r="E109" s="267" t="s">
        <v>584</v>
      </c>
      <c r="F109" s="380">
        <v>104510</v>
      </c>
      <c r="G109" s="266">
        <v>52.35</v>
      </c>
      <c r="H109" s="344" t="s">
        <v>2952</v>
      </c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A110" s="243">
        <v>44176</v>
      </c>
      <c r="B110" s="266" t="s">
        <v>3355</v>
      </c>
      <c r="C110" s="267" t="s">
        <v>3864</v>
      </c>
      <c r="D110" s="267" t="s">
        <v>3865</v>
      </c>
      <c r="E110" s="267" t="s">
        <v>584</v>
      </c>
      <c r="F110" s="380">
        <v>310000</v>
      </c>
      <c r="G110" s="266">
        <v>73.86</v>
      </c>
      <c r="H110" s="344" t="s">
        <v>2952</v>
      </c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A111" s="243">
        <v>44176</v>
      </c>
      <c r="B111" s="266" t="s">
        <v>2496</v>
      </c>
      <c r="C111" s="267" t="s">
        <v>3734</v>
      </c>
      <c r="D111" s="267" t="s">
        <v>3735</v>
      </c>
      <c r="E111" s="267" t="s">
        <v>584</v>
      </c>
      <c r="F111" s="380">
        <v>3062932</v>
      </c>
      <c r="G111" s="266">
        <v>64.92</v>
      </c>
      <c r="H111" s="344" t="s">
        <v>2952</v>
      </c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A112" s="243">
        <v>44176</v>
      </c>
      <c r="B112" s="266" t="s">
        <v>542</v>
      </c>
      <c r="C112" s="267" t="s">
        <v>3866</v>
      </c>
      <c r="D112" s="267" t="s">
        <v>3867</v>
      </c>
      <c r="E112" s="267" t="s">
        <v>584</v>
      </c>
      <c r="F112" s="380">
        <v>1319097</v>
      </c>
      <c r="G112" s="266">
        <v>46.87</v>
      </c>
      <c r="H112" s="344" t="s">
        <v>2952</v>
      </c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1:35">
      <c r="A113" s="243">
        <v>44176</v>
      </c>
      <c r="B113" s="266" t="s">
        <v>2734</v>
      </c>
      <c r="C113" s="267" t="s">
        <v>3702</v>
      </c>
      <c r="D113" s="267" t="s">
        <v>3846</v>
      </c>
      <c r="E113" s="267" t="s">
        <v>584</v>
      </c>
      <c r="F113" s="380">
        <v>525744</v>
      </c>
      <c r="G113" s="266">
        <v>3.08</v>
      </c>
      <c r="H113" s="344" t="s">
        <v>2952</v>
      </c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1:35">
      <c r="A114" s="243">
        <v>44176</v>
      </c>
      <c r="B114" s="266" t="s">
        <v>2734</v>
      </c>
      <c r="C114" s="267" t="s">
        <v>3702</v>
      </c>
      <c r="D114" s="267" t="s">
        <v>3849</v>
      </c>
      <c r="E114" s="267" t="s">
        <v>584</v>
      </c>
      <c r="F114" s="380">
        <v>664063</v>
      </c>
      <c r="G114" s="266">
        <v>3.11</v>
      </c>
      <c r="H114" s="344" t="s">
        <v>2952</v>
      </c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1:35">
      <c r="A115" s="243">
        <v>44176</v>
      </c>
      <c r="B115" s="266" t="s">
        <v>2734</v>
      </c>
      <c r="C115" s="267" t="s">
        <v>3702</v>
      </c>
      <c r="D115" s="267" t="s">
        <v>3851</v>
      </c>
      <c r="E115" s="267" t="s">
        <v>584</v>
      </c>
      <c r="F115" s="380">
        <v>1516706</v>
      </c>
      <c r="G115" s="266">
        <v>3.13</v>
      </c>
      <c r="H115" s="344" t="s">
        <v>2952</v>
      </c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1:35">
      <c r="A116" s="243">
        <v>44176</v>
      </c>
      <c r="B116" s="266" t="s">
        <v>2734</v>
      </c>
      <c r="C116" s="267" t="s">
        <v>3702</v>
      </c>
      <c r="D116" s="267" t="s">
        <v>3850</v>
      </c>
      <c r="E116" s="267" t="s">
        <v>584</v>
      </c>
      <c r="F116" s="380">
        <v>1416763</v>
      </c>
      <c r="G116" s="266">
        <v>3.16</v>
      </c>
      <c r="H116" s="344" t="s">
        <v>2952</v>
      </c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1:35">
      <c r="A117" s="243">
        <v>44176</v>
      </c>
      <c r="B117" s="266" t="s">
        <v>2734</v>
      </c>
      <c r="C117" s="267" t="s">
        <v>3702</v>
      </c>
      <c r="D117" s="267" t="s">
        <v>3766</v>
      </c>
      <c r="E117" s="267" t="s">
        <v>584</v>
      </c>
      <c r="F117" s="380">
        <v>20350000</v>
      </c>
      <c r="G117" s="266">
        <v>3.03</v>
      </c>
      <c r="H117" s="344" t="s">
        <v>2952</v>
      </c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1:35">
      <c r="A118" s="243">
        <v>44176</v>
      </c>
      <c r="B118" s="266" t="s">
        <v>2734</v>
      </c>
      <c r="C118" s="267" t="s">
        <v>3702</v>
      </c>
      <c r="D118" s="267" t="s">
        <v>3848</v>
      </c>
      <c r="E118" s="267" t="s">
        <v>584</v>
      </c>
      <c r="F118" s="380">
        <v>1600034</v>
      </c>
      <c r="G118" s="266">
        <v>3.2</v>
      </c>
      <c r="H118" s="344" t="s">
        <v>2952</v>
      </c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1:35">
      <c r="A119" s="243">
        <v>44176</v>
      </c>
      <c r="B119" s="266" t="s">
        <v>2734</v>
      </c>
      <c r="C119" s="267" t="s">
        <v>3702</v>
      </c>
      <c r="D119" s="267" t="s">
        <v>3845</v>
      </c>
      <c r="E119" s="267" t="s">
        <v>584</v>
      </c>
      <c r="F119" s="380">
        <v>1225429</v>
      </c>
      <c r="G119" s="266">
        <v>3.32</v>
      </c>
      <c r="H119" s="344" t="s">
        <v>2952</v>
      </c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1:35">
      <c r="A120" s="243">
        <v>44176</v>
      </c>
      <c r="B120" s="266" t="s">
        <v>2734</v>
      </c>
      <c r="C120" s="267" t="s">
        <v>3702</v>
      </c>
      <c r="D120" s="267" t="s">
        <v>3765</v>
      </c>
      <c r="E120" s="267" t="s">
        <v>584</v>
      </c>
      <c r="F120" s="380">
        <v>3397000</v>
      </c>
      <c r="G120" s="266">
        <v>3.26</v>
      </c>
      <c r="H120" s="344" t="s">
        <v>2952</v>
      </c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1:35">
      <c r="A121" s="243">
        <v>44176</v>
      </c>
      <c r="B121" s="266" t="s">
        <v>2734</v>
      </c>
      <c r="C121" s="267" t="s">
        <v>3702</v>
      </c>
      <c r="D121" s="267" t="s">
        <v>3847</v>
      </c>
      <c r="E121" s="267" t="s">
        <v>584</v>
      </c>
      <c r="F121" s="380">
        <v>337202</v>
      </c>
      <c r="G121" s="266">
        <v>3.32</v>
      </c>
      <c r="H121" s="344" t="s">
        <v>2952</v>
      </c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1:35">
      <c r="A122" s="243">
        <v>44176</v>
      </c>
      <c r="B122" s="266" t="s">
        <v>2734</v>
      </c>
      <c r="C122" s="267" t="s">
        <v>3702</v>
      </c>
      <c r="D122" s="267" t="s">
        <v>3844</v>
      </c>
      <c r="E122" s="267" t="s">
        <v>584</v>
      </c>
      <c r="F122" s="380">
        <v>1530551</v>
      </c>
      <c r="G122" s="266">
        <v>3.1</v>
      </c>
      <c r="H122" s="344" t="s">
        <v>2952</v>
      </c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1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1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1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1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1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1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1"/>
  <sheetViews>
    <sheetView zoomScale="70" zoomScaleNormal="70" workbookViewId="0">
      <selection activeCell="B8" sqref="B8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44179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05" customFormat="1" ht="14.25">
      <c r="A10" s="509">
        <v>1</v>
      </c>
      <c r="B10" s="510">
        <v>44110</v>
      </c>
      <c r="C10" s="511"/>
      <c r="D10" s="512" t="s">
        <v>142</v>
      </c>
      <c r="E10" s="513" t="s">
        <v>600</v>
      </c>
      <c r="F10" s="495">
        <v>6890</v>
      </c>
      <c r="G10" s="513">
        <v>6600</v>
      </c>
      <c r="H10" s="513">
        <v>7320</v>
      </c>
      <c r="I10" s="514">
        <v>7450</v>
      </c>
      <c r="J10" s="476" t="s">
        <v>3664</v>
      </c>
      <c r="K10" s="476">
        <f t="shared" ref="K10" si="0">H10-F10</f>
        <v>430</v>
      </c>
      <c r="L10" s="477">
        <f t="shared" ref="L10" si="1">(F10*-0.8)/100</f>
        <v>-55.12</v>
      </c>
      <c r="M10" s="478">
        <f t="shared" ref="M10" si="2">(K10+L10)/F10</f>
        <v>5.4409288824383166E-2</v>
      </c>
      <c r="N10" s="497" t="s">
        <v>599</v>
      </c>
      <c r="O10" s="479">
        <v>44168</v>
      </c>
      <c r="Q10" s="406"/>
      <c r="R10" s="407" t="s">
        <v>3633</v>
      </c>
      <c r="S10" s="406"/>
      <c r="T10" s="406"/>
      <c r="U10" s="406"/>
      <c r="V10" s="406"/>
      <c r="W10" s="406"/>
      <c r="X10" s="406"/>
      <c r="Y10" s="406"/>
      <c r="Z10" s="406"/>
      <c r="AA10" s="406"/>
      <c r="AB10" s="406"/>
    </row>
    <row r="11" spans="1:28" s="5" customFormat="1" ht="14.25">
      <c r="A11" s="509">
        <v>2</v>
      </c>
      <c r="B11" s="510">
        <v>44153</v>
      </c>
      <c r="C11" s="511"/>
      <c r="D11" s="512" t="s">
        <v>116</v>
      </c>
      <c r="E11" s="513" t="s">
        <v>600</v>
      </c>
      <c r="F11" s="495">
        <v>2137.5</v>
      </c>
      <c r="G11" s="513">
        <v>2000</v>
      </c>
      <c r="H11" s="513">
        <v>2267.5</v>
      </c>
      <c r="I11" s="514" t="s">
        <v>3642</v>
      </c>
      <c r="J11" s="555" t="s">
        <v>3721</v>
      </c>
      <c r="K11" s="555">
        <f t="shared" ref="K11" si="3">H11-F11</f>
        <v>130</v>
      </c>
      <c r="L11" s="477">
        <f t="shared" ref="L11" si="4">(F11*-0.8)/100</f>
        <v>-17.100000000000001</v>
      </c>
      <c r="M11" s="478">
        <f t="shared" ref="M11" si="5">(K11+L11)/F11</f>
        <v>5.2818713450292397E-2</v>
      </c>
      <c r="N11" s="497" t="s">
        <v>599</v>
      </c>
      <c r="O11" s="479">
        <v>44174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382">
        <v>3</v>
      </c>
      <c r="B12" s="397">
        <v>44154</v>
      </c>
      <c r="C12" s="398"/>
      <c r="D12" s="411" t="s">
        <v>472</v>
      </c>
      <c r="E12" s="402" t="s">
        <v>600</v>
      </c>
      <c r="F12" s="402" t="s">
        <v>3643</v>
      </c>
      <c r="G12" s="409">
        <v>1515</v>
      </c>
      <c r="H12" s="402"/>
      <c r="I12" s="399" t="s">
        <v>3644</v>
      </c>
      <c r="J12" s="404" t="s">
        <v>601</v>
      </c>
      <c r="K12" s="404"/>
      <c r="L12" s="416"/>
      <c r="M12" s="375"/>
      <c r="N12" s="385"/>
      <c r="O12" s="381"/>
      <c r="P12" s="405"/>
      <c r="Q12" s="64"/>
      <c r="R12" s="340" t="s">
        <v>602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9">
        <v>4</v>
      </c>
      <c r="B13" s="510">
        <v>44154</v>
      </c>
      <c r="C13" s="511"/>
      <c r="D13" s="512" t="s">
        <v>252</v>
      </c>
      <c r="E13" s="513" t="s">
        <v>600</v>
      </c>
      <c r="F13" s="495">
        <v>2450</v>
      </c>
      <c r="G13" s="513">
        <v>2300</v>
      </c>
      <c r="H13" s="513">
        <v>2605</v>
      </c>
      <c r="I13" s="514">
        <v>2750</v>
      </c>
      <c r="J13" s="532" t="s">
        <v>3686</v>
      </c>
      <c r="K13" s="529">
        <f t="shared" ref="K13:K14" si="6">H13-F13</f>
        <v>155</v>
      </c>
      <c r="L13" s="477">
        <f t="shared" ref="L13:L14" si="7">(F13*-0.8)/100</f>
        <v>-19.600000000000001</v>
      </c>
      <c r="M13" s="478">
        <f t="shared" ref="M13:M14" si="8">(K13+L13)/F13</f>
        <v>5.5265306122448982E-2</v>
      </c>
      <c r="N13" s="497" t="s">
        <v>599</v>
      </c>
      <c r="O13" s="479">
        <v>44169</v>
      </c>
      <c r="P13" s="405"/>
      <c r="Q13" s="64"/>
      <c r="R13" s="340" t="s">
        <v>3186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9">
        <v>5</v>
      </c>
      <c r="B14" s="510">
        <v>44167</v>
      </c>
      <c r="C14" s="511"/>
      <c r="D14" s="512" t="s">
        <v>98</v>
      </c>
      <c r="E14" s="513" t="s">
        <v>600</v>
      </c>
      <c r="F14" s="495">
        <v>181</v>
      </c>
      <c r="G14" s="513">
        <v>167</v>
      </c>
      <c r="H14" s="513">
        <v>194</v>
      </c>
      <c r="I14" s="514" t="s">
        <v>3655</v>
      </c>
      <c r="J14" s="538" t="s">
        <v>3703</v>
      </c>
      <c r="K14" s="538">
        <f t="shared" si="6"/>
        <v>13</v>
      </c>
      <c r="L14" s="477">
        <f t="shared" si="7"/>
        <v>-1.4480000000000002</v>
      </c>
      <c r="M14" s="478">
        <f t="shared" si="8"/>
        <v>6.3823204419889507E-2</v>
      </c>
      <c r="N14" s="497" t="s">
        <v>599</v>
      </c>
      <c r="O14" s="479">
        <v>44173</v>
      </c>
      <c r="P14" s="405"/>
      <c r="Q14" s="64"/>
      <c r="R14" s="340" t="s">
        <v>602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59">
        <v>6</v>
      </c>
      <c r="B15" s="560">
        <v>44175</v>
      </c>
      <c r="C15" s="561"/>
      <c r="D15" s="562" t="s">
        <v>2931</v>
      </c>
      <c r="E15" s="563" t="s">
        <v>600</v>
      </c>
      <c r="F15" s="563">
        <v>1427.5</v>
      </c>
      <c r="G15" s="564">
        <v>1330</v>
      </c>
      <c r="H15" s="563">
        <v>1500</v>
      </c>
      <c r="I15" s="565" t="s">
        <v>3736</v>
      </c>
      <c r="J15" s="566" t="s">
        <v>3737</v>
      </c>
      <c r="K15" s="566">
        <f t="shared" ref="K15" si="9">H15-F15</f>
        <v>72.5</v>
      </c>
      <c r="L15" s="567">
        <f>(F15*-0.07)/100</f>
        <v>-0.99925000000000008</v>
      </c>
      <c r="M15" s="568">
        <f t="shared" ref="M15" si="10">(K15+L15)/F15</f>
        <v>5.008809106830122E-2</v>
      </c>
      <c r="N15" s="569" t="s">
        <v>599</v>
      </c>
      <c r="O15" s="570">
        <v>44175</v>
      </c>
      <c r="P15" s="405"/>
      <c r="Q15" s="64"/>
      <c r="R15" s="340" t="s">
        <v>602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382">
        <v>7</v>
      </c>
      <c r="B16" s="397">
        <v>44175</v>
      </c>
      <c r="C16" s="398"/>
      <c r="D16" s="411" t="s">
        <v>128</v>
      </c>
      <c r="E16" s="402" t="s">
        <v>600</v>
      </c>
      <c r="F16" s="402" t="s">
        <v>3745</v>
      </c>
      <c r="G16" s="409">
        <v>197</v>
      </c>
      <c r="H16" s="402"/>
      <c r="I16" s="399" t="s">
        <v>3746</v>
      </c>
      <c r="J16" s="404" t="s">
        <v>601</v>
      </c>
      <c r="K16" s="404"/>
      <c r="L16" s="416"/>
      <c r="M16" s="375"/>
      <c r="N16" s="385"/>
      <c r="O16" s="381"/>
      <c r="P16" s="405"/>
      <c r="Q16" s="64"/>
      <c r="R16" s="340" t="s">
        <v>602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382">
        <v>8</v>
      </c>
      <c r="B17" s="397">
        <v>44176</v>
      </c>
      <c r="C17" s="398"/>
      <c r="D17" s="411" t="s">
        <v>569</v>
      </c>
      <c r="E17" s="402" t="s">
        <v>600</v>
      </c>
      <c r="F17" s="402" t="s">
        <v>3770</v>
      </c>
      <c r="G17" s="409">
        <v>1940</v>
      </c>
      <c r="H17" s="402"/>
      <c r="I17" s="399" t="s">
        <v>3771</v>
      </c>
      <c r="J17" s="404" t="s">
        <v>601</v>
      </c>
      <c r="K17" s="404"/>
      <c r="L17" s="416"/>
      <c r="M17" s="375"/>
      <c r="N17" s="385"/>
      <c r="O17" s="381"/>
      <c r="P17" s="405"/>
      <c r="Q17" s="64"/>
      <c r="R17" s="340" t="s">
        <v>602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382"/>
      <c r="B18" s="397"/>
      <c r="C18" s="398"/>
      <c r="D18" s="411"/>
      <c r="E18" s="402"/>
      <c r="F18" s="402"/>
      <c r="G18" s="409"/>
      <c r="H18" s="402"/>
      <c r="I18" s="399"/>
      <c r="J18" s="404"/>
      <c r="K18" s="404"/>
      <c r="L18" s="416"/>
      <c r="M18" s="375"/>
      <c r="N18" s="385"/>
      <c r="O18" s="381"/>
      <c r="P18" s="405"/>
      <c r="Q18" s="64"/>
      <c r="R18" s="340"/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461"/>
      <c r="B19" s="462"/>
      <c r="C19" s="463"/>
      <c r="D19" s="464"/>
      <c r="E19" s="465"/>
      <c r="F19" s="465"/>
      <c r="G19" s="428"/>
      <c r="H19" s="465"/>
      <c r="I19" s="466"/>
      <c r="J19" s="429"/>
      <c r="K19" s="429"/>
      <c r="L19" s="467"/>
      <c r="M19" s="79"/>
      <c r="N19" s="468"/>
      <c r="O19" s="469"/>
      <c r="P19" s="405"/>
      <c r="Q19" s="64"/>
      <c r="R19" s="340"/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61"/>
      <c r="B20" s="462"/>
      <c r="C20" s="463"/>
      <c r="D20" s="464"/>
      <c r="E20" s="465"/>
      <c r="F20" s="465"/>
      <c r="G20" s="428"/>
      <c r="H20" s="465"/>
      <c r="I20" s="466"/>
      <c r="J20" s="429"/>
      <c r="K20" s="429"/>
      <c r="L20" s="467"/>
      <c r="M20" s="79"/>
      <c r="N20" s="468"/>
      <c r="O20" s="469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2" customHeight="1">
      <c r="A21" s="23" t="s">
        <v>603</v>
      </c>
      <c r="B21" s="24"/>
      <c r="C21" s="25"/>
      <c r="D21" s="26"/>
      <c r="E21" s="27"/>
      <c r="F21" s="28"/>
      <c r="G21" s="28"/>
      <c r="H21" s="28"/>
      <c r="I21" s="28"/>
      <c r="J21" s="65"/>
      <c r="K21" s="28"/>
      <c r="L21" s="417"/>
      <c r="M21" s="38"/>
      <c r="N21" s="65"/>
      <c r="O21" s="66"/>
      <c r="P21" s="8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s="5" customFormat="1" ht="12" customHeight="1">
      <c r="A22" s="29" t="s">
        <v>604</v>
      </c>
      <c r="B22" s="23"/>
      <c r="C22" s="23"/>
      <c r="D22" s="23"/>
      <c r="F22" s="30" t="s">
        <v>605</v>
      </c>
      <c r="G22" s="17"/>
      <c r="H22" s="31"/>
      <c r="I22" s="36"/>
      <c r="J22" s="67"/>
      <c r="K22" s="68"/>
      <c r="L22" s="418"/>
      <c r="M22" s="69"/>
      <c r="N22" s="16"/>
      <c r="O22" s="70"/>
      <c r="P22" s="8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s="5" customFormat="1" ht="12" customHeight="1">
      <c r="A23" s="23" t="s">
        <v>606</v>
      </c>
      <c r="B23" s="23"/>
      <c r="C23" s="23"/>
      <c r="D23" s="23"/>
      <c r="E23" s="32"/>
      <c r="F23" s="30" t="s">
        <v>607</v>
      </c>
      <c r="G23" s="17"/>
      <c r="H23" s="31"/>
      <c r="I23" s="36"/>
      <c r="J23" s="67"/>
      <c r="K23" s="68"/>
      <c r="L23" s="418"/>
      <c r="M23" s="69"/>
      <c r="N23" s="16"/>
      <c r="O23" s="70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3"/>
      <c r="B24" s="23"/>
      <c r="C24" s="23"/>
      <c r="D24" s="23"/>
      <c r="E24" s="32"/>
      <c r="F24" s="17"/>
      <c r="G24" s="17"/>
      <c r="H24" s="31"/>
      <c r="I24" s="36"/>
      <c r="J24" s="71"/>
      <c r="K24" s="68"/>
      <c r="L24" s="418"/>
      <c r="M24" s="17"/>
      <c r="N24" s="72"/>
      <c r="O24" s="5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ht="15">
      <c r="A25" s="11"/>
      <c r="B25" s="33" t="s">
        <v>608</v>
      </c>
      <c r="C25" s="33"/>
      <c r="D25" s="33"/>
      <c r="E25" s="33"/>
      <c r="F25" s="34"/>
      <c r="G25" s="32"/>
      <c r="H25" s="32"/>
      <c r="I25" s="73"/>
      <c r="J25" s="74"/>
      <c r="K25" s="75"/>
      <c r="L25" s="419"/>
      <c r="M25" s="12"/>
      <c r="N25" s="11"/>
      <c r="O25" s="53"/>
      <c r="P25" s="7"/>
      <c r="R25" s="82"/>
      <c r="S25" s="16"/>
      <c r="T25" s="16"/>
      <c r="U25" s="16"/>
      <c r="V25" s="16"/>
      <c r="W25" s="16"/>
      <c r="X25" s="16"/>
      <c r="Y25" s="16"/>
      <c r="Z25" s="16"/>
    </row>
    <row r="26" spans="1:38" s="6" customFormat="1" ht="38.25">
      <c r="A26" s="20" t="s">
        <v>16</v>
      </c>
      <c r="B26" s="21" t="s">
        <v>575</v>
      </c>
      <c r="C26" s="21"/>
      <c r="D26" s="22" t="s">
        <v>588</v>
      </c>
      <c r="E26" s="21" t="s">
        <v>589</v>
      </c>
      <c r="F26" s="21" t="s">
        <v>590</v>
      </c>
      <c r="G26" s="21" t="s">
        <v>609</v>
      </c>
      <c r="H26" s="21" t="s">
        <v>592</v>
      </c>
      <c r="I26" s="21" t="s">
        <v>593</v>
      </c>
      <c r="J26" s="21" t="s">
        <v>594</v>
      </c>
      <c r="K26" s="62" t="s">
        <v>610</v>
      </c>
      <c r="L26" s="420" t="s">
        <v>3630</v>
      </c>
      <c r="M26" s="63" t="s">
        <v>3629</v>
      </c>
      <c r="N26" s="21" t="s">
        <v>597</v>
      </c>
      <c r="O26" s="78" t="s">
        <v>598</v>
      </c>
      <c r="P26" s="7"/>
      <c r="Q26" s="40"/>
      <c r="R26" s="38"/>
      <c r="S26" s="38"/>
      <c r="T26" s="38"/>
    </row>
    <row r="27" spans="1:38" s="393" customFormat="1" ht="15" customHeight="1">
      <c r="A27" s="480">
        <v>1</v>
      </c>
      <c r="B27" s="481">
        <v>44153</v>
      </c>
      <c r="C27" s="482"/>
      <c r="D27" s="483" t="s">
        <v>3641</v>
      </c>
      <c r="E27" s="484" t="s">
        <v>600</v>
      </c>
      <c r="F27" s="484">
        <v>376</v>
      </c>
      <c r="G27" s="485">
        <v>367</v>
      </c>
      <c r="H27" s="485">
        <v>376.5</v>
      </c>
      <c r="I27" s="484">
        <v>396</v>
      </c>
      <c r="J27" s="486" t="s">
        <v>3654</v>
      </c>
      <c r="K27" s="486">
        <f t="shared" ref="K27" si="11">H27-F27</f>
        <v>0.5</v>
      </c>
      <c r="L27" s="487">
        <f t="shared" ref="L27:L29" si="12">(F27*-0.7)/100</f>
        <v>-2.6319999999999997</v>
      </c>
      <c r="M27" s="488">
        <f t="shared" ref="M27:M29" si="13">(K27+L27)/F27</f>
        <v>-5.6702127659574459E-3</v>
      </c>
      <c r="N27" s="489" t="s">
        <v>708</v>
      </c>
      <c r="O27" s="490">
        <v>44167</v>
      </c>
      <c r="P27" s="7"/>
      <c r="Q27" s="7"/>
      <c r="R27" s="343" t="s">
        <v>602</v>
      </c>
      <c r="S27" s="40"/>
      <c r="T27" s="40"/>
      <c r="U27" s="40"/>
      <c r="V27" s="40"/>
      <c r="W27" s="40"/>
      <c r="X27" s="40"/>
      <c r="Y27" s="40"/>
      <c r="Z27" s="40"/>
      <c r="AA27" s="40"/>
    </row>
    <row r="28" spans="1:38" s="393" customFormat="1" ht="15" customHeight="1">
      <c r="A28" s="491">
        <v>2</v>
      </c>
      <c r="B28" s="492">
        <v>44161</v>
      </c>
      <c r="C28" s="493"/>
      <c r="D28" s="494" t="s">
        <v>133</v>
      </c>
      <c r="E28" s="495" t="s">
        <v>3627</v>
      </c>
      <c r="F28" s="495">
        <v>1877</v>
      </c>
      <c r="G28" s="496">
        <v>1925</v>
      </c>
      <c r="H28" s="496">
        <v>1837</v>
      </c>
      <c r="I28" s="495">
        <v>1800</v>
      </c>
      <c r="J28" s="476" t="s">
        <v>636</v>
      </c>
      <c r="K28" s="476">
        <f>F28-H28</f>
        <v>40</v>
      </c>
      <c r="L28" s="477">
        <f t="shared" si="12"/>
        <v>-13.138999999999999</v>
      </c>
      <c r="M28" s="478">
        <f t="shared" si="13"/>
        <v>1.4310602024507194E-2</v>
      </c>
      <c r="N28" s="497" t="s">
        <v>599</v>
      </c>
      <c r="O28" s="479">
        <v>44167</v>
      </c>
      <c r="P28" s="7"/>
      <c r="Q28" s="7"/>
      <c r="R28" s="343" t="s">
        <v>602</v>
      </c>
      <c r="S28" s="40"/>
      <c r="T28" s="40"/>
      <c r="U28" s="40"/>
      <c r="V28" s="40"/>
      <c r="W28" s="40"/>
      <c r="X28" s="40"/>
      <c r="Y28" s="40"/>
      <c r="Z28" s="40"/>
      <c r="AA28" s="40"/>
    </row>
    <row r="29" spans="1:38" s="393" customFormat="1" ht="15" customHeight="1">
      <c r="A29" s="491">
        <v>3</v>
      </c>
      <c r="B29" s="492">
        <v>44166</v>
      </c>
      <c r="C29" s="493"/>
      <c r="D29" s="494" t="s">
        <v>253</v>
      </c>
      <c r="E29" s="495" t="s">
        <v>600</v>
      </c>
      <c r="F29" s="495">
        <v>641.5</v>
      </c>
      <c r="G29" s="496">
        <v>619</v>
      </c>
      <c r="H29" s="496">
        <v>659</v>
      </c>
      <c r="I29" s="495">
        <v>680</v>
      </c>
      <c r="J29" s="556" t="s">
        <v>3708</v>
      </c>
      <c r="K29" s="556">
        <f t="shared" ref="K29" si="14">H29-F29</f>
        <v>17.5</v>
      </c>
      <c r="L29" s="477">
        <f t="shared" si="12"/>
        <v>-4.4904999999999999</v>
      </c>
      <c r="M29" s="478">
        <f t="shared" si="13"/>
        <v>2.0279812938425564E-2</v>
      </c>
      <c r="N29" s="497" t="s">
        <v>599</v>
      </c>
      <c r="O29" s="479">
        <v>44175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91">
        <v>4</v>
      </c>
      <c r="B30" s="492">
        <v>44166</v>
      </c>
      <c r="C30" s="493"/>
      <c r="D30" s="494" t="s">
        <v>957</v>
      </c>
      <c r="E30" s="495" t="s">
        <v>600</v>
      </c>
      <c r="F30" s="495">
        <v>115.5</v>
      </c>
      <c r="G30" s="496">
        <v>112</v>
      </c>
      <c r="H30" s="496">
        <v>118.5</v>
      </c>
      <c r="I30" s="495">
        <v>122</v>
      </c>
      <c r="J30" s="516" t="s">
        <v>3675</v>
      </c>
      <c r="K30" s="476">
        <f t="shared" ref="K30:K31" si="15">H30-F30</f>
        <v>3</v>
      </c>
      <c r="L30" s="477">
        <f t="shared" ref="L30:L31" si="16">(F30*-0.7)/100</f>
        <v>-0.8085</v>
      </c>
      <c r="M30" s="478">
        <f t="shared" ref="M30:M31" si="17">(K30+L30)/F30</f>
        <v>1.8974025974025973E-2</v>
      </c>
      <c r="N30" s="497" t="s">
        <v>599</v>
      </c>
      <c r="O30" s="479">
        <v>44168</v>
      </c>
      <c r="P30" s="7"/>
      <c r="Q30" s="7"/>
      <c r="R30" s="343" t="s">
        <v>3186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91">
        <v>5</v>
      </c>
      <c r="B31" s="492">
        <v>44167</v>
      </c>
      <c r="C31" s="493"/>
      <c r="D31" s="494" t="s">
        <v>55</v>
      </c>
      <c r="E31" s="495" t="s">
        <v>600</v>
      </c>
      <c r="F31" s="495">
        <v>608.5</v>
      </c>
      <c r="G31" s="496">
        <v>590</v>
      </c>
      <c r="H31" s="496">
        <v>624</v>
      </c>
      <c r="I31" s="495">
        <v>640</v>
      </c>
      <c r="J31" s="538" t="s">
        <v>3688</v>
      </c>
      <c r="K31" s="538">
        <f t="shared" si="15"/>
        <v>15.5</v>
      </c>
      <c r="L31" s="477">
        <f t="shared" si="16"/>
        <v>-4.2595000000000001</v>
      </c>
      <c r="M31" s="478">
        <f t="shared" si="17"/>
        <v>1.8472473294987676E-2</v>
      </c>
      <c r="N31" s="497" t="s">
        <v>599</v>
      </c>
      <c r="O31" s="479">
        <v>44173</v>
      </c>
      <c r="P31" s="7"/>
      <c r="Q31" s="7"/>
      <c r="R31" s="343" t="s">
        <v>3186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91">
        <v>6</v>
      </c>
      <c r="B32" s="492">
        <v>44167</v>
      </c>
      <c r="C32" s="493"/>
      <c r="D32" s="494" t="s">
        <v>197</v>
      </c>
      <c r="E32" s="495" t="s">
        <v>600</v>
      </c>
      <c r="F32" s="495">
        <v>440</v>
      </c>
      <c r="G32" s="496">
        <v>428</v>
      </c>
      <c r="H32" s="496">
        <v>450.5</v>
      </c>
      <c r="I32" s="495" t="s">
        <v>3656</v>
      </c>
      <c r="J32" s="476" t="s">
        <v>3663</v>
      </c>
      <c r="K32" s="476">
        <f t="shared" ref="K32" si="18">H32-F32</f>
        <v>10.5</v>
      </c>
      <c r="L32" s="477">
        <f t="shared" ref="L32" si="19">(F32*-0.7)/100</f>
        <v>-3.08</v>
      </c>
      <c r="M32" s="478">
        <f t="shared" ref="M32" si="20">(K32+L32)/F32</f>
        <v>1.6863636363636362E-2</v>
      </c>
      <c r="N32" s="497" t="s">
        <v>599</v>
      </c>
      <c r="O32" s="479">
        <v>44168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91">
        <v>7</v>
      </c>
      <c r="B33" s="492">
        <v>44167</v>
      </c>
      <c r="C33" s="493"/>
      <c r="D33" s="494" t="s">
        <v>75</v>
      </c>
      <c r="E33" s="495" t="s">
        <v>600</v>
      </c>
      <c r="F33" s="495">
        <v>3585</v>
      </c>
      <c r="G33" s="496">
        <v>3480</v>
      </c>
      <c r="H33" s="496">
        <v>3670</v>
      </c>
      <c r="I33" s="495">
        <v>3800</v>
      </c>
      <c r="J33" s="534" t="s">
        <v>3687</v>
      </c>
      <c r="K33" s="534">
        <f t="shared" ref="K33" si="21">H33-F33</f>
        <v>85</v>
      </c>
      <c r="L33" s="477">
        <f t="shared" ref="L33" si="22">(F33*-0.7)/100</f>
        <v>-25.094999999999999</v>
      </c>
      <c r="M33" s="478">
        <f t="shared" ref="M33" si="23">(K33+L33)/F33</f>
        <v>1.6709902370990237E-2</v>
      </c>
      <c r="N33" s="497" t="s">
        <v>599</v>
      </c>
      <c r="O33" s="479">
        <v>44172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91">
        <v>8</v>
      </c>
      <c r="B34" s="492">
        <v>44168</v>
      </c>
      <c r="C34" s="493"/>
      <c r="D34" s="494" t="s">
        <v>315</v>
      </c>
      <c r="E34" s="495" t="s">
        <v>600</v>
      </c>
      <c r="F34" s="495">
        <v>200</v>
      </c>
      <c r="G34" s="496">
        <v>193</v>
      </c>
      <c r="H34" s="496">
        <v>206.5</v>
      </c>
      <c r="I34" s="495">
        <v>210</v>
      </c>
      <c r="J34" s="573" t="s">
        <v>3767</v>
      </c>
      <c r="K34" s="573">
        <f t="shared" ref="K34" si="24">H34-F34</f>
        <v>6.5</v>
      </c>
      <c r="L34" s="477">
        <f t="shared" ref="L34" si="25">(F34*-0.7)/100</f>
        <v>-1.4</v>
      </c>
      <c r="M34" s="478">
        <f t="shared" ref="M34" si="26">(K34+L34)/F34</f>
        <v>2.5499999999999998E-2</v>
      </c>
      <c r="N34" s="497" t="s">
        <v>599</v>
      </c>
      <c r="O34" s="479">
        <v>44176</v>
      </c>
      <c r="P34" s="7"/>
      <c r="Q34" s="7"/>
      <c r="R34" s="343" t="s">
        <v>602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91">
        <v>9</v>
      </c>
      <c r="B35" s="492">
        <v>44168</v>
      </c>
      <c r="C35" s="493"/>
      <c r="D35" s="494" t="s">
        <v>409</v>
      </c>
      <c r="E35" s="495" t="s">
        <v>600</v>
      </c>
      <c r="F35" s="495">
        <v>87.25</v>
      </c>
      <c r="G35" s="496">
        <v>84.5</v>
      </c>
      <c r="H35" s="496">
        <v>89.25</v>
      </c>
      <c r="I35" s="495" t="s">
        <v>3670</v>
      </c>
      <c r="J35" s="476" t="s">
        <v>3671</v>
      </c>
      <c r="K35" s="476">
        <f t="shared" ref="K35:K37" si="27">H35-F35</f>
        <v>2</v>
      </c>
      <c r="L35" s="477">
        <f>(F35*-0.07)/100</f>
        <v>-6.1075000000000011E-2</v>
      </c>
      <c r="M35" s="478">
        <f t="shared" ref="M35:M37" si="28">(K35+L35)/F35</f>
        <v>2.2222636103151863E-2</v>
      </c>
      <c r="N35" s="497" t="s">
        <v>599</v>
      </c>
      <c r="O35" s="515">
        <v>44168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91">
        <v>10</v>
      </c>
      <c r="B36" s="492">
        <v>44168</v>
      </c>
      <c r="C36" s="493"/>
      <c r="D36" s="494" t="s">
        <v>2931</v>
      </c>
      <c r="E36" s="495" t="s">
        <v>600</v>
      </c>
      <c r="F36" s="495">
        <v>1370</v>
      </c>
      <c r="G36" s="496">
        <v>1335</v>
      </c>
      <c r="H36" s="496">
        <v>1407.5</v>
      </c>
      <c r="I36" s="495" t="s">
        <v>3672</v>
      </c>
      <c r="J36" s="529" t="s">
        <v>3677</v>
      </c>
      <c r="K36" s="529">
        <f t="shared" si="27"/>
        <v>37.5</v>
      </c>
      <c r="L36" s="477">
        <f t="shared" ref="L36:L37" si="29">(F36*-0.7)/100</f>
        <v>-9.5899999999999981</v>
      </c>
      <c r="M36" s="478">
        <f t="shared" si="28"/>
        <v>2.037226277372263E-2</v>
      </c>
      <c r="N36" s="497" t="s">
        <v>599</v>
      </c>
      <c r="O36" s="479">
        <v>44169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80">
        <v>11</v>
      </c>
      <c r="B37" s="481">
        <v>44168</v>
      </c>
      <c r="C37" s="482"/>
      <c r="D37" s="483" t="s">
        <v>523</v>
      </c>
      <c r="E37" s="484" t="s">
        <v>600</v>
      </c>
      <c r="F37" s="484">
        <v>345.5</v>
      </c>
      <c r="G37" s="485">
        <v>335</v>
      </c>
      <c r="H37" s="485">
        <v>346.5</v>
      </c>
      <c r="I37" s="484">
        <v>365</v>
      </c>
      <c r="J37" s="486" t="s">
        <v>3720</v>
      </c>
      <c r="K37" s="486">
        <f t="shared" si="27"/>
        <v>1</v>
      </c>
      <c r="L37" s="487">
        <f t="shared" si="29"/>
        <v>-2.4184999999999999</v>
      </c>
      <c r="M37" s="488">
        <f t="shared" si="28"/>
        <v>-4.1056439942112879E-3</v>
      </c>
      <c r="N37" s="489" t="s">
        <v>708</v>
      </c>
      <c r="O37" s="490">
        <v>44173</v>
      </c>
      <c r="P37" s="7"/>
      <c r="Q37" s="7"/>
      <c r="R37" s="343" t="s">
        <v>3186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491">
        <v>12</v>
      </c>
      <c r="B38" s="492">
        <v>44169</v>
      </c>
      <c r="C38" s="493"/>
      <c r="D38" s="494" t="s">
        <v>565</v>
      </c>
      <c r="E38" s="495" t="s">
        <v>600</v>
      </c>
      <c r="F38" s="495">
        <v>1150</v>
      </c>
      <c r="G38" s="496">
        <v>1115</v>
      </c>
      <c r="H38" s="496">
        <v>1183</v>
      </c>
      <c r="I38" s="495" t="s">
        <v>3678</v>
      </c>
      <c r="J38" s="538" t="s">
        <v>3707</v>
      </c>
      <c r="K38" s="538">
        <f t="shared" ref="K38" si="30">H38-F38</f>
        <v>33</v>
      </c>
      <c r="L38" s="477">
        <f t="shared" ref="L38" si="31">(F38*-0.7)/100</f>
        <v>-8.0500000000000007</v>
      </c>
      <c r="M38" s="478">
        <f t="shared" ref="M38" si="32">(K38+L38)/F38</f>
        <v>2.1695652173913043E-2</v>
      </c>
      <c r="N38" s="497" t="s">
        <v>599</v>
      </c>
      <c r="O38" s="479">
        <v>44173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91">
        <v>13</v>
      </c>
      <c r="B39" s="492">
        <v>44169</v>
      </c>
      <c r="C39" s="493"/>
      <c r="D39" s="494" t="s">
        <v>179</v>
      </c>
      <c r="E39" s="495" t="s">
        <v>600</v>
      </c>
      <c r="F39" s="495">
        <v>452</v>
      </c>
      <c r="G39" s="496">
        <v>437</v>
      </c>
      <c r="H39" s="496">
        <v>462.5</v>
      </c>
      <c r="I39" s="495">
        <v>475</v>
      </c>
      <c r="J39" s="534" t="s">
        <v>3663</v>
      </c>
      <c r="K39" s="534">
        <f t="shared" ref="K39" si="33">H39-F39</f>
        <v>10.5</v>
      </c>
      <c r="L39" s="477">
        <f t="shared" ref="L39" si="34">(F39*-0.7)/100</f>
        <v>-3.1639999999999997</v>
      </c>
      <c r="M39" s="478">
        <f t="shared" ref="M39" si="35">(K39+L39)/F39</f>
        <v>1.6230088495575223E-2</v>
      </c>
      <c r="N39" s="497" t="s">
        <v>599</v>
      </c>
      <c r="O39" s="479">
        <v>44172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91">
        <v>14</v>
      </c>
      <c r="B40" s="492">
        <v>44172</v>
      </c>
      <c r="C40" s="493"/>
      <c r="D40" s="494" t="s">
        <v>3690</v>
      </c>
      <c r="E40" s="495" t="s">
        <v>600</v>
      </c>
      <c r="F40" s="495">
        <v>156.75</v>
      </c>
      <c r="G40" s="496">
        <v>152</v>
      </c>
      <c r="H40" s="496">
        <v>161.25</v>
      </c>
      <c r="I40" s="495" t="s">
        <v>3691</v>
      </c>
      <c r="J40" s="534" t="s">
        <v>3692</v>
      </c>
      <c r="K40" s="534">
        <f t="shared" ref="K40:K42" si="36">H40-F40</f>
        <v>4.5</v>
      </c>
      <c r="L40" s="477">
        <f>(F40*-0.07)/100</f>
        <v>-0.10972500000000002</v>
      </c>
      <c r="M40" s="478">
        <f t="shared" ref="M40:M42" si="37">(K40+L40)/F40</f>
        <v>2.8008133971291864E-2</v>
      </c>
      <c r="N40" s="497" t="s">
        <v>599</v>
      </c>
      <c r="O40" s="515">
        <v>44172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541">
        <v>15</v>
      </c>
      <c r="B41" s="537">
        <v>44172</v>
      </c>
      <c r="C41" s="542"/>
      <c r="D41" s="543" t="s">
        <v>3387</v>
      </c>
      <c r="E41" s="527" t="s">
        <v>600</v>
      </c>
      <c r="F41" s="527">
        <v>317.5</v>
      </c>
      <c r="G41" s="544">
        <v>309</v>
      </c>
      <c r="H41" s="544">
        <v>309</v>
      </c>
      <c r="I41" s="527" t="s">
        <v>3639</v>
      </c>
      <c r="J41" s="517" t="s">
        <v>3706</v>
      </c>
      <c r="K41" s="517">
        <f t="shared" si="36"/>
        <v>-8.5</v>
      </c>
      <c r="L41" s="518">
        <f t="shared" ref="L41:L42" si="38">(F41*-0.7)/100</f>
        <v>-2.2225000000000001</v>
      </c>
      <c r="M41" s="545">
        <f t="shared" si="37"/>
        <v>-3.3771653543307086E-2</v>
      </c>
      <c r="N41" s="520" t="s">
        <v>663</v>
      </c>
      <c r="O41" s="521">
        <v>44173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91">
        <v>16</v>
      </c>
      <c r="B42" s="492">
        <v>44172</v>
      </c>
      <c r="C42" s="493"/>
      <c r="D42" s="494" t="s">
        <v>460</v>
      </c>
      <c r="E42" s="495" t="s">
        <v>600</v>
      </c>
      <c r="F42" s="495">
        <v>141.4</v>
      </c>
      <c r="G42" s="496">
        <v>137</v>
      </c>
      <c r="H42" s="496">
        <v>145</v>
      </c>
      <c r="I42" s="495" t="s">
        <v>3697</v>
      </c>
      <c r="J42" s="555" t="s">
        <v>3722</v>
      </c>
      <c r="K42" s="555">
        <f t="shared" si="36"/>
        <v>3.5999999999999943</v>
      </c>
      <c r="L42" s="477">
        <f t="shared" si="38"/>
        <v>-0.98980000000000001</v>
      </c>
      <c r="M42" s="478">
        <f t="shared" si="37"/>
        <v>1.845968882602542E-2</v>
      </c>
      <c r="N42" s="497" t="s">
        <v>599</v>
      </c>
      <c r="O42" s="479">
        <v>44174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91">
        <v>17</v>
      </c>
      <c r="B43" s="492">
        <v>44172</v>
      </c>
      <c r="C43" s="493"/>
      <c r="D43" s="494" t="s">
        <v>445</v>
      </c>
      <c r="E43" s="495" t="s">
        <v>600</v>
      </c>
      <c r="F43" s="495">
        <v>549</v>
      </c>
      <c r="G43" s="496">
        <v>534</v>
      </c>
      <c r="H43" s="496">
        <v>563</v>
      </c>
      <c r="I43" s="495" t="s">
        <v>3700</v>
      </c>
      <c r="J43" s="538" t="s">
        <v>3704</v>
      </c>
      <c r="K43" s="538">
        <f t="shared" ref="K43:K44" si="39">H43-F43</f>
        <v>14</v>
      </c>
      <c r="L43" s="477">
        <f t="shared" ref="L43:L44" si="40">(F43*-0.7)/100</f>
        <v>-3.8429999999999995</v>
      </c>
      <c r="M43" s="478">
        <f t="shared" ref="M43:M44" si="41">(K43+L43)/F43</f>
        <v>1.8500910746812385E-2</v>
      </c>
      <c r="N43" s="497" t="s">
        <v>599</v>
      </c>
      <c r="O43" s="479">
        <v>44173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491">
        <v>18</v>
      </c>
      <c r="B44" s="492">
        <v>44173</v>
      </c>
      <c r="C44" s="493"/>
      <c r="D44" s="494" t="s">
        <v>179</v>
      </c>
      <c r="E44" s="495" t="s">
        <v>600</v>
      </c>
      <c r="F44" s="495">
        <v>455</v>
      </c>
      <c r="G44" s="496">
        <v>438</v>
      </c>
      <c r="H44" s="496">
        <v>467.5</v>
      </c>
      <c r="I44" s="495" t="s">
        <v>3711</v>
      </c>
      <c r="J44" s="555" t="s">
        <v>3723</v>
      </c>
      <c r="K44" s="555">
        <f t="shared" si="39"/>
        <v>12.5</v>
      </c>
      <c r="L44" s="477">
        <f t="shared" si="40"/>
        <v>-3.1850000000000001</v>
      </c>
      <c r="M44" s="478">
        <f t="shared" si="41"/>
        <v>2.0472527472527473E-2</v>
      </c>
      <c r="N44" s="497" t="s">
        <v>599</v>
      </c>
      <c r="O44" s="479">
        <v>44174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22">
        <v>19</v>
      </c>
      <c r="B45" s="446">
        <v>44174</v>
      </c>
      <c r="C45" s="449"/>
      <c r="D45" s="414" t="s">
        <v>449</v>
      </c>
      <c r="E45" s="415" t="s">
        <v>600</v>
      </c>
      <c r="F45" s="415" t="s">
        <v>3726</v>
      </c>
      <c r="G45" s="450">
        <v>365</v>
      </c>
      <c r="H45" s="450"/>
      <c r="I45" s="415" t="s">
        <v>3727</v>
      </c>
      <c r="J45" s="442" t="s">
        <v>601</v>
      </c>
      <c r="K45" s="442"/>
      <c r="L45" s="443"/>
      <c r="M45" s="430"/>
      <c r="N45" s="403"/>
      <c r="O45" s="437"/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91">
        <v>20</v>
      </c>
      <c r="B46" s="492">
        <v>44174</v>
      </c>
      <c r="C46" s="493"/>
      <c r="D46" s="494" t="s">
        <v>1220</v>
      </c>
      <c r="E46" s="495" t="s">
        <v>600</v>
      </c>
      <c r="F46" s="495">
        <v>741</v>
      </c>
      <c r="G46" s="496">
        <v>718</v>
      </c>
      <c r="H46" s="496">
        <v>761</v>
      </c>
      <c r="I46" s="495">
        <v>780</v>
      </c>
      <c r="J46" s="556" t="s">
        <v>3740</v>
      </c>
      <c r="K46" s="556">
        <f t="shared" ref="K46" si="42">H46-F46</f>
        <v>20</v>
      </c>
      <c r="L46" s="477">
        <f t="shared" ref="L46" si="43">(F46*-0.7)/100</f>
        <v>-5.1869999999999994</v>
      </c>
      <c r="M46" s="478">
        <f t="shared" ref="M46" si="44">(K46+L46)/F46</f>
        <v>1.9990553306342782E-2</v>
      </c>
      <c r="N46" s="497" t="s">
        <v>599</v>
      </c>
      <c r="O46" s="479">
        <v>44175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91">
        <v>21</v>
      </c>
      <c r="B47" s="492">
        <v>44175</v>
      </c>
      <c r="C47" s="493"/>
      <c r="D47" s="494" t="s">
        <v>252</v>
      </c>
      <c r="E47" s="495" t="s">
        <v>600</v>
      </c>
      <c r="F47" s="495">
        <v>2790</v>
      </c>
      <c r="G47" s="496">
        <v>2710</v>
      </c>
      <c r="H47" s="496">
        <v>2845</v>
      </c>
      <c r="I47" s="495" t="s">
        <v>3739</v>
      </c>
      <c r="J47" s="556" t="s">
        <v>723</v>
      </c>
      <c r="K47" s="556">
        <f t="shared" ref="K47" si="45">H47-F47</f>
        <v>55</v>
      </c>
      <c r="L47" s="477">
        <f>(F47*-0.07)/100</f>
        <v>-1.9530000000000001</v>
      </c>
      <c r="M47" s="478">
        <f t="shared" ref="M47" si="46">(K47+L47)/F47</f>
        <v>1.9013261648745519E-2</v>
      </c>
      <c r="N47" s="497" t="s">
        <v>599</v>
      </c>
      <c r="O47" s="515">
        <v>44175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491">
        <v>22</v>
      </c>
      <c r="B48" s="492">
        <v>44175</v>
      </c>
      <c r="C48" s="493"/>
      <c r="D48" s="494" t="s">
        <v>163</v>
      </c>
      <c r="E48" s="495" t="s">
        <v>600</v>
      </c>
      <c r="F48" s="495">
        <v>1627.5</v>
      </c>
      <c r="G48" s="496">
        <v>1580</v>
      </c>
      <c r="H48" s="496">
        <v>1657.5</v>
      </c>
      <c r="I48" s="495" t="s">
        <v>3741</v>
      </c>
      <c r="J48" s="556" t="s">
        <v>3743</v>
      </c>
      <c r="K48" s="556">
        <f t="shared" ref="K48:K49" si="47">H48-F48</f>
        <v>30</v>
      </c>
      <c r="L48" s="477">
        <f>(F48*-0.07)/100</f>
        <v>-1.1392500000000001</v>
      </c>
      <c r="M48" s="478">
        <f t="shared" ref="M48:M49" si="48">(K48+L48)/F48</f>
        <v>1.7733179723502305E-2</v>
      </c>
      <c r="N48" s="497" t="s">
        <v>599</v>
      </c>
      <c r="O48" s="515">
        <v>44175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393" customFormat="1" ht="15" customHeight="1">
      <c r="A49" s="491">
        <v>23</v>
      </c>
      <c r="B49" s="492">
        <v>44175</v>
      </c>
      <c r="C49" s="493"/>
      <c r="D49" s="494" t="s">
        <v>483</v>
      </c>
      <c r="E49" s="495" t="s">
        <v>600</v>
      </c>
      <c r="F49" s="495">
        <v>215</v>
      </c>
      <c r="G49" s="496">
        <v>209</v>
      </c>
      <c r="H49" s="496">
        <v>221</v>
      </c>
      <c r="I49" s="495" t="s">
        <v>3742</v>
      </c>
      <c r="J49" s="573" t="s">
        <v>3658</v>
      </c>
      <c r="K49" s="573">
        <f t="shared" si="47"/>
        <v>6</v>
      </c>
      <c r="L49" s="477">
        <f t="shared" ref="L49" si="49">(F49*-0.7)/100</f>
        <v>-1.5049999999999999</v>
      </c>
      <c r="M49" s="478">
        <f t="shared" si="48"/>
        <v>2.0906976744186047E-2</v>
      </c>
      <c r="N49" s="497" t="s">
        <v>599</v>
      </c>
      <c r="O49" s="479">
        <v>44176</v>
      </c>
      <c r="P49" s="7"/>
      <c r="Q49" s="7"/>
      <c r="R49" s="343" t="s">
        <v>602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393" customFormat="1" ht="15" customHeight="1">
      <c r="A50" s="422">
        <v>24</v>
      </c>
      <c r="B50" s="446">
        <v>44175</v>
      </c>
      <c r="C50" s="449"/>
      <c r="D50" s="414" t="s">
        <v>565</v>
      </c>
      <c r="E50" s="415" t="s">
        <v>600</v>
      </c>
      <c r="F50" s="415" t="s">
        <v>3744</v>
      </c>
      <c r="G50" s="450">
        <v>1110</v>
      </c>
      <c r="H50" s="450"/>
      <c r="I50" s="415">
        <v>1200</v>
      </c>
      <c r="J50" s="433" t="s">
        <v>601</v>
      </c>
      <c r="K50" s="433"/>
      <c r="L50" s="434"/>
      <c r="M50" s="430"/>
      <c r="N50" s="435"/>
      <c r="O50" s="437"/>
      <c r="P50" s="7"/>
      <c r="Q50" s="7"/>
      <c r="R50" s="343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393" customFormat="1" ht="15" customHeight="1">
      <c r="A51" s="422">
        <v>25</v>
      </c>
      <c r="B51" s="397">
        <v>44176</v>
      </c>
      <c r="C51" s="449"/>
      <c r="D51" s="414" t="s">
        <v>523</v>
      </c>
      <c r="E51" s="415" t="s">
        <v>600</v>
      </c>
      <c r="F51" s="415" t="s">
        <v>3768</v>
      </c>
      <c r="G51" s="450">
        <v>345</v>
      </c>
      <c r="H51" s="450"/>
      <c r="I51" s="415" t="s">
        <v>3769</v>
      </c>
      <c r="J51" s="572" t="s">
        <v>601</v>
      </c>
      <c r="K51" s="572"/>
      <c r="L51" s="434"/>
      <c r="M51" s="430"/>
      <c r="N51" s="435"/>
      <c r="O51" s="437"/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393" customFormat="1" ht="15" customHeight="1">
      <c r="A52" s="422">
        <v>26</v>
      </c>
      <c r="B52" s="397">
        <v>44176</v>
      </c>
      <c r="C52" s="449"/>
      <c r="D52" s="414" t="s">
        <v>75</v>
      </c>
      <c r="E52" s="415" t="s">
        <v>600</v>
      </c>
      <c r="F52" s="415" t="s">
        <v>3772</v>
      </c>
      <c r="G52" s="450">
        <v>3630</v>
      </c>
      <c r="H52" s="450"/>
      <c r="I52" s="415" t="s">
        <v>3773</v>
      </c>
      <c r="J52" s="572" t="s">
        <v>601</v>
      </c>
      <c r="K52" s="572"/>
      <c r="L52" s="434"/>
      <c r="M52" s="430"/>
      <c r="N52" s="435"/>
      <c r="O52" s="437"/>
      <c r="P52" s="7"/>
      <c r="Q52" s="7"/>
      <c r="R52" s="343" t="s">
        <v>602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393" customFormat="1" ht="15" customHeight="1">
      <c r="A53" s="422"/>
      <c r="B53" s="446"/>
      <c r="C53" s="449"/>
      <c r="D53" s="414"/>
      <c r="E53" s="415"/>
      <c r="F53" s="415"/>
      <c r="G53" s="450"/>
      <c r="H53" s="450"/>
      <c r="I53" s="415"/>
      <c r="J53" s="572"/>
      <c r="K53" s="572"/>
      <c r="L53" s="434"/>
      <c r="M53" s="430"/>
      <c r="N53" s="435"/>
      <c r="O53" s="437"/>
      <c r="P53" s="7"/>
      <c r="Q53" s="7"/>
      <c r="R53" s="343"/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393" customFormat="1" ht="15" customHeight="1">
      <c r="A54" s="422"/>
      <c r="B54" s="446"/>
      <c r="C54" s="449"/>
      <c r="D54" s="414"/>
      <c r="E54" s="415"/>
      <c r="F54" s="415"/>
      <c r="G54" s="450"/>
      <c r="H54" s="450"/>
      <c r="I54" s="415"/>
      <c r="J54" s="572"/>
      <c r="K54" s="572"/>
      <c r="L54" s="434"/>
      <c r="M54" s="430"/>
      <c r="N54" s="435"/>
      <c r="O54" s="437"/>
      <c r="P54" s="7"/>
      <c r="Q54" s="7"/>
      <c r="R54" s="343"/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393" customFormat="1" ht="15" customHeight="1">
      <c r="A55" s="422"/>
      <c r="B55" s="446"/>
      <c r="C55" s="449"/>
      <c r="D55" s="414"/>
      <c r="E55" s="415"/>
      <c r="F55" s="415"/>
      <c r="G55" s="450"/>
      <c r="H55" s="450"/>
      <c r="I55" s="415"/>
      <c r="J55" s="433"/>
      <c r="K55" s="433"/>
      <c r="L55" s="434"/>
      <c r="M55" s="430"/>
      <c r="N55" s="435"/>
      <c r="O55" s="437"/>
      <c r="P55" s="7"/>
      <c r="Q55" s="7"/>
      <c r="R55" s="343"/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393" customFormat="1" ht="15" customHeight="1">
      <c r="A56" s="422"/>
      <c r="B56" s="446"/>
      <c r="C56" s="449"/>
      <c r="D56" s="412"/>
      <c r="E56" s="415"/>
      <c r="F56" s="415"/>
      <c r="G56" s="450"/>
      <c r="H56" s="450"/>
      <c r="I56" s="415"/>
      <c r="J56" s="376"/>
      <c r="K56" s="376"/>
      <c r="L56" s="432"/>
      <c r="M56" s="430"/>
      <c r="N56" s="404"/>
      <c r="O56" s="421"/>
      <c r="P56" s="7"/>
      <c r="Q56" s="7"/>
      <c r="R56" s="343"/>
      <c r="S56" s="40"/>
      <c r="T56" s="40"/>
      <c r="U56" s="40"/>
      <c r="V56" s="40"/>
      <c r="W56" s="40"/>
      <c r="X56" s="40"/>
      <c r="Y56" s="40"/>
      <c r="Z56" s="40"/>
      <c r="AA56" s="40"/>
    </row>
    <row r="57" spans="1:34" ht="44.25" customHeight="1">
      <c r="A57" s="23" t="s">
        <v>603</v>
      </c>
      <c r="B57" s="39"/>
      <c r="C57" s="39"/>
      <c r="D57" s="40"/>
      <c r="E57" s="36"/>
      <c r="F57" s="36"/>
      <c r="G57" s="35"/>
      <c r="H57" s="35" t="s">
        <v>3632</v>
      </c>
      <c r="I57" s="36"/>
      <c r="J57" s="17"/>
      <c r="K57" s="79"/>
      <c r="L57" s="80"/>
      <c r="M57" s="79"/>
      <c r="N57" s="81"/>
      <c r="O57" s="79"/>
      <c r="P57" s="7"/>
      <c r="Q57" s="438"/>
      <c r="R57" s="451"/>
      <c r="S57" s="438"/>
      <c r="T57" s="438"/>
      <c r="U57" s="438"/>
      <c r="V57" s="438"/>
      <c r="W57" s="438"/>
      <c r="X57" s="438"/>
      <c r="Y57" s="438"/>
      <c r="Z57" s="40"/>
      <c r="AA57" s="40"/>
      <c r="AB57" s="40"/>
    </row>
    <row r="58" spans="1:34" s="6" customFormat="1">
      <c r="A58" s="29" t="s">
        <v>604</v>
      </c>
      <c r="B58" s="23"/>
      <c r="C58" s="23"/>
      <c r="D58" s="23"/>
      <c r="E58" s="5"/>
      <c r="F58" s="30" t="s">
        <v>605</v>
      </c>
      <c r="G58" s="41"/>
      <c r="H58" s="42"/>
      <c r="I58" s="82"/>
      <c r="J58" s="17"/>
      <c r="K58" s="83"/>
      <c r="L58" s="84"/>
      <c r="M58" s="85"/>
      <c r="N58" s="86"/>
      <c r="O58" s="87"/>
      <c r="P58" s="5"/>
      <c r="Q58" s="4"/>
      <c r="R58" s="12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9" customFormat="1" ht="14.25" customHeight="1">
      <c r="A59" s="29"/>
      <c r="B59" s="23"/>
      <c r="C59" s="23"/>
      <c r="D59" s="23"/>
      <c r="E59" s="32"/>
      <c r="F59" s="30" t="s">
        <v>607</v>
      </c>
      <c r="G59" s="41"/>
      <c r="H59" s="42"/>
      <c r="I59" s="82"/>
      <c r="J59" s="17"/>
      <c r="K59" s="83"/>
      <c r="L59" s="84"/>
      <c r="M59" s="85"/>
      <c r="N59" s="86"/>
      <c r="O59" s="87"/>
      <c r="P59" s="5"/>
      <c r="Q59" s="4"/>
      <c r="R59" s="12"/>
      <c r="S59" s="6"/>
      <c r="Y59" s="6"/>
      <c r="Z59" s="6"/>
    </row>
    <row r="60" spans="1:34" s="9" customFormat="1" ht="14.25" customHeight="1">
      <c r="A60" s="23"/>
      <c r="B60" s="23"/>
      <c r="C60" s="23"/>
      <c r="D60" s="23"/>
      <c r="E60" s="32"/>
      <c r="F60" s="17"/>
      <c r="G60" s="17"/>
      <c r="H60" s="31"/>
      <c r="I60" s="36"/>
      <c r="J60" s="71"/>
      <c r="K60" s="68"/>
      <c r="L60" s="69"/>
      <c r="M60" s="17"/>
      <c r="N60" s="72"/>
      <c r="O60" s="57"/>
      <c r="P60" s="8"/>
      <c r="Q60" s="4"/>
      <c r="R60" s="12"/>
      <c r="S60" s="6"/>
      <c r="Y60" s="6"/>
      <c r="Z60" s="6"/>
    </row>
    <row r="61" spans="1:34" s="9" customFormat="1" ht="15">
      <c r="A61" s="43" t="s">
        <v>614</v>
      </c>
      <c r="B61" s="43"/>
      <c r="C61" s="43"/>
      <c r="D61" s="43"/>
      <c r="E61" s="32"/>
      <c r="F61" s="17"/>
      <c r="G61" s="12"/>
      <c r="H61" s="17"/>
      <c r="I61" s="12"/>
      <c r="J61" s="88"/>
      <c r="K61" s="12"/>
      <c r="L61" s="12"/>
      <c r="M61" s="12"/>
      <c r="N61" s="12"/>
      <c r="O61" s="89"/>
      <c r="P61"/>
      <c r="Q61" s="4"/>
      <c r="R61" s="12"/>
      <c r="S61" s="6"/>
      <c r="Y61" s="6"/>
      <c r="Z61" s="6"/>
    </row>
    <row r="62" spans="1:34" s="9" customFormat="1" ht="38.25">
      <c r="A62" s="21" t="s">
        <v>16</v>
      </c>
      <c r="B62" s="21" t="s">
        <v>575</v>
      </c>
      <c r="C62" s="21"/>
      <c r="D62" s="22" t="s">
        <v>588</v>
      </c>
      <c r="E62" s="21" t="s">
        <v>589</v>
      </c>
      <c r="F62" s="21" t="s">
        <v>590</v>
      </c>
      <c r="G62" s="21" t="s">
        <v>609</v>
      </c>
      <c r="H62" s="21" t="s">
        <v>592</v>
      </c>
      <c r="I62" s="21" t="s">
        <v>593</v>
      </c>
      <c r="J62" s="20" t="s">
        <v>594</v>
      </c>
      <c r="K62" s="77" t="s">
        <v>615</v>
      </c>
      <c r="L62" s="63" t="s">
        <v>3630</v>
      </c>
      <c r="M62" s="77" t="s">
        <v>611</v>
      </c>
      <c r="N62" s="21" t="s">
        <v>612</v>
      </c>
      <c r="O62" s="20" t="s">
        <v>597</v>
      </c>
      <c r="P62" s="90" t="s">
        <v>598</v>
      </c>
      <c r="Q62" s="4"/>
      <c r="R62" s="17"/>
      <c r="S62" s="6"/>
      <c r="Y62" s="6"/>
      <c r="Z62" s="6"/>
    </row>
    <row r="63" spans="1:34" s="393" customFormat="1" ht="13.9" customHeight="1">
      <c r="A63" s="600">
        <v>1</v>
      </c>
      <c r="B63" s="602">
        <v>44161</v>
      </c>
      <c r="C63" s="506"/>
      <c r="D63" s="502" t="s">
        <v>3646</v>
      </c>
      <c r="E63" s="503" t="s">
        <v>3627</v>
      </c>
      <c r="F63" s="495">
        <v>1412</v>
      </c>
      <c r="G63" s="495">
        <v>1452</v>
      </c>
      <c r="H63" s="495">
        <v>1397.5</v>
      </c>
      <c r="I63" s="498">
        <v>1350</v>
      </c>
      <c r="J63" s="597" t="s">
        <v>3667</v>
      </c>
      <c r="K63" s="498">
        <f t="shared" ref="K63" si="50">F63-H63</f>
        <v>14.5</v>
      </c>
      <c r="L63" s="477">
        <f t="shared" ref="L63" si="51">(H63*N63)*0.035%</f>
        <v>269.01875000000001</v>
      </c>
      <c r="M63" s="597">
        <f>(17*550)-369</f>
        <v>8981</v>
      </c>
      <c r="N63" s="597">
        <v>550</v>
      </c>
      <c r="O63" s="597" t="s">
        <v>599</v>
      </c>
      <c r="P63" s="599">
        <v>44168</v>
      </c>
      <c r="Q63" s="387"/>
      <c r="R63" s="343" t="s">
        <v>602</v>
      </c>
      <c r="S63" s="40"/>
      <c r="Y63" s="40"/>
      <c r="Z63" s="40"/>
    </row>
    <row r="64" spans="1:34" s="393" customFormat="1" ht="13.9" customHeight="1">
      <c r="A64" s="601"/>
      <c r="B64" s="603"/>
      <c r="C64" s="506"/>
      <c r="D64" s="502" t="s">
        <v>3647</v>
      </c>
      <c r="E64" s="503" t="s">
        <v>3627</v>
      </c>
      <c r="F64" s="495">
        <v>29</v>
      </c>
      <c r="G64" s="495">
        <v>26.5</v>
      </c>
      <c r="H64" s="495"/>
      <c r="I64" s="498"/>
      <c r="J64" s="598"/>
      <c r="K64" s="498">
        <v>2.5</v>
      </c>
      <c r="L64" s="498">
        <v>100</v>
      </c>
      <c r="M64" s="598"/>
      <c r="N64" s="598"/>
      <c r="O64" s="598"/>
      <c r="P64" s="598"/>
      <c r="Q64" s="387"/>
      <c r="R64" s="343" t="s">
        <v>602</v>
      </c>
      <c r="S64" s="40"/>
      <c r="Y64" s="40"/>
      <c r="Z64" s="40"/>
    </row>
    <row r="65" spans="1:26" s="393" customFormat="1" ht="13.9" customHeight="1">
      <c r="A65" s="522">
        <v>2</v>
      </c>
      <c r="B65" s="523">
        <v>44162</v>
      </c>
      <c r="C65" s="524"/>
      <c r="D65" s="525" t="s">
        <v>3648</v>
      </c>
      <c r="E65" s="526" t="s">
        <v>3627</v>
      </c>
      <c r="F65" s="527">
        <v>13040</v>
      </c>
      <c r="G65" s="527">
        <v>13200</v>
      </c>
      <c r="H65" s="527">
        <v>13195</v>
      </c>
      <c r="I65" s="528">
        <v>12700</v>
      </c>
      <c r="J65" s="517" t="s">
        <v>3668</v>
      </c>
      <c r="K65" s="517">
        <f t="shared" ref="K65" si="52">F65-H65</f>
        <v>-155</v>
      </c>
      <c r="L65" s="518">
        <f t="shared" ref="L65" si="53">(H65*N65)*0.035%</f>
        <v>346.36875000000003</v>
      </c>
      <c r="M65" s="519">
        <f t="shared" ref="M65" si="54">(K65*N65)-L65</f>
        <v>-11971.36875</v>
      </c>
      <c r="N65" s="517">
        <v>75</v>
      </c>
      <c r="O65" s="520" t="s">
        <v>663</v>
      </c>
      <c r="P65" s="521">
        <v>44168</v>
      </c>
      <c r="Q65" s="387"/>
      <c r="R65" s="343" t="s">
        <v>602</v>
      </c>
      <c r="S65" s="40"/>
      <c r="Y65" s="40"/>
      <c r="Z65" s="40"/>
    </row>
    <row r="66" spans="1:26" s="393" customFormat="1" ht="13.9" customHeight="1">
      <c r="A66" s="504">
        <v>3</v>
      </c>
      <c r="B66" s="505">
        <v>44162</v>
      </c>
      <c r="C66" s="506"/>
      <c r="D66" s="502" t="s">
        <v>3649</v>
      </c>
      <c r="E66" s="503" t="s">
        <v>600</v>
      </c>
      <c r="F66" s="495">
        <v>511.5</v>
      </c>
      <c r="G66" s="495">
        <v>502</v>
      </c>
      <c r="H66" s="495">
        <v>517.5</v>
      </c>
      <c r="I66" s="498">
        <v>530</v>
      </c>
      <c r="J66" s="498" t="s">
        <v>3658</v>
      </c>
      <c r="K66" s="476">
        <f t="shared" ref="K66" si="55">H66-F66</f>
        <v>6</v>
      </c>
      <c r="L66" s="477">
        <f t="shared" ref="L66" si="56">(H66*N66)*0.035%</f>
        <v>271.68750000000006</v>
      </c>
      <c r="M66" s="507">
        <f t="shared" ref="M66" si="57">(K66*N66)-L66</f>
        <v>8728.3125</v>
      </c>
      <c r="N66" s="498">
        <v>1500</v>
      </c>
      <c r="O66" s="500" t="s">
        <v>599</v>
      </c>
      <c r="P66" s="479">
        <v>44167</v>
      </c>
      <c r="Q66" s="387"/>
      <c r="R66" s="343" t="s">
        <v>3186</v>
      </c>
      <c r="S66" s="40"/>
      <c r="Y66" s="40"/>
      <c r="Z66" s="40"/>
    </row>
    <row r="67" spans="1:26" s="393" customFormat="1" ht="13.9" customHeight="1">
      <c r="A67" s="530">
        <v>4</v>
      </c>
      <c r="B67" s="531">
        <v>44169</v>
      </c>
      <c r="C67" s="506"/>
      <c r="D67" s="502" t="s">
        <v>3679</v>
      </c>
      <c r="E67" s="503" t="s">
        <v>600</v>
      </c>
      <c r="F67" s="495">
        <v>925</v>
      </c>
      <c r="G67" s="495">
        <v>912</v>
      </c>
      <c r="H67" s="495">
        <v>934</v>
      </c>
      <c r="I67" s="498">
        <v>940</v>
      </c>
      <c r="J67" s="498" t="s">
        <v>3405</v>
      </c>
      <c r="K67" s="529">
        <f t="shared" ref="K67:K68" si="58">H67-F67</f>
        <v>9</v>
      </c>
      <c r="L67" s="477">
        <f t="shared" ref="L67:L68" si="59">(H67*N67)*0.035%</f>
        <v>310.55500000000006</v>
      </c>
      <c r="M67" s="507">
        <f t="shared" ref="M67:M68" si="60">(K67*N67)-L67</f>
        <v>8239.4449999999997</v>
      </c>
      <c r="N67" s="498">
        <v>950</v>
      </c>
      <c r="O67" s="500" t="s">
        <v>599</v>
      </c>
      <c r="P67" s="515">
        <v>44169</v>
      </c>
      <c r="Q67" s="387"/>
      <c r="R67" s="343" t="s">
        <v>3186</v>
      </c>
      <c r="S67" s="40"/>
      <c r="Y67" s="40"/>
      <c r="Z67" s="40"/>
    </row>
    <row r="68" spans="1:26" s="393" customFormat="1" ht="13.9" customHeight="1">
      <c r="A68" s="535">
        <v>5</v>
      </c>
      <c r="B68" s="536">
        <v>44169</v>
      </c>
      <c r="C68" s="506"/>
      <c r="D68" s="502" t="s">
        <v>3680</v>
      </c>
      <c r="E68" s="503" t="s">
        <v>600</v>
      </c>
      <c r="F68" s="495">
        <v>904.5</v>
      </c>
      <c r="G68" s="495">
        <v>884</v>
      </c>
      <c r="H68" s="495">
        <v>920</v>
      </c>
      <c r="I68" s="498">
        <v>940</v>
      </c>
      <c r="J68" s="498" t="s">
        <v>3688</v>
      </c>
      <c r="K68" s="534">
        <f t="shared" si="58"/>
        <v>15.5</v>
      </c>
      <c r="L68" s="477">
        <f t="shared" si="59"/>
        <v>209.30000000000004</v>
      </c>
      <c r="M68" s="507">
        <f t="shared" si="60"/>
        <v>9865.7000000000007</v>
      </c>
      <c r="N68" s="498">
        <v>650</v>
      </c>
      <c r="O68" s="500" t="s">
        <v>599</v>
      </c>
      <c r="P68" s="479">
        <v>44172</v>
      </c>
      <c r="Q68" s="387"/>
      <c r="R68" s="343" t="s">
        <v>3186</v>
      </c>
      <c r="S68" s="40"/>
      <c r="Y68" s="40"/>
      <c r="Z68" s="40"/>
    </row>
    <row r="69" spans="1:26" s="393" customFormat="1" ht="13.9" customHeight="1">
      <c r="A69" s="535">
        <v>6</v>
      </c>
      <c r="B69" s="536">
        <v>44169</v>
      </c>
      <c r="C69" s="506"/>
      <c r="D69" s="502" t="s">
        <v>3681</v>
      </c>
      <c r="E69" s="503" t="s">
        <v>600</v>
      </c>
      <c r="F69" s="495">
        <v>927</v>
      </c>
      <c r="G69" s="495">
        <v>913</v>
      </c>
      <c r="H69" s="495">
        <v>936.5</v>
      </c>
      <c r="I69" s="498">
        <v>950</v>
      </c>
      <c r="J69" s="498" t="s">
        <v>3682</v>
      </c>
      <c r="K69" s="529">
        <f t="shared" ref="K69:K71" si="61">H69-F69</f>
        <v>9.5</v>
      </c>
      <c r="L69" s="477">
        <f t="shared" ref="L69:L71" si="62">(H69*N69)*0.035%</f>
        <v>278.60875000000004</v>
      </c>
      <c r="M69" s="507">
        <f t="shared" ref="M69:M71" si="63">(K69*N69)-L69</f>
        <v>7796.3912499999997</v>
      </c>
      <c r="N69" s="498">
        <v>850</v>
      </c>
      <c r="O69" s="500" t="s">
        <v>599</v>
      </c>
      <c r="P69" s="515">
        <v>44169</v>
      </c>
      <c r="Q69" s="387"/>
      <c r="R69" s="343" t="s">
        <v>602</v>
      </c>
      <c r="S69" s="40"/>
      <c r="Y69" s="40"/>
      <c r="Z69" s="40"/>
    </row>
    <row r="70" spans="1:26" s="393" customFormat="1" ht="13.9" customHeight="1">
      <c r="A70" s="535">
        <v>7</v>
      </c>
      <c r="B70" s="536">
        <v>44169</v>
      </c>
      <c r="C70" s="506"/>
      <c r="D70" s="502" t="s">
        <v>3649</v>
      </c>
      <c r="E70" s="503" t="s">
        <v>600</v>
      </c>
      <c r="F70" s="495">
        <v>546.5</v>
      </c>
      <c r="G70" s="495">
        <v>537</v>
      </c>
      <c r="H70" s="495">
        <v>552.5</v>
      </c>
      <c r="I70" s="498">
        <v>562</v>
      </c>
      <c r="J70" s="498" t="s">
        <v>3658</v>
      </c>
      <c r="K70" s="532">
        <f t="shared" si="61"/>
        <v>6</v>
      </c>
      <c r="L70" s="477">
        <f t="shared" si="62"/>
        <v>290.06250000000006</v>
      </c>
      <c r="M70" s="507">
        <f t="shared" si="63"/>
        <v>8709.9375</v>
      </c>
      <c r="N70" s="498">
        <v>1500</v>
      </c>
      <c r="O70" s="500" t="s">
        <v>599</v>
      </c>
      <c r="P70" s="515">
        <v>44169</v>
      </c>
      <c r="Q70" s="387"/>
      <c r="R70" s="343" t="s">
        <v>3186</v>
      </c>
      <c r="S70" s="40"/>
      <c r="Y70" s="40"/>
      <c r="Z70" s="40"/>
    </row>
    <row r="71" spans="1:26" s="393" customFormat="1" ht="13.9" customHeight="1">
      <c r="A71" s="535">
        <v>8</v>
      </c>
      <c r="B71" s="536">
        <v>44169</v>
      </c>
      <c r="C71" s="506"/>
      <c r="D71" s="502" t="s">
        <v>3683</v>
      </c>
      <c r="E71" s="503" t="s">
        <v>600</v>
      </c>
      <c r="F71" s="495">
        <v>769.5</v>
      </c>
      <c r="G71" s="495">
        <v>758</v>
      </c>
      <c r="H71" s="495">
        <v>776.5</v>
      </c>
      <c r="I71" s="498">
        <v>790</v>
      </c>
      <c r="J71" s="498" t="s">
        <v>3689</v>
      </c>
      <c r="K71" s="534">
        <f t="shared" si="61"/>
        <v>7</v>
      </c>
      <c r="L71" s="477">
        <f t="shared" si="62"/>
        <v>353.30750000000006</v>
      </c>
      <c r="M71" s="507">
        <f t="shared" si="63"/>
        <v>8746.6924999999992</v>
      </c>
      <c r="N71" s="498">
        <v>1300</v>
      </c>
      <c r="O71" s="500" t="s">
        <v>599</v>
      </c>
      <c r="P71" s="479">
        <v>44172</v>
      </c>
      <c r="Q71" s="387"/>
      <c r="R71" s="343" t="s">
        <v>602</v>
      </c>
      <c r="S71" s="40"/>
      <c r="Y71" s="40"/>
      <c r="Z71" s="40"/>
    </row>
    <row r="72" spans="1:26" s="393" customFormat="1" ht="13.9" customHeight="1">
      <c r="A72" s="522">
        <v>9</v>
      </c>
      <c r="B72" s="523">
        <v>44169</v>
      </c>
      <c r="C72" s="524"/>
      <c r="D72" s="525" t="s">
        <v>3684</v>
      </c>
      <c r="E72" s="526" t="s">
        <v>600</v>
      </c>
      <c r="F72" s="527">
        <v>415</v>
      </c>
      <c r="G72" s="527">
        <v>406</v>
      </c>
      <c r="H72" s="527">
        <v>406</v>
      </c>
      <c r="I72" s="528">
        <v>430</v>
      </c>
      <c r="J72" s="528" t="s">
        <v>3716</v>
      </c>
      <c r="K72" s="517">
        <f t="shared" ref="K72:K73" si="64">H72-F72</f>
        <v>-9</v>
      </c>
      <c r="L72" s="518">
        <f t="shared" ref="L72:L73" si="65">(H72*N72)*0.035%</f>
        <v>222.10230000000004</v>
      </c>
      <c r="M72" s="546">
        <f t="shared" ref="M72:M73" si="66">(K72*N72)-L72</f>
        <v>-14289.1023</v>
      </c>
      <c r="N72" s="528">
        <v>1563</v>
      </c>
      <c r="O72" s="547" t="s">
        <v>663</v>
      </c>
      <c r="P72" s="521">
        <v>44173</v>
      </c>
      <c r="Q72" s="387"/>
      <c r="R72" s="343" t="s">
        <v>3186</v>
      </c>
      <c r="S72" s="40"/>
      <c r="Y72" s="40"/>
      <c r="Z72" s="40"/>
    </row>
    <row r="73" spans="1:26" s="393" customFormat="1" ht="13.9" customHeight="1">
      <c r="A73" s="557">
        <v>10</v>
      </c>
      <c r="B73" s="558">
        <v>44172</v>
      </c>
      <c r="C73" s="506"/>
      <c r="D73" s="502" t="s">
        <v>3696</v>
      </c>
      <c r="E73" s="503" t="s">
        <v>600</v>
      </c>
      <c r="F73" s="495">
        <v>3639</v>
      </c>
      <c r="G73" s="495">
        <v>3575</v>
      </c>
      <c r="H73" s="495">
        <v>3672.5</v>
      </c>
      <c r="I73" s="498">
        <v>3750</v>
      </c>
      <c r="J73" s="498" t="s">
        <v>3738</v>
      </c>
      <c r="K73" s="556">
        <f t="shared" si="64"/>
        <v>33.5</v>
      </c>
      <c r="L73" s="477">
        <f t="shared" si="65"/>
        <v>257.07500000000005</v>
      </c>
      <c r="M73" s="507">
        <f t="shared" si="66"/>
        <v>6442.9250000000002</v>
      </c>
      <c r="N73" s="498">
        <v>200</v>
      </c>
      <c r="O73" s="500" t="s">
        <v>599</v>
      </c>
      <c r="P73" s="479">
        <v>44175</v>
      </c>
      <c r="Q73" s="387"/>
      <c r="R73" s="343" t="s">
        <v>602</v>
      </c>
      <c r="S73" s="40"/>
      <c r="Y73" s="40"/>
      <c r="Z73" s="40"/>
    </row>
    <row r="74" spans="1:26" s="393" customFormat="1" ht="13.9" customHeight="1">
      <c r="A74" s="522">
        <v>11</v>
      </c>
      <c r="B74" s="523">
        <v>44172</v>
      </c>
      <c r="C74" s="524"/>
      <c r="D74" s="525" t="s">
        <v>3679</v>
      </c>
      <c r="E74" s="526" t="s">
        <v>600</v>
      </c>
      <c r="F74" s="527">
        <v>941</v>
      </c>
      <c r="G74" s="527">
        <v>927</v>
      </c>
      <c r="H74" s="527">
        <v>927</v>
      </c>
      <c r="I74" s="528">
        <v>965</v>
      </c>
      <c r="J74" s="517" t="s">
        <v>3717</v>
      </c>
      <c r="K74" s="517">
        <f t="shared" ref="K74" si="67">H74-F74</f>
        <v>-14</v>
      </c>
      <c r="L74" s="518">
        <f t="shared" ref="L74" si="68">(H74*N74)*0.035%</f>
        <v>308.22750000000002</v>
      </c>
      <c r="M74" s="546">
        <f t="shared" ref="M74" si="69">(K74*N74)-L74</f>
        <v>-13608.227500000001</v>
      </c>
      <c r="N74" s="517">
        <v>950</v>
      </c>
      <c r="O74" s="520" t="s">
        <v>663</v>
      </c>
      <c r="P74" s="521">
        <v>44173</v>
      </c>
      <c r="Q74" s="387"/>
      <c r="R74" s="343" t="s">
        <v>3186</v>
      </c>
      <c r="S74" s="40"/>
      <c r="Y74" s="40"/>
      <c r="Z74" s="40"/>
    </row>
    <row r="75" spans="1:26" s="393" customFormat="1" ht="13.9" customHeight="1">
      <c r="A75" s="539">
        <v>12</v>
      </c>
      <c r="B75" s="540">
        <v>44172</v>
      </c>
      <c r="C75" s="506"/>
      <c r="D75" s="502" t="s">
        <v>3698</v>
      </c>
      <c r="E75" s="503" t="s">
        <v>600</v>
      </c>
      <c r="F75" s="495">
        <v>857</v>
      </c>
      <c r="G75" s="495">
        <v>843</v>
      </c>
      <c r="H75" s="495">
        <v>874.5</v>
      </c>
      <c r="I75" s="498" t="s">
        <v>3699</v>
      </c>
      <c r="J75" s="498" t="s">
        <v>3708</v>
      </c>
      <c r="K75" s="538">
        <f t="shared" ref="K75" si="70">H75-F75</f>
        <v>17.5</v>
      </c>
      <c r="L75" s="477">
        <f t="shared" ref="L75:L76" si="71">(H75*N75)*0.035%</f>
        <v>214.25250000000003</v>
      </c>
      <c r="M75" s="507">
        <f t="shared" ref="M75:M76" si="72">(K75*N75)-L75</f>
        <v>12035.747499999999</v>
      </c>
      <c r="N75" s="498">
        <v>700</v>
      </c>
      <c r="O75" s="500" t="s">
        <v>599</v>
      </c>
      <c r="P75" s="479">
        <v>44173</v>
      </c>
      <c r="Q75" s="387"/>
      <c r="R75" s="343" t="s">
        <v>602</v>
      </c>
      <c r="S75" s="40"/>
      <c r="Y75" s="40"/>
      <c r="Z75" s="40"/>
    </row>
    <row r="76" spans="1:26" s="393" customFormat="1" ht="13.9" customHeight="1">
      <c r="A76" s="522">
        <v>13</v>
      </c>
      <c r="B76" s="523">
        <v>44174</v>
      </c>
      <c r="C76" s="524"/>
      <c r="D76" s="525" t="s">
        <v>3648</v>
      </c>
      <c r="E76" s="526" t="s">
        <v>600</v>
      </c>
      <c r="F76" s="527">
        <v>13475</v>
      </c>
      <c r="G76" s="527">
        <v>13570</v>
      </c>
      <c r="H76" s="527">
        <v>13570</v>
      </c>
      <c r="I76" s="528">
        <v>13250</v>
      </c>
      <c r="J76" s="517" t="s">
        <v>712</v>
      </c>
      <c r="K76" s="517">
        <f t="shared" ref="K76" si="73">F76-H76</f>
        <v>-95</v>
      </c>
      <c r="L76" s="518">
        <f t="shared" si="71"/>
        <v>356.21250000000003</v>
      </c>
      <c r="M76" s="519">
        <f t="shared" si="72"/>
        <v>-7481.2124999999996</v>
      </c>
      <c r="N76" s="517">
        <v>75</v>
      </c>
      <c r="O76" s="520" t="s">
        <v>663</v>
      </c>
      <c r="P76" s="521">
        <v>44174</v>
      </c>
      <c r="Q76" s="387"/>
      <c r="R76" s="343" t="s">
        <v>602</v>
      </c>
      <c r="S76" s="40"/>
      <c r="Y76" s="40"/>
      <c r="Z76" s="40"/>
    </row>
    <row r="77" spans="1:26" s="393" customFormat="1" ht="13.9" customHeight="1">
      <c r="A77" s="475">
        <v>14</v>
      </c>
      <c r="B77" s="446">
        <v>44174</v>
      </c>
      <c r="C77" s="447"/>
      <c r="D77" s="440" t="s">
        <v>3724</v>
      </c>
      <c r="E77" s="441" t="s">
        <v>600</v>
      </c>
      <c r="F77" s="415" t="s">
        <v>3725</v>
      </c>
      <c r="G77" s="415">
        <v>885</v>
      </c>
      <c r="H77" s="415"/>
      <c r="I77" s="376">
        <v>940</v>
      </c>
      <c r="J77" s="376" t="s">
        <v>601</v>
      </c>
      <c r="K77" s="376"/>
      <c r="L77" s="376"/>
      <c r="M77" s="376"/>
      <c r="N77" s="474"/>
      <c r="O77" s="474"/>
      <c r="P77" s="474"/>
      <c r="Q77" s="387"/>
      <c r="R77" s="343" t="s">
        <v>3186</v>
      </c>
      <c r="S77" s="40"/>
      <c r="Y77" s="40"/>
      <c r="Z77" s="40"/>
    </row>
    <row r="78" spans="1:26" s="393" customFormat="1" ht="13.9" customHeight="1">
      <c r="A78" s="574">
        <v>15</v>
      </c>
      <c r="B78" s="575">
        <v>44176</v>
      </c>
      <c r="C78" s="506"/>
      <c r="D78" s="502" t="s">
        <v>3648</v>
      </c>
      <c r="E78" s="503" t="s">
        <v>600</v>
      </c>
      <c r="F78" s="495">
        <v>13570</v>
      </c>
      <c r="G78" s="495">
        <v>13650</v>
      </c>
      <c r="H78" s="495">
        <v>13485</v>
      </c>
      <c r="I78" s="498">
        <v>13400</v>
      </c>
      <c r="J78" s="498" t="s">
        <v>3687</v>
      </c>
      <c r="K78" s="573">
        <f t="shared" ref="K78" si="74">F78-H78</f>
        <v>85</v>
      </c>
      <c r="L78" s="477">
        <f t="shared" ref="L78" si="75">(H78*N78)*0.035%</f>
        <v>353.98125000000005</v>
      </c>
      <c r="M78" s="507">
        <f t="shared" ref="M78" si="76">(K78*N78)-L78</f>
        <v>6021.0187500000002</v>
      </c>
      <c r="N78" s="498">
        <v>75</v>
      </c>
      <c r="O78" s="500" t="s">
        <v>599</v>
      </c>
      <c r="P78" s="479">
        <v>44176</v>
      </c>
      <c r="Q78" s="387"/>
      <c r="R78" s="343" t="s">
        <v>602</v>
      </c>
      <c r="S78" s="40"/>
      <c r="Y78" s="40"/>
      <c r="Z78" s="40"/>
    </row>
    <row r="79" spans="1:26" s="393" customFormat="1" ht="13.9" customHeight="1">
      <c r="A79" s="475">
        <v>16</v>
      </c>
      <c r="B79" s="571">
        <v>44176</v>
      </c>
      <c r="C79" s="447"/>
      <c r="D79" s="440" t="s">
        <v>3774</v>
      </c>
      <c r="E79" s="441" t="s">
        <v>600</v>
      </c>
      <c r="F79" s="415" t="s">
        <v>3775</v>
      </c>
      <c r="G79" s="415">
        <v>1554</v>
      </c>
      <c r="H79" s="415"/>
      <c r="I79" s="376">
        <v>1610</v>
      </c>
      <c r="J79" s="376" t="s">
        <v>601</v>
      </c>
      <c r="K79" s="572"/>
      <c r="L79" s="434"/>
      <c r="M79" s="576"/>
      <c r="N79" s="376"/>
      <c r="O79" s="404"/>
      <c r="P79" s="437"/>
      <c r="Q79" s="387"/>
      <c r="R79" s="343" t="s">
        <v>3186</v>
      </c>
      <c r="S79" s="40"/>
      <c r="Y79" s="40"/>
      <c r="Z79" s="40"/>
    </row>
    <row r="80" spans="1:26" s="393" customFormat="1" ht="13.9" customHeight="1">
      <c r="A80" s="448"/>
      <c r="B80" s="446"/>
      <c r="C80" s="447"/>
      <c r="D80" s="440"/>
      <c r="E80" s="441"/>
      <c r="F80" s="415"/>
      <c r="G80" s="415"/>
      <c r="H80" s="415"/>
      <c r="I80" s="376"/>
      <c r="J80" s="376"/>
      <c r="K80" s="376"/>
      <c r="L80" s="376"/>
      <c r="M80" s="376"/>
      <c r="N80" s="376"/>
      <c r="O80" s="376"/>
      <c r="P80" s="376"/>
      <c r="Q80" s="387"/>
      <c r="R80" s="343"/>
      <c r="S80" s="40"/>
      <c r="Y80" s="40"/>
      <c r="Z80" s="40"/>
    </row>
    <row r="81" spans="1:34" s="393" customFormat="1" ht="13.9" customHeight="1">
      <c r="A81" s="458"/>
      <c r="B81" s="452"/>
      <c r="C81" s="459"/>
      <c r="D81" s="460"/>
      <c r="E81" s="377"/>
      <c r="F81" s="427"/>
      <c r="G81" s="427"/>
      <c r="H81" s="427"/>
      <c r="I81" s="423"/>
      <c r="J81" s="423"/>
      <c r="K81" s="423"/>
      <c r="L81" s="423"/>
      <c r="M81" s="423"/>
      <c r="N81" s="423"/>
      <c r="O81" s="423"/>
      <c r="P81" s="423"/>
      <c r="Q81" s="387"/>
      <c r="R81" s="343"/>
      <c r="S81" s="40"/>
      <c r="Y81" s="40"/>
      <c r="Z81" s="40"/>
    </row>
    <row r="82" spans="1:34" s="6" customFormat="1">
      <c r="A82" s="44"/>
      <c r="B82" s="45"/>
      <c r="C82" s="46"/>
      <c r="D82" s="47"/>
      <c r="E82" s="48"/>
      <c r="F82" s="49"/>
      <c r="G82" s="49"/>
      <c r="H82" s="49"/>
      <c r="I82" s="49"/>
      <c r="J82" s="17"/>
      <c r="K82" s="91"/>
      <c r="L82" s="91"/>
      <c r="M82" s="17"/>
      <c r="N82" s="16"/>
      <c r="O82" s="92"/>
      <c r="P82" s="5"/>
      <c r="Q82" s="4"/>
      <c r="R82" s="17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5">
      <c r="A83" s="50" t="s">
        <v>616</v>
      </c>
      <c r="B83" s="50"/>
      <c r="C83" s="50"/>
      <c r="D83" s="50"/>
      <c r="E83" s="51"/>
      <c r="F83" s="49"/>
      <c r="G83" s="49"/>
      <c r="H83" s="49"/>
      <c r="I83" s="49"/>
      <c r="J83" s="53"/>
      <c r="K83" s="12"/>
      <c r="L83" s="12"/>
      <c r="M83" s="12"/>
      <c r="N83" s="11"/>
      <c r="O83" s="53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38.25">
      <c r="A84" s="21" t="s">
        <v>16</v>
      </c>
      <c r="B84" s="21" t="s">
        <v>575</v>
      </c>
      <c r="C84" s="21"/>
      <c r="D84" s="22" t="s">
        <v>588</v>
      </c>
      <c r="E84" s="21" t="s">
        <v>589</v>
      </c>
      <c r="F84" s="21" t="s">
        <v>590</v>
      </c>
      <c r="G84" s="52" t="s">
        <v>609</v>
      </c>
      <c r="H84" s="21" t="s">
        <v>592</v>
      </c>
      <c r="I84" s="21" t="s">
        <v>593</v>
      </c>
      <c r="J84" s="20" t="s">
        <v>594</v>
      </c>
      <c r="K84" s="20" t="s">
        <v>617</v>
      </c>
      <c r="L84" s="63" t="s">
        <v>3630</v>
      </c>
      <c r="M84" s="77" t="s">
        <v>611</v>
      </c>
      <c r="N84" s="21" t="s">
        <v>612</v>
      </c>
      <c r="O84" s="21" t="s">
        <v>597</v>
      </c>
      <c r="P84" s="22" t="s">
        <v>598</v>
      </c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472" customFormat="1" ht="14.25">
      <c r="A85" s="522">
        <v>1</v>
      </c>
      <c r="B85" s="523">
        <v>44166</v>
      </c>
      <c r="C85" s="524"/>
      <c r="D85" s="525" t="s">
        <v>3650</v>
      </c>
      <c r="E85" s="526" t="s">
        <v>600</v>
      </c>
      <c r="F85" s="527">
        <v>13.5</v>
      </c>
      <c r="G85" s="527">
        <v>8</v>
      </c>
      <c r="H85" s="527">
        <v>8</v>
      </c>
      <c r="I85" s="528" t="s">
        <v>3651</v>
      </c>
      <c r="J85" s="517" t="s">
        <v>3676</v>
      </c>
      <c r="K85" s="528">
        <f t="shared" ref="K85" si="77">H85-F85</f>
        <v>-5.5</v>
      </c>
      <c r="L85" s="533">
        <v>100</v>
      </c>
      <c r="M85" s="528">
        <f t="shared" ref="M85" si="78">(K85*N85)-100</f>
        <v>-5600</v>
      </c>
      <c r="N85" s="528">
        <v>1000</v>
      </c>
      <c r="O85" s="520" t="s">
        <v>663</v>
      </c>
      <c r="P85" s="521">
        <v>44169</v>
      </c>
      <c r="Q85" s="470"/>
      <c r="R85" s="471" t="s">
        <v>3186</v>
      </c>
      <c r="Z85" s="473"/>
      <c r="AA85" s="473"/>
      <c r="AB85" s="473"/>
      <c r="AC85" s="473"/>
      <c r="AD85" s="473"/>
      <c r="AE85" s="473"/>
      <c r="AF85" s="473"/>
      <c r="AG85" s="473"/>
      <c r="AH85" s="473"/>
    </row>
    <row r="86" spans="1:34" s="472" customFormat="1" ht="14.25">
      <c r="A86" s="501">
        <v>2</v>
      </c>
      <c r="B86" s="492">
        <v>44166</v>
      </c>
      <c r="C86" s="447"/>
      <c r="D86" s="502" t="s">
        <v>3652</v>
      </c>
      <c r="E86" s="503" t="s">
        <v>600</v>
      </c>
      <c r="F86" s="495">
        <v>390</v>
      </c>
      <c r="G86" s="495">
        <v>190</v>
      </c>
      <c r="H86" s="495">
        <v>435</v>
      </c>
      <c r="I86" s="498">
        <v>700</v>
      </c>
      <c r="J86" s="498" t="s">
        <v>3657</v>
      </c>
      <c r="K86" s="498">
        <f t="shared" ref="K86" si="79">H86-F86</f>
        <v>45</v>
      </c>
      <c r="L86" s="499">
        <v>100</v>
      </c>
      <c r="M86" s="498">
        <f t="shared" ref="M86" si="80">(K86*N86)-100</f>
        <v>1025</v>
      </c>
      <c r="N86" s="498">
        <v>25</v>
      </c>
      <c r="O86" s="500" t="s">
        <v>599</v>
      </c>
      <c r="P86" s="479">
        <v>44167</v>
      </c>
      <c r="Q86" s="470"/>
      <c r="R86" s="471" t="s">
        <v>602</v>
      </c>
      <c r="Z86" s="473"/>
      <c r="AA86" s="473"/>
      <c r="AB86" s="473"/>
      <c r="AC86" s="473"/>
      <c r="AD86" s="473"/>
      <c r="AE86" s="473"/>
      <c r="AF86" s="473"/>
      <c r="AG86" s="473"/>
      <c r="AH86" s="473"/>
    </row>
    <row r="87" spans="1:34" s="472" customFormat="1" ht="14.25">
      <c r="A87" s="522">
        <v>3</v>
      </c>
      <c r="B87" s="523">
        <v>44168</v>
      </c>
      <c r="C87" s="524"/>
      <c r="D87" s="525" t="s">
        <v>3665</v>
      </c>
      <c r="E87" s="526" t="s">
        <v>600</v>
      </c>
      <c r="F87" s="527">
        <v>235</v>
      </c>
      <c r="G87" s="527">
        <v>80</v>
      </c>
      <c r="H87" s="527">
        <v>80</v>
      </c>
      <c r="I87" s="528">
        <v>500</v>
      </c>
      <c r="J87" s="517" t="s">
        <v>3668</v>
      </c>
      <c r="K87" s="528">
        <f t="shared" ref="K87" si="81">H87-F87</f>
        <v>-155</v>
      </c>
      <c r="L87" s="533">
        <v>100</v>
      </c>
      <c r="M87" s="528">
        <f t="shared" ref="M87" si="82">(K87*N87)-100</f>
        <v>-3975</v>
      </c>
      <c r="N87" s="528">
        <v>25</v>
      </c>
      <c r="O87" s="520" t="s">
        <v>663</v>
      </c>
      <c r="P87" s="521">
        <v>44169</v>
      </c>
      <c r="Q87" s="470"/>
      <c r="R87" s="471" t="s">
        <v>602</v>
      </c>
      <c r="Z87" s="473"/>
      <c r="AA87" s="473"/>
      <c r="AB87" s="473"/>
      <c r="AC87" s="473"/>
      <c r="AD87" s="473"/>
      <c r="AE87" s="473"/>
      <c r="AF87" s="473"/>
      <c r="AG87" s="473"/>
      <c r="AH87" s="473"/>
    </row>
    <row r="88" spans="1:34" s="472" customFormat="1" ht="14.25">
      <c r="A88" s="501">
        <v>4</v>
      </c>
      <c r="B88" s="492">
        <v>44168</v>
      </c>
      <c r="C88" s="447"/>
      <c r="D88" s="502" t="s">
        <v>3666</v>
      </c>
      <c r="E88" s="503" t="s">
        <v>600</v>
      </c>
      <c r="F88" s="495">
        <v>36</v>
      </c>
      <c r="G88" s="495">
        <v>24</v>
      </c>
      <c r="H88" s="495">
        <v>42</v>
      </c>
      <c r="I88" s="498">
        <v>60</v>
      </c>
      <c r="J88" s="498" t="s">
        <v>3658</v>
      </c>
      <c r="K88" s="498">
        <f t="shared" ref="K88:K89" si="83">H88-F88</f>
        <v>6</v>
      </c>
      <c r="L88" s="499">
        <v>100</v>
      </c>
      <c r="M88" s="498">
        <f t="shared" ref="M88:M89" si="84">(K88*N88)-100</f>
        <v>2300</v>
      </c>
      <c r="N88" s="498">
        <v>400</v>
      </c>
      <c r="O88" s="500" t="s">
        <v>599</v>
      </c>
      <c r="P88" s="515">
        <v>44168</v>
      </c>
      <c r="Q88" s="470"/>
      <c r="R88" s="471" t="s">
        <v>602</v>
      </c>
      <c r="Z88" s="473"/>
      <c r="AA88" s="473"/>
      <c r="AB88" s="473"/>
      <c r="AC88" s="473"/>
      <c r="AD88" s="473"/>
      <c r="AE88" s="473"/>
      <c r="AF88" s="473"/>
      <c r="AG88" s="473"/>
      <c r="AH88" s="473"/>
    </row>
    <row r="89" spans="1:34" s="472" customFormat="1" ht="14.25">
      <c r="A89" s="501">
        <v>5</v>
      </c>
      <c r="B89" s="492">
        <v>44168</v>
      </c>
      <c r="C89" s="447"/>
      <c r="D89" s="502" t="s">
        <v>3669</v>
      </c>
      <c r="E89" s="503" t="s">
        <v>600</v>
      </c>
      <c r="F89" s="495">
        <v>41</v>
      </c>
      <c r="G89" s="495">
        <v>18</v>
      </c>
      <c r="H89" s="495">
        <v>55.5</v>
      </c>
      <c r="I89" s="498">
        <v>80</v>
      </c>
      <c r="J89" s="498" t="s">
        <v>3673</v>
      </c>
      <c r="K89" s="498">
        <f t="shared" si="83"/>
        <v>14.5</v>
      </c>
      <c r="L89" s="499">
        <v>100</v>
      </c>
      <c r="M89" s="498">
        <f t="shared" si="84"/>
        <v>987.5</v>
      </c>
      <c r="N89" s="498">
        <v>75</v>
      </c>
      <c r="O89" s="500" t="s">
        <v>599</v>
      </c>
      <c r="P89" s="515">
        <v>44168</v>
      </c>
      <c r="Q89" s="470"/>
      <c r="R89" s="471" t="s">
        <v>602</v>
      </c>
      <c r="Z89" s="473"/>
      <c r="AA89" s="473"/>
      <c r="AB89" s="473"/>
      <c r="AC89" s="473"/>
      <c r="AD89" s="473"/>
      <c r="AE89" s="473"/>
      <c r="AF89" s="473"/>
      <c r="AG89" s="473"/>
      <c r="AH89" s="473"/>
    </row>
    <row r="90" spans="1:34" s="472" customFormat="1" ht="14.25">
      <c r="A90" s="501">
        <v>6</v>
      </c>
      <c r="B90" s="492">
        <v>44168</v>
      </c>
      <c r="C90" s="447"/>
      <c r="D90" s="502" t="s">
        <v>3674</v>
      </c>
      <c r="E90" s="503" t="s">
        <v>600</v>
      </c>
      <c r="F90" s="495">
        <v>55</v>
      </c>
      <c r="G90" s="495">
        <v>18</v>
      </c>
      <c r="H90" s="495">
        <v>65.5</v>
      </c>
      <c r="I90" s="498">
        <v>100</v>
      </c>
      <c r="J90" s="498" t="s">
        <v>3663</v>
      </c>
      <c r="K90" s="498">
        <f t="shared" ref="K90:K92" si="85">H90-F90</f>
        <v>10.5</v>
      </c>
      <c r="L90" s="499">
        <v>100</v>
      </c>
      <c r="M90" s="498">
        <f t="shared" ref="M90:M92" si="86">(K90*N90)-100</f>
        <v>687.5</v>
      </c>
      <c r="N90" s="498">
        <v>75</v>
      </c>
      <c r="O90" s="500" t="s">
        <v>599</v>
      </c>
      <c r="P90" s="515">
        <v>44168</v>
      </c>
      <c r="Q90" s="470"/>
      <c r="R90" s="471" t="s">
        <v>602</v>
      </c>
      <c r="Z90" s="473"/>
      <c r="AA90" s="473"/>
      <c r="AB90" s="473"/>
      <c r="AC90" s="473"/>
      <c r="AD90" s="473"/>
      <c r="AE90" s="473"/>
      <c r="AF90" s="473"/>
      <c r="AG90" s="473"/>
      <c r="AH90" s="473"/>
    </row>
    <row r="91" spans="1:34" s="472" customFormat="1" ht="14.25">
      <c r="A91" s="522">
        <v>7</v>
      </c>
      <c r="B91" s="523">
        <v>44168</v>
      </c>
      <c r="C91" s="524"/>
      <c r="D91" s="525" t="s">
        <v>3674</v>
      </c>
      <c r="E91" s="526" t="s">
        <v>600</v>
      </c>
      <c r="F91" s="527">
        <v>51.5</v>
      </c>
      <c r="G91" s="527">
        <v>18</v>
      </c>
      <c r="H91" s="527">
        <v>18</v>
      </c>
      <c r="I91" s="528">
        <v>100</v>
      </c>
      <c r="J91" s="517" t="s">
        <v>3695</v>
      </c>
      <c r="K91" s="528">
        <f t="shared" si="85"/>
        <v>-33.5</v>
      </c>
      <c r="L91" s="533">
        <v>100</v>
      </c>
      <c r="M91" s="528">
        <f t="shared" si="86"/>
        <v>-2612.5</v>
      </c>
      <c r="N91" s="528">
        <v>75</v>
      </c>
      <c r="O91" s="520" t="s">
        <v>663</v>
      </c>
      <c r="P91" s="521">
        <v>44172</v>
      </c>
      <c r="Q91" s="470"/>
      <c r="R91" s="471" t="s">
        <v>602</v>
      </c>
      <c r="Z91" s="473"/>
      <c r="AA91" s="473"/>
      <c r="AB91" s="473"/>
      <c r="AC91" s="473"/>
      <c r="AD91" s="473"/>
      <c r="AE91" s="473"/>
      <c r="AF91" s="473"/>
      <c r="AG91" s="473"/>
      <c r="AH91" s="473"/>
    </row>
    <row r="92" spans="1:34" s="472" customFormat="1" ht="14.25">
      <c r="A92" s="501">
        <v>8</v>
      </c>
      <c r="B92" s="492">
        <v>44172</v>
      </c>
      <c r="C92" s="447"/>
      <c r="D92" s="502" t="s">
        <v>3693</v>
      </c>
      <c r="E92" s="503" t="s">
        <v>600</v>
      </c>
      <c r="F92" s="495">
        <v>75</v>
      </c>
      <c r="G92" s="495">
        <v>57</v>
      </c>
      <c r="H92" s="495">
        <v>83.5</v>
      </c>
      <c r="I92" s="498" t="s">
        <v>3694</v>
      </c>
      <c r="J92" s="498" t="s">
        <v>3705</v>
      </c>
      <c r="K92" s="498">
        <f t="shared" si="85"/>
        <v>8.5</v>
      </c>
      <c r="L92" s="499">
        <v>100</v>
      </c>
      <c r="M92" s="498">
        <f t="shared" si="86"/>
        <v>2025</v>
      </c>
      <c r="N92" s="498">
        <v>250</v>
      </c>
      <c r="O92" s="500" t="s">
        <v>599</v>
      </c>
      <c r="P92" s="479">
        <v>44173</v>
      </c>
      <c r="Q92" s="470"/>
      <c r="R92" s="471" t="s">
        <v>602</v>
      </c>
      <c r="Z92" s="473"/>
      <c r="AA92" s="473"/>
      <c r="AB92" s="473"/>
      <c r="AC92" s="473"/>
      <c r="AD92" s="473"/>
      <c r="AE92" s="473"/>
      <c r="AF92" s="473"/>
      <c r="AG92" s="473"/>
      <c r="AH92" s="473"/>
    </row>
    <row r="93" spans="1:34" s="472" customFormat="1" ht="14.25">
      <c r="A93" s="501">
        <v>9</v>
      </c>
      <c r="B93" s="492">
        <v>44173</v>
      </c>
      <c r="C93" s="447"/>
      <c r="D93" s="502" t="s">
        <v>3709</v>
      </c>
      <c r="E93" s="503" t="s">
        <v>600</v>
      </c>
      <c r="F93" s="495">
        <v>44</v>
      </c>
      <c r="G93" s="495">
        <v>17</v>
      </c>
      <c r="H93" s="495">
        <v>58</v>
      </c>
      <c r="I93" s="498">
        <v>80</v>
      </c>
      <c r="J93" s="498" t="s">
        <v>3704</v>
      </c>
      <c r="K93" s="498">
        <f t="shared" ref="K93:K94" si="87">H93-F93</f>
        <v>14</v>
      </c>
      <c r="L93" s="499">
        <v>100</v>
      </c>
      <c r="M93" s="498">
        <f t="shared" ref="M93:M94" si="88">(K93*N93)-100</f>
        <v>950</v>
      </c>
      <c r="N93" s="498">
        <v>75</v>
      </c>
      <c r="O93" s="500" t="s">
        <v>599</v>
      </c>
      <c r="P93" s="479">
        <v>44173</v>
      </c>
      <c r="Q93" s="470"/>
      <c r="R93" s="471" t="s">
        <v>602</v>
      </c>
      <c r="Z93" s="473"/>
      <c r="AA93" s="473"/>
      <c r="AB93" s="473"/>
      <c r="AC93" s="473"/>
      <c r="AD93" s="473"/>
      <c r="AE93" s="473"/>
      <c r="AF93" s="473"/>
      <c r="AG93" s="473"/>
      <c r="AH93" s="473"/>
    </row>
    <row r="94" spans="1:34" s="472" customFormat="1" ht="14.25">
      <c r="A94" s="522">
        <v>10</v>
      </c>
      <c r="B94" s="523">
        <v>44173</v>
      </c>
      <c r="C94" s="524"/>
      <c r="D94" s="525" t="s">
        <v>3710</v>
      </c>
      <c r="E94" s="526" t="s">
        <v>600</v>
      </c>
      <c r="F94" s="527">
        <v>49</v>
      </c>
      <c r="G94" s="527">
        <v>19</v>
      </c>
      <c r="H94" s="527">
        <v>19</v>
      </c>
      <c r="I94" s="528">
        <v>100</v>
      </c>
      <c r="J94" s="517" t="s">
        <v>3728</v>
      </c>
      <c r="K94" s="528">
        <f t="shared" si="87"/>
        <v>-30</v>
      </c>
      <c r="L94" s="533">
        <v>100</v>
      </c>
      <c r="M94" s="528">
        <f t="shared" si="88"/>
        <v>-2350</v>
      </c>
      <c r="N94" s="528">
        <v>75</v>
      </c>
      <c r="O94" s="520" t="s">
        <v>663</v>
      </c>
      <c r="P94" s="521">
        <v>44174</v>
      </c>
      <c r="Q94" s="470"/>
      <c r="R94" s="471" t="s">
        <v>602</v>
      </c>
      <c r="Z94" s="473"/>
      <c r="AA94" s="473"/>
      <c r="AB94" s="473"/>
      <c r="AC94" s="473"/>
      <c r="AD94" s="473"/>
      <c r="AE94" s="473"/>
      <c r="AF94" s="473"/>
      <c r="AG94" s="473"/>
      <c r="AH94" s="473"/>
    </row>
    <row r="95" spans="1:34" s="472" customFormat="1" ht="14.25">
      <c r="A95" s="501">
        <v>11</v>
      </c>
      <c r="B95" s="492">
        <v>44175</v>
      </c>
      <c r="C95" s="447"/>
      <c r="D95" s="502" t="s">
        <v>3747</v>
      </c>
      <c r="E95" s="503" t="s">
        <v>600</v>
      </c>
      <c r="F95" s="495">
        <v>37.5</v>
      </c>
      <c r="G95" s="495"/>
      <c r="H95" s="495">
        <v>87.5</v>
      </c>
      <c r="I95" s="498">
        <v>90</v>
      </c>
      <c r="J95" s="498" t="s">
        <v>3748</v>
      </c>
      <c r="K95" s="498">
        <f t="shared" ref="K95" si="89">H95-F95</f>
        <v>50</v>
      </c>
      <c r="L95" s="499">
        <v>100</v>
      </c>
      <c r="M95" s="498">
        <f t="shared" ref="M95" si="90">(K95*N95)-100</f>
        <v>1150</v>
      </c>
      <c r="N95" s="498">
        <v>25</v>
      </c>
      <c r="O95" s="500" t="s">
        <v>599</v>
      </c>
      <c r="P95" s="515">
        <v>44175</v>
      </c>
      <c r="Q95" s="470"/>
      <c r="R95" s="471" t="s">
        <v>3186</v>
      </c>
      <c r="Z95" s="473"/>
      <c r="AA95" s="473"/>
      <c r="AB95" s="473"/>
      <c r="AC95" s="473"/>
      <c r="AD95" s="473"/>
      <c r="AE95" s="473"/>
      <c r="AF95" s="473"/>
      <c r="AG95" s="473"/>
      <c r="AH95" s="473"/>
    </row>
    <row r="96" spans="1:34" s="472" customFormat="1" ht="14.25">
      <c r="A96" s="593">
        <v>12</v>
      </c>
      <c r="B96" s="591">
        <v>44175</v>
      </c>
      <c r="C96" s="447"/>
      <c r="D96" s="440" t="s">
        <v>3749</v>
      </c>
      <c r="E96" s="441" t="s">
        <v>600</v>
      </c>
      <c r="F96" s="415" t="s">
        <v>3752</v>
      </c>
      <c r="G96" s="415"/>
      <c r="H96" s="415"/>
      <c r="I96" s="376"/>
      <c r="J96" s="595" t="s">
        <v>601</v>
      </c>
      <c r="K96" s="376"/>
      <c r="L96" s="432"/>
      <c r="M96" s="376"/>
      <c r="N96" s="376"/>
      <c r="O96" s="404"/>
      <c r="P96" s="421"/>
      <c r="Q96" s="470"/>
      <c r="R96" s="471"/>
      <c r="Z96" s="473"/>
      <c r="AA96" s="473"/>
      <c r="AB96" s="473"/>
      <c r="AC96" s="473"/>
      <c r="AD96" s="473"/>
      <c r="AE96" s="473"/>
      <c r="AF96" s="473"/>
      <c r="AG96" s="473"/>
      <c r="AH96" s="473"/>
    </row>
    <row r="97" spans="1:34" s="472" customFormat="1" ht="14.25">
      <c r="A97" s="594"/>
      <c r="B97" s="592"/>
      <c r="C97" s="447"/>
      <c r="D97" s="440" t="s">
        <v>3750</v>
      </c>
      <c r="E97" s="441" t="s">
        <v>3627</v>
      </c>
      <c r="F97" s="415" t="s">
        <v>3751</v>
      </c>
      <c r="G97" s="415"/>
      <c r="H97" s="415"/>
      <c r="I97" s="376"/>
      <c r="J97" s="596"/>
      <c r="K97" s="376"/>
      <c r="L97" s="432"/>
      <c r="M97" s="376"/>
      <c r="N97" s="376"/>
      <c r="O97" s="404"/>
      <c r="P97" s="421"/>
      <c r="Q97" s="470"/>
      <c r="R97" s="471"/>
      <c r="Z97" s="473"/>
      <c r="AA97" s="473"/>
      <c r="AB97" s="473"/>
      <c r="AC97" s="473"/>
      <c r="AD97" s="473"/>
      <c r="AE97" s="473"/>
      <c r="AF97" s="473"/>
      <c r="AG97" s="473"/>
      <c r="AH97" s="473"/>
    </row>
    <row r="98" spans="1:34" s="40" customFormat="1" ht="14.25">
      <c r="A98" s="424"/>
      <c r="B98" s="413"/>
      <c r="C98" s="413"/>
      <c r="D98" s="414"/>
      <c r="E98" s="415"/>
      <c r="F98" s="415"/>
      <c r="G98" s="409"/>
      <c r="H98" s="409"/>
      <c r="I98" s="409"/>
      <c r="J98" s="376"/>
      <c r="K98" s="376"/>
      <c r="L98" s="432"/>
      <c r="M98" s="376"/>
      <c r="N98" s="376"/>
      <c r="O98" s="404"/>
      <c r="P98" s="437"/>
      <c r="Q98" s="387"/>
      <c r="R98" s="343"/>
      <c r="Z98" s="393"/>
      <c r="AA98" s="393"/>
      <c r="AB98" s="393"/>
      <c r="AC98" s="393"/>
      <c r="AD98" s="393"/>
      <c r="AE98" s="393"/>
      <c r="AF98" s="393"/>
      <c r="AG98" s="393"/>
      <c r="AH98" s="393"/>
    </row>
    <row r="99" spans="1:34" s="40" customFormat="1" ht="14.25">
      <c r="A99" s="36"/>
      <c r="B99" s="425"/>
      <c r="C99" s="425"/>
      <c r="D99" s="426"/>
      <c r="E99" s="427"/>
      <c r="F99" s="427"/>
      <c r="G99" s="428"/>
      <c r="H99" s="428"/>
      <c r="I99" s="427"/>
      <c r="J99" s="423"/>
      <c r="K99" s="423"/>
      <c r="L99" s="423"/>
      <c r="M99" s="423"/>
      <c r="N99" s="423"/>
      <c r="O99" s="423"/>
      <c r="P99" s="423"/>
      <c r="Q99" s="387"/>
      <c r="R99" s="343"/>
      <c r="Z99" s="393"/>
      <c r="AA99" s="393"/>
      <c r="AB99" s="393"/>
      <c r="AC99" s="393"/>
      <c r="AD99" s="393"/>
      <c r="AE99" s="393"/>
      <c r="AF99" s="393"/>
      <c r="AG99" s="393"/>
      <c r="AH99" s="393"/>
    </row>
    <row r="100" spans="1:34" s="40" customFormat="1" ht="14.25">
      <c r="A100" s="36"/>
      <c r="B100" s="425"/>
      <c r="C100" s="425"/>
      <c r="D100" s="426"/>
      <c r="E100" s="427"/>
      <c r="F100" s="427"/>
      <c r="G100" s="428"/>
      <c r="H100" s="428"/>
      <c r="I100" s="427"/>
      <c r="J100" s="423"/>
      <c r="K100" s="423"/>
      <c r="L100" s="423"/>
      <c r="M100" s="423"/>
      <c r="N100" s="423"/>
      <c r="O100" s="423"/>
      <c r="P100" s="423"/>
      <c r="Q100" s="387"/>
      <c r="R100" s="343"/>
      <c r="Z100" s="393"/>
      <c r="AA100" s="393"/>
      <c r="AB100" s="393"/>
      <c r="AC100" s="393"/>
      <c r="AD100" s="393"/>
      <c r="AE100" s="393"/>
      <c r="AF100" s="393"/>
      <c r="AG100" s="393"/>
      <c r="AH100" s="393"/>
    </row>
    <row r="101" spans="1:34" s="40" customFormat="1" ht="14.25">
      <c r="A101" s="36"/>
      <c r="B101" s="425"/>
      <c r="C101" s="425"/>
      <c r="D101" s="426"/>
      <c r="E101" s="427"/>
      <c r="F101" s="427"/>
      <c r="G101" s="428"/>
      <c r="H101" s="428"/>
      <c r="I101" s="427"/>
      <c r="J101" s="423"/>
      <c r="K101" s="423"/>
      <c r="L101" s="423"/>
      <c r="M101" s="423"/>
      <c r="N101" s="423"/>
      <c r="O101" s="429"/>
      <c r="P101" s="423"/>
      <c r="Q101" s="387"/>
      <c r="R101" s="343"/>
      <c r="Z101" s="393"/>
      <c r="AA101" s="393"/>
      <c r="AB101" s="393"/>
      <c r="AC101" s="393"/>
      <c r="AD101" s="393"/>
      <c r="AE101" s="393"/>
      <c r="AF101" s="393"/>
      <c r="AG101" s="393"/>
      <c r="AH101" s="393"/>
    </row>
    <row r="102" spans="1:34" s="40" customFormat="1" ht="14.25">
      <c r="A102" s="377"/>
      <c r="B102" s="378"/>
      <c r="C102" s="378"/>
      <c r="D102" s="379"/>
      <c r="E102" s="377"/>
      <c r="F102" s="394"/>
      <c r="G102" s="377"/>
      <c r="H102" s="377"/>
      <c r="I102" s="377"/>
      <c r="J102" s="378"/>
      <c r="K102" s="395"/>
      <c r="L102" s="377"/>
      <c r="M102" s="377"/>
      <c r="N102" s="377"/>
      <c r="O102" s="396"/>
      <c r="P102" s="387"/>
      <c r="Q102" s="387"/>
      <c r="R102" s="343"/>
      <c r="Z102" s="393"/>
      <c r="AA102" s="393"/>
      <c r="AB102" s="393"/>
      <c r="AC102" s="393"/>
      <c r="AD102" s="393"/>
      <c r="AE102" s="393"/>
      <c r="AF102" s="393"/>
      <c r="AG102" s="393"/>
      <c r="AH102" s="393"/>
    </row>
    <row r="103" spans="1:34" ht="15">
      <c r="A103" s="99" t="s">
        <v>618</v>
      </c>
      <c r="B103" s="100"/>
      <c r="C103" s="100"/>
      <c r="D103" s="101"/>
      <c r="E103" s="34"/>
      <c r="F103" s="32"/>
      <c r="G103" s="32"/>
      <c r="H103" s="73"/>
      <c r="I103" s="119"/>
      <c r="J103" s="120"/>
      <c r="K103" s="17"/>
      <c r="L103" s="17"/>
      <c r="M103" s="17"/>
      <c r="N103" s="11"/>
      <c r="O103" s="53"/>
      <c r="Q103" s="95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34" ht="38.25">
      <c r="A104" s="20" t="s">
        <v>16</v>
      </c>
      <c r="B104" s="21" t="s">
        <v>575</v>
      </c>
      <c r="C104" s="21"/>
      <c r="D104" s="22" t="s">
        <v>588</v>
      </c>
      <c r="E104" s="21" t="s">
        <v>589</v>
      </c>
      <c r="F104" s="21" t="s">
        <v>590</v>
      </c>
      <c r="G104" s="21" t="s">
        <v>591</v>
      </c>
      <c r="H104" s="21" t="s">
        <v>592</v>
      </c>
      <c r="I104" s="21" t="s">
        <v>593</v>
      </c>
      <c r="J104" s="20" t="s">
        <v>594</v>
      </c>
      <c r="K104" s="62" t="s">
        <v>610</v>
      </c>
      <c r="L104" s="420" t="s">
        <v>3630</v>
      </c>
      <c r="M104" s="63" t="s">
        <v>3629</v>
      </c>
      <c r="N104" s="21" t="s">
        <v>597</v>
      </c>
      <c r="O104" s="78" t="s">
        <v>598</v>
      </c>
      <c r="P104" s="97"/>
      <c r="Q104" s="11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 s="393" customFormat="1" ht="14.25">
      <c r="A105" s="424">
        <v>1</v>
      </c>
      <c r="B105" s="413">
        <v>44173</v>
      </c>
      <c r="C105" s="413"/>
      <c r="D105" s="414" t="s">
        <v>3712</v>
      </c>
      <c r="E105" s="415" t="s">
        <v>600</v>
      </c>
      <c r="F105" s="415" t="s">
        <v>3713</v>
      </c>
      <c r="G105" s="409">
        <v>1415</v>
      </c>
      <c r="H105" s="409"/>
      <c r="I105" s="415">
        <v>1900</v>
      </c>
      <c r="J105" s="442" t="s">
        <v>601</v>
      </c>
      <c r="K105" s="376"/>
      <c r="L105" s="432"/>
      <c r="M105" s="430"/>
      <c r="N105" s="404"/>
      <c r="O105" s="437"/>
      <c r="P105" s="98"/>
      <c r="Q105" s="444"/>
      <c r="R105" s="554" t="s">
        <v>602</v>
      </c>
      <c r="S105" s="438"/>
      <c r="T105" s="438"/>
      <c r="U105" s="438"/>
      <c r="V105" s="438"/>
      <c r="W105" s="438"/>
      <c r="X105" s="438"/>
      <c r="Y105" s="438"/>
      <c r="Z105" s="438"/>
    </row>
    <row r="106" spans="1:34" s="393" customFormat="1" ht="14.25">
      <c r="A106" s="36">
        <v>2</v>
      </c>
      <c r="B106" s="413">
        <v>44173</v>
      </c>
      <c r="C106" s="425"/>
      <c r="D106" s="414" t="s">
        <v>440</v>
      </c>
      <c r="E106" s="415" t="s">
        <v>600</v>
      </c>
      <c r="F106" s="415" t="s">
        <v>3714</v>
      </c>
      <c r="G106" s="409">
        <v>265</v>
      </c>
      <c r="H106" s="409"/>
      <c r="I106" s="415" t="s">
        <v>3715</v>
      </c>
      <c r="J106" s="376" t="s">
        <v>601</v>
      </c>
      <c r="K106" s="376"/>
      <c r="L106" s="432"/>
      <c r="M106" s="430"/>
      <c r="N106" s="404"/>
      <c r="O106" s="437"/>
      <c r="P106" s="98"/>
      <c r="Q106" s="444"/>
      <c r="R106" s="554" t="s">
        <v>602</v>
      </c>
      <c r="S106" s="438"/>
      <c r="T106" s="438"/>
      <c r="U106" s="438"/>
      <c r="V106" s="438"/>
      <c r="W106" s="438"/>
      <c r="X106" s="438"/>
      <c r="Y106" s="438"/>
      <c r="Z106" s="438"/>
    </row>
    <row r="107" spans="1:34" s="8" customFormat="1">
      <c r="A107" s="388"/>
      <c r="B107" s="389"/>
      <c r="C107" s="390"/>
      <c r="D107" s="391"/>
      <c r="E107" s="424"/>
      <c r="F107" s="424"/>
      <c r="G107" s="552"/>
      <c r="H107" s="552"/>
      <c r="I107" s="424"/>
      <c r="J107" s="553"/>
      <c r="K107" s="548"/>
      <c r="L107" s="549"/>
      <c r="M107" s="550"/>
      <c r="N107" s="551"/>
      <c r="O107" s="392"/>
      <c r="P107" s="123"/>
      <c r="Q107"/>
      <c r="R107" s="94"/>
      <c r="T107" s="57"/>
      <c r="U107" s="57"/>
      <c r="V107" s="57"/>
      <c r="W107" s="57"/>
      <c r="X107" s="57"/>
      <c r="Y107" s="57"/>
      <c r="Z107" s="57"/>
    </row>
    <row r="108" spans="1:34">
      <c r="A108" s="23" t="s">
        <v>603</v>
      </c>
      <c r="B108" s="23"/>
      <c r="C108" s="23"/>
      <c r="D108" s="23"/>
      <c r="E108" s="5"/>
      <c r="F108" s="30" t="s">
        <v>605</v>
      </c>
      <c r="G108" s="82"/>
      <c r="H108" s="82"/>
      <c r="I108" s="38"/>
      <c r="J108" s="85"/>
      <c r="K108" s="83"/>
      <c r="L108" s="84"/>
      <c r="M108" s="85"/>
      <c r="N108" s="86"/>
      <c r="O108" s="124"/>
      <c r="P108" s="11"/>
      <c r="Q108" s="16"/>
      <c r="R108" s="96"/>
      <c r="S108" s="16"/>
      <c r="T108" s="16"/>
      <c r="U108" s="16"/>
      <c r="V108" s="16"/>
      <c r="W108" s="16"/>
      <c r="X108" s="16"/>
      <c r="Y108" s="16"/>
    </row>
    <row r="109" spans="1:34">
      <c r="A109" s="29" t="s">
        <v>604</v>
      </c>
      <c r="B109" s="23"/>
      <c r="C109" s="23"/>
      <c r="D109" s="23"/>
      <c r="E109" s="32"/>
      <c r="F109" s="30" t="s">
        <v>607</v>
      </c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12"/>
      <c r="H110" s="12"/>
      <c r="I110" s="12"/>
      <c r="J110" s="53"/>
      <c r="K110" s="12"/>
      <c r="L110" s="12"/>
      <c r="M110" s="12"/>
      <c r="N110" s="11"/>
      <c r="O110" s="53"/>
      <c r="Q110" s="7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 ht="15">
      <c r="A111" s="11"/>
      <c r="B111" s="33" t="s">
        <v>3635</v>
      </c>
      <c r="C111" s="33"/>
      <c r="D111" s="33"/>
      <c r="E111" s="33"/>
      <c r="F111" s="34"/>
      <c r="G111" s="32"/>
      <c r="H111" s="32"/>
      <c r="I111" s="73"/>
      <c r="J111" s="74"/>
      <c r="K111" s="75"/>
      <c r="L111" s="419"/>
      <c r="M111" s="12"/>
      <c r="N111" s="11"/>
      <c r="O111" s="53"/>
      <c r="Q111" s="7"/>
      <c r="R111" s="82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609</v>
      </c>
      <c r="H112" s="21" t="s">
        <v>592</v>
      </c>
      <c r="I112" s="21" t="s">
        <v>593</v>
      </c>
      <c r="J112" s="76" t="s">
        <v>594</v>
      </c>
      <c r="K112" s="62" t="s">
        <v>610</v>
      </c>
      <c r="L112" s="77" t="s">
        <v>611</v>
      </c>
      <c r="M112" s="21" t="s">
        <v>612</v>
      </c>
      <c r="N112" s="420" t="s">
        <v>3630</v>
      </c>
      <c r="O112" s="63" t="s">
        <v>3629</v>
      </c>
      <c r="P112" s="21" t="s">
        <v>597</v>
      </c>
      <c r="Q112" s="78" t="s">
        <v>598</v>
      </c>
      <c r="R112" s="82"/>
      <c r="S112" s="16"/>
      <c r="T112" s="16"/>
      <c r="U112" s="16"/>
      <c r="V112" s="16"/>
      <c r="W112" s="16"/>
      <c r="X112" s="16"/>
      <c r="Y112" s="16"/>
      <c r="Z112" s="16"/>
    </row>
    <row r="113" spans="1:29" ht="14.25">
      <c r="A113" s="382"/>
      <c r="B113" s="397"/>
      <c r="C113" s="401"/>
      <c r="D113" s="411"/>
      <c r="E113" s="402"/>
      <c r="F113" s="431"/>
      <c r="G113" s="409"/>
      <c r="H113" s="402"/>
      <c r="I113" s="399"/>
      <c r="J113" s="442"/>
      <c r="K113" s="442"/>
      <c r="L113" s="443"/>
      <c r="M113" s="441"/>
      <c r="N113" s="443"/>
      <c r="O113" s="430"/>
      <c r="P113" s="403"/>
      <c r="Q113" s="421"/>
      <c r="R113" s="439"/>
      <c r="S113" s="429"/>
      <c r="T113" s="16"/>
      <c r="U113" s="438"/>
      <c r="V113" s="438"/>
      <c r="W113" s="438"/>
      <c r="X113" s="438"/>
      <c r="Y113" s="438"/>
      <c r="Z113" s="438"/>
      <c r="AA113" s="393"/>
      <c r="AB113" s="393"/>
      <c r="AC113" s="393"/>
    </row>
    <row r="114" spans="1:29" ht="14.25">
      <c r="A114" s="382"/>
      <c r="B114" s="397"/>
      <c r="C114" s="401"/>
      <c r="D114" s="411"/>
      <c r="E114" s="402"/>
      <c r="F114" s="431"/>
      <c r="G114" s="409"/>
      <c r="H114" s="402"/>
      <c r="I114" s="399"/>
      <c r="J114" s="442"/>
      <c r="K114" s="442"/>
      <c r="L114" s="443"/>
      <c r="M114" s="441"/>
      <c r="N114" s="443"/>
      <c r="O114" s="430"/>
      <c r="P114" s="403"/>
      <c r="Q114" s="421"/>
      <c r="R114" s="439"/>
      <c r="S114" s="429"/>
      <c r="T114" s="16"/>
      <c r="U114" s="438"/>
      <c r="V114" s="438"/>
      <c r="W114" s="438"/>
      <c r="X114" s="438"/>
      <c r="Y114" s="438"/>
      <c r="Z114" s="438"/>
      <c r="AA114" s="393"/>
      <c r="AB114" s="393"/>
      <c r="AC114" s="393"/>
    </row>
    <row r="115" spans="1:29" s="393" customFormat="1" ht="14.25">
      <c r="A115" s="382"/>
      <c r="B115" s="397"/>
      <c r="C115" s="401"/>
      <c r="D115" s="411"/>
      <c r="E115" s="402"/>
      <c r="F115" s="431"/>
      <c r="G115" s="409"/>
      <c r="H115" s="402"/>
      <c r="I115" s="399"/>
      <c r="J115" s="442"/>
      <c r="K115" s="442"/>
      <c r="L115" s="443"/>
      <c r="M115" s="441"/>
      <c r="N115" s="443"/>
      <c r="O115" s="430"/>
      <c r="P115" s="403"/>
      <c r="Q115" s="421"/>
      <c r="R115" s="436"/>
      <c r="S115" s="438"/>
      <c r="T115" s="438"/>
      <c r="U115" s="438"/>
      <c r="V115" s="438"/>
      <c r="W115" s="438"/>
      <c r="X115" s="438"/>
      <c r="Y115" s="438"/>
      <c r="Z115" s="438"/>
    </row>
    <row r="116" spans="1:29" s="393" customFormat="1" ht="14.25">
      <c r="A116" s="382"/>
      <c r="B116" s="397"/>
      <c r="C116" s="401"/>
      <c r="D116" s="411"/>
      <c r="E116" s="402"/>
      <c r="F116" s="442"/>
      <c r="G116" s="415"/>
      <c r="H116" s="402"/>
      <c r="I116" s="399"/>
      <c r="J116" s="442"/>
      <c r="K116" s="442"/>
      <c r="L116" s="443"/>
      <c r="M116" s="441"/>
      <c r="N116" s="443"/>
      <c r="O116" s="430"/>
      <c r="P116" s="403"/>
      <c r="Q116" s="421"/>
      <c r="R116" s="436"/>
      <c r="S116" s="438"/>
      <c r="T116" s="438"/>
      <c r="U116" s="438"/>
      <c r="V116" s="438"/>
      <c r="W116" s="438"/>
      <c r="X116" s="438"/>
      <c r="Y116" s="438"/>
      <c r="Z116" s="438"/>
    </row>
    <row r="117" spans="1:29" s="393" customFormat="1" ht="14.25">
      <c r="A117" s="382"/>
      <c r="B117" s="397"/>
      <c r="C117" s="401"/>
      <c r="D117" s="411"/>
      <c r="E117" s="402"/>
      <c r="F117" s="442"/>
      <c r="G117" s="415"/>
      <c r="H117" s="402"/>
      <c r="I117" s="399"/>
      <c r="J117" s="442"/>
      <c r="K117" s="442"/>
      <c r="L117" s="443"/>
      <c r="M117" s="441"/>
      <c r="N117" s="443"/>
      <c r="O117" s="430"/>
      <c r="P117" s="403"/>
      <c r="Q117" s="421"/>
      <c r="R117" s="436"/>
      <c r="S117" s="438"/>
      <c r="T117" s="438"/>
      <c r="U117" s="438"/>
      <c r="V117" s="438"/>
      <c r="W117" s="438"/>
      <c r="X117" s="438"/>
      <c r="Y117" s="438"/>
      <c r="Z117" s="438"/>
    </row>
    <row r="118" spans="1:29" s="393" customFormat="1" ht="14.25">
      <c r="A118" s="382"/>
      <c r="B118" s="397"/>
      <c r="C118" s="401"/>
      <c r="D118" s="411"/>
      <c r="E118" s="402"/>
      <c r="F118" s="431"/>
      <c r="G118" s="409"/>
      <c r="H118" s="402"/>
      <c r="I118" s="399"/>
      <c r="J118" s="442"/>
      <c r="K118" s="433"/>
      <c r="L118" s="443"/>
      <c r="M118" s="441"/>
      <c r="N118" s="443"/>
      <c r="O118" s="430"/>
      <c r="P118" s="435"/>
      <c r="Q118" s="421"/>
      <c r="R118" s="436"/>
      <c r="S118" s="438"/>
      <c r="T118" s="438"/>
      <c r="U118" s="438"/>
      <c r="V118" s="438"/>
      <c r="W118" s="438"/>
      <c r="X118" s="438"/>
      <c r="Y118" s="438"/>
      <c r="Z118" s="438"/>
    </row>
    <row r="119" spans="1:29" s="393" customFormat="1" ht="14.25">
      <c r="A119" s="382"/>
      <c r="B119" s="397"/>
      <c r="C119" s="401"/>
      <c r="D119" s="411"/>
      <c r="E119" s="402"/>
      <c r="F119" s="431"/>
      <c r="G119" s="409"/>
      <c r="H119" s="402"/>
      <c r="I119" s="399"/>
      <c r="J119" s="433"/>
      <c r="K119" s="433"/>
      <c r="L119" s="433"/>
      <c r="M119" s="433"/>
      <c r="N119" s="434"/>
      <c r="O119" s="445"/>
      <c r="P119" s="435"/>
      <c r="Q119" s="421"/>
      <c r="R119" s="436"/>
      <c r="S119" s="438"/>
      <c r="T119" s="438"/>
      <c r="U119" s="438"/>
      <c r="V119" s="438"/>
      <c r="W119" s="438"/>
      <c r="X119" s="438"/>
      <c r="Y119" s="438"/>
      <c r="Z119" s="438"/>
    </row>
    <row r="120" spans="1:29" s="393" customFormat="1" ht="14.25">
      <c r="A120" s="382"/>
      <c r="B120" s="397"/>
      <c r="C120" s="401"/>
      <c r="D120" s="411"/>
      <c r="E120" s="402"/>
      <c r="F120" s="442"/>
      <c r="G120" s="415"/>
      <c r="H120" s="402"/>
      <c r="I120" s="399"/>
      <c r="J120" s="442"/>
      <c r="K120" s="442"/>
      <c r="L120" s="443"/>
      <c r="M120" s="441"/>
      <c r="N120" s="443"/>
      <c r="O120" s="430"/>
      <c r="P120" s="403"/>
      <c r="Q120" s="421"/>
      <c r="R120" s="439"/>
      <c r="S120" s="429"/>
      <c r="T120" s="438"/>
      <c r="U120" s="438"/>
      <c r="V120" s="438"/>
      <c r="W120" s="438"/>
      <c r="X120" s="438"/>
      <c r="Y120" s="438"/>
      <c r="Z120" s="438"/>
    </row>
    <row r="121" spans="1:29" s="393" customFormat="1" ht="14.25">
      <c r="A121" s="382"/>
      <c r="B121" s="397"/>
      <c r="C121" s="401"/>
      <c r="D121" s="411"/>
      <c r="E121" s="402"/>
      <c r="F121" s="431"/>
      <c r="G121" s="409"/>
      <c r="H121" s="402"/>
      <c r="I121" s="399"/>
      <c r="J121" s="376"/>
      <c r="K121" s="376"/>
      <c r="L121" s="376"/>
      <c r="M121" s="376"/>
      <c r="N121" s="432"/>
      <c r="O121" s="430"/>
      <c r="P121" s="404"/>
      <c r="Q121" s="421"/>
      <c r="R121" s="439"/>
      <c r="S121" s="429"/>
      <c r="T121" s="438"/>
      <c r="U121" s="438"/>
      <c r="V121" s="438"/>
      <c r="W121" s="438"/>
      <c r="X121" s="438"/>
      <c r="Y121" s="438"/>
      <c r="Z121" s="438"/>
    </row>
    <row r="122" spans="1:29">
      <c r="A122" s="29"/>
      <c r="B122" s="23"/>
      <c r="C122" s="23"/>
      <c r="D122" s="23"/>
      <c r="E122" s="32"/>
      <c r="F122" s="30"/>
      <c r="G122" s="12"/>
      <c r="H122" s="12"/>
      <c r="I122" s="12"/>
      <c r="J122" s="53"/>
      <c r="K122" s="12"/>
      <c r="L122" s="12"/>
      <c r="M122" s="12"/>
      <c r="N122" s="11"/>
      <c r="O122" s="53"/>
      <c r="P122" s="7"/>
      <c r="Q122" s="11"/>
      <c r="R122" s="141"/>
      <c r="S122" s="16"/>
      <c r="T122" s="16"/>
      <c r="U122" s="16"/>
      <c r="V122" s="16"/>
      <c r="W122" s="16"/>
      <c r="X122" s="16"/>
      <c r="Y122" s="16"/>
      <c r="Z122" s="16"/>
    </row>
    <row r="123" spans="1:29">
      <c r="A123" s="29"/>
      <c r="B123" s="23"/>
      <c r="C123" s="23"/>
      <c r="D123" s="23"/>
      <c r="E123" s="32"/>
      <c r="F123" s="30"/>
      <c r="G123" s="41"/>
      <c r="H123" s="42"/>
      <c r="I123" s="82"/>
      <c r="J123" s="17"/>
      <c r="K123" s="83"/>
      <c r="L123" s="84"/>
      <c r="M123" s="85"/>
      <c r="N123" s="86"/>
      <c r="O123" s="87"/>
      <c r="P123" s="11"/>
      <c r="Q123" s="16"/>
      <c r="R123" s="141"/>
      <c r="S123" s="16"/>
      <c r="T123" s="16"/>
      <c r="U123" s="16"/>
      <c r="V123" s="16"/>
      <c r="W123" s="16"/>
      <c r="X123" s="16"/>
      <c r="Y123" s="16"/>
      <c r="Z123" s="16"/>
    </row>
    <row r="124" spans="1:29">
      <c r="A124" s="37"/>
      <c r="B124" s="45"/>
      <c r="C124" s="102"/>
      <c r="D124" s="6"/>
      <c r="E124" s="38"/>
      <c r="F124" s="82"/>
      <c r="G124" s="41"/>
      <c r="H124" s="42"/>
      <c r="I124" s="82"/>
      <c r="J124" s="17"/>
      <c r="K124" s="83"/>
      <c r="L124" s="84"/>
      <c r="M124" s="85"/>
      <c r="N124" s="86"/>
      <c r="O124" s="87"/>
      <c r="P124" s="11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9" ht="15">
      <c r="A125" s="5"/>
      <c r="B125" s="103" t="s">
        <v>619</v>
      </c>
      <c r="C125" s="103"/>
      <c r="D125" s="103"/>
      <c r="E125" s="103"/>
      <c r="F125" s="17"/>
      <c r="G125" s="17"/>
      <c r="H125" s="104"/>
      <c r="I125" s="17"/>
      <c r="J125" s="74"/>
      <c r="K125" s="75"/>
      <c r="L125" s="17"/>
      <c r="M125" s="17"/>
      <c r="N125" s="16"/>
      <c r="O125" s="98"/>
      <c r="P125" s="11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9" ht="38.25">
      <c r="A126" s="20" t="s">
        <v>16</v>
      </c>
      <c r="B126" s="21" t="s">
        <v>575</v>
      </c>
      <c r="C126" s="21"/>
      <c r="D126" s="22" t="s">
        <v>588</v>
      </c>
      <c r="E126" s="21" t="s">
        <v>589</v>
      </c>
      <c r="F126" s="21" t="s">
        <v>590</v>
      </c>
      <c r="G126" s="21" t="s">
        <v>620</v>
      </c>
      <c r="H126" s="21" t="s">
        <v>621</v>
      </c>
      <c r="I126" s="21" t="s">
        <v>593</v>
      </c>
      <c r="J126" s="61" t="s">
        <v>594</v>
      </c>
      <c r="K126" s="21" t="s">
        <v>595</v>
      </c>
      <c r="L126" s="21" t="s">
        <v>596</v>
      </c>
      <c r="M126" s="21" t="s">
        <v>597</v>
      </c>
      <c r="N126" s="22" t="s">
        <v>598</v>
      </c>
      <c r="O126" s="98"/>
      <c r="P126" s="11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9">
      <c r="A127" s="202">
        <v>1</v>
      </c>
      <c r="B127" s="105">
        <v>41579</v>
      </c>
      <c r="C127" s="105"/>
      <c r="D127" s="106" t="s">
        <v>622</v>
      </c>
      <c r="E127" s="107" t="s">
        <v>623</v>
      </c>
      <c r="F127" s="108">
        <v>82</v>
      </c>
      <c r="G127" s="107" t="s">
        <v>624</v>
      </c>
      <c r="H127" s="107">
        <v>100</v>
      </c>
      <c r="I127" s="125">
        <v>100</v>
      </c>
      <c r="J127" s="126" t="s">
        <v>625</v>
      </c>
      <c r="K127" s="127">
        <f t="shared" ref="K127:K158" si="91">H127-F127</f>
        <v>18</v>
      </c>
      <c r="L127" s="128">
        <f t="shared" ref="L127:L158" si="92">K127/F127</f>
        <v>0.21951219512195122</v>
      </c>
      <c r="M127" s="129" t="s">
        <v>599</v>
      </c>
      <c r="N127" s="130">
        <v>42657</v>
      </c>
      <c r="O127" s="53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9">
      <c r="A128" s="202">
        <v>2</v>
      </c>
      <c r="B128" s="105">
        <v>41794</v>
      </c>
      <c r="C128" s="105"/>
      <c r="D128" s="106" t="s">
        <v>626</v>
      </c>
      <c r="E128" s="107" t="s">
        <v>600</v>
      </c>
      <c r="F128" s="108">
        <v>257</v>
      </c>
      <c r="G128" s="107" t="s">
        <v>624</v>
      </c>
      <c r="H128" s="107">
        <v>300</v>
      </c>
      <c r="I128" s="125">
        <v>300</v>
      </c>
      <c r="J128" s="126" t="s">
        <v>625</v>
      </c>
      <c r="K128" s="127">
        <f t="shared" si="91"/>
        <v>43</v>
      </c>
      <c r="L128" s="128">
        <f t="shared" si="92"/>
        <v>0.16731517509727625</v>
      </c>
      <c r="M128" s="129" t="s">
        <v>599</v>
      </c>
      <c r="N128" s="130">
        <v>41822</v>
      </c>
      <c r="O128" s="53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3</v>
      </c>
      <c r="B129" s="105">
        <v>41828</v>
      </c>
      <c r="C129" s="105"/>
      <c r="D129" s="106" t="s">
        <v>627</v>
      </c>
      <c r="E129" s="107" t="s">
        <v>600</v>
      </c>
      <c r="F129" s="108">
        <v>393</v>
      </c>
      <c r="G129" s="107" t="s">
        <v>624</v>
      </c>
      <c r="H129" s="107">
        <v>468</v>
      </c>
      <c r="I129" s="125">
        <v>468</v>
      </c>
      <c r="J129" s="126" t="s">
        <v>625</v>
      </c>
      <c r="K129" s="127">
        <f t="shared" si="91"/>
        <v>75</v>
      </c>
      <c r="L129" s="128">
        <f t="shared" si="92"/>
        <v>0.19083969465648856</v>
      </c>
      <c r="M129" s="129" t="s">
        <v>599</v>
      </c>
      <c r="N129" s="130">
        <v>41863</v>
      </c>
      <c r="O129" s="53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4</v>
      </c>
      <c r="B130" s="105">
        <v>41857</v>
      </c>
      <c r="C130" s="105"/>
      <c r="D130" s="106" t="s">
        <v>628</v>
      </c>
      <c r="E130" s="107" t="s">
        <v>600</v>
      </c>
      <c r="F130" s="108">
        <v>205</v>
      </c>
      <c r="G130" s="107" t="s">
        <v>624</v>
      </c>
      <c r="H130" s="107">
        <v>275</v>
      </c>
      <c r="I130" s="125">
        <v>250</v>
      </c>
      <c r="J130" s="126" t="s">
        <v>625</v>
      </c>
      <c r="K130" s="127">
        <f t="shared" si="91"/>
        <v>70</v>
      </c>
      <c r="L130" s="128">
        <f t="shared" si="92"/>
        <v>0.34146341463414637</v>
      </c>
      <c r="M130" s="129" t="s">
        <v>599</v>
      </c>
      <c r="N130" s="130">
        <v>41962</v>
      </c>
      <c r="O130" s="53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5</v>
      </c>
      <c r="B131" s="105">
        <v>41886</v>
      </c>
      <c r="C131" s="105"/>
      <c r="D131" s="106" t="s">
        <v>629</v>
      </c>
      <c r="E131" s="107" t="s">
        <v>600</v>
      </c>
      <c r="F131" s="108">
        <v>162</v>
      </c>
      <c r="G131" s="107" t="s">
        <v>624</v>
      </c>
      <c r="H131" s="107">
        <v>190</v>
      </c>
      <c r="I131" s="125">
        <v>190</v>
      </c>
      <c r="J131" s="126" t="s">
        <v>625</v>
      </c>
      <c r="K131" s="127">
        <f t="shared" si="91"/>
        <v>28</v>
      </c>
      <c r="L131" s="128">
        <f t="shared" si="92"/>
        <v>0.1728395061728395</v>
      </c>
      <c r="M131" s="129" t="s">
        <v>599</v>
      </c>
      <c r="N131" s="130">
        <v>42006</v>
      </c>
      <c r="O131" s="53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6</v>
      </c>
      <c r="B132" s="105">
        <v>41886</v>
      </c>
      <c r="C132" s="105"/>
      <c r="D132" s="106" t="s">
        <v>630</v>
      </c>
      <c r="E132" s="107" t="s">
        <v>600</v>
      </c>
      <c r="F132" s="108">
        <v>75</v>
      </c>
      <c r="G132" s="107" t="s">
        <v>624</v>
      </c>
      <c r="H132" s="107">
        <v>91.5</v>
      </c>
      <c r="I132" s="125" t="s">
        <v>631</v>
      </c>
      <c r="J132" s="126" t="s">
        <v>632</v>
      </c>
      <c r="K132" s="127">
        <f t="shared" si="91"/>
        <v>16.5</v>
      </c>
      <c r="L132" s="128">
        <f t="shared" si="92"/>
        <v>0.22</v>
      </c>
      <c r="M132" s="129" t="s">
        <v>599</v>
      </c>
      <c r="N132" s="130">
        <v>41954</v>
      </c>
      <c r="O132" s="53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7</v>
      </c>
      <c r="B133" s="105">
        <v>41913</v>
      </c>
      <c r="C133" s="105"/>
      <c r="D133" s="106" t="s">
        <v>633</v>
      </c>
      <c r="E133" s="107" t="s">
        <v>600</v>
      </c>
      <c r="F133" s="108">
        <v>850</v>
      </c>
      <c r="G133" s="107" t="s">
        <v>624</v>
      </c>
      <c r="H133" s="107">
        <v>982.5</v>
      </c>
      <c r="I133" s="125">
        <v>1050</v>
      </c>
      <c r="J133" s="126" t="s">
        <v>634</v>
      </c>
      <c r="K133" s="127">
        <f t="shared" si="91"/>
        <v>132.5</v>
      </c>
      <c r="L133" s="128">
        <f t="shared" si="92"/>
        <v>0.15588235294117647</v>
      </c>
      <c r="M133" s="129" t="s">
        <v>599</v>
      </c>
      <c r="N133" s="130">
        <v>42039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8</v>
      </c>
      <c r="B134" s="105">
        <v>41913</v>
      </c>
      <c r="C134" s="105"/>
      <c r="D134" s="106" t="s">
        <v>635</v>
      </c>
      <c r="E134" s="107" t="s">
        <v>600</v>
      </c>
      <c r="F134" s="108">
        <v>475</v>
      </c>
      <c r="G134" s="107" t="s">
        <v>624</v>
      </c>
      <c r="H134" s="107">
        <v>515</v>
      </c>
      <c r="I134" s="125">
        <v>600</v>
      </c>
      <c r="J134" s="126" t="s">
        <v>636</v>
      </c>
      <c r="K134" s="127">
        <f t="shared" si="91"/>
        <v>40</v>
      </c>
      <c r="L134" s="128">
        <f t="shared" si="92"/>
        <v>8.4210526315789472E-2</v>
      </c>
      <c r="M134" s="129" t="s">
        <v>599</v>
      </c>
      <c r="N134" s="130">
        <v>41939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9</v>
      </c>
      <c r="B135" s="105">
        <v>41913</v>
      </c>
      <c r="C135" s="105"/>
      <c r="D135" s="106" t="s">
        <v>637</v>
      </c>
      <c r="E135" s="107" t="s">
        <v>600</v>
      </c>
      <c r="F135" s="108">
        <v>86</v>
      </c>
      <c r="G135" s="107" t="s">
        <v>624</v>
      </c>
      <c r="H135" s="107">
        <v>99</v>
      </c>
      <c r="I135" s="125">
        <v>140</v>
      </c>
      <c r="J135" s="126" t="s">
        <v>638</v>
      </c>
      <c r="K135" s="127">
        <f t="shared" si="91"/>
        <v>13</v>
      </c>
      <c r="L135" s="128">
        <f t="shared" si="92"/>
        <v>0.15116279069767441</v>
      </c>
      <c r="M135" s="129" t="s">
        <v>599</v>
      </c>
      <c r="N135" s="130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10</v>
      </c>
      <c r="B136" s="105">
        <v>41926</v>
      </c>
      <c r="C136" s="105"/>
      <c r="D136" s="106" t="s">
        <v>639</v>
      </c>
      <c r="E136" s="107" t="s">
        <v>600</v>
      </c>
      <c r="F136" s="108">
        <v>496.6</v>
      </c>
      <c r="G136" s="107" t="s">
        <v>624</v>
      </c>
      <c r="H136" s="107">
        <v>621</v>
      </c>
      <c r="I136" s="125">
        <v>580</v>
      </c>
      <c r="J136" s="126" t="s">
        <v>625</v>
      </c>
      <c r="K136" s="127">
        <f t="shared" si="91"/>
        <v>124.39999999999998</v>
      </c>
      <c r="L136" s="128">
        <f t="shared" si="92"/>
        <v>0.25050342327829234</v>
      </c>
      <c r="M136" s="129" t="s">
        <v>599</v>
      </c>
      <c r="N136" s="130">
        <v>42605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11</v>
      </c>
      <c r="B137" s="105">
        <v>41926</v>
      </c>
      <c r="C137" s="105"/>
      <c r="D137" s="106" t="s">
        <v>640</v>
      </c>
      <c r="E137" s="107" t="s">
        <v>600</v>
      </c>
      <c r="F137" s="108">
        <v>2481.9</v>
      </c>
      <c r="G137" s="107" t="s">
        <v>624</v>
      </c>
      <c r="H137" s="107">
        <v>2840</v>
      </c>
      <c r="I137" s="125">
        <v>2870</v>
      </c>
      <c r="J137" s="126" t="s">
        <v>641</v>
      </c>
      <c r="K137" s="127">
        <f t="shared" si="91"/>
        <v>358.09999999999991</v>
      </c>
      <c r="L137" s="128">
        <f t="shared" si="92"/>
        <v>0.14428462065353154</v>
      </c>
      <c r="M137" s="129" t="s">
        <v>599</v>
      </c>
      <c r="N137" s="130">
        <v>42017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12</v>
      </c>
      <c r="B138" s="105">
        <v>41928</v>
      </c>
      <c r="C138" s="105"/>
      <c r="D138" s="106" t="s">
        <v>642</v>
      </c>
      <c r="E138" s="107" t="s">
        <v>600</v>
      </c>
      <c r="F138" s="108">
        <v>84.5</v>
      </c>
      <c r="G138" s="107" t="s">
        <v>624</v>
      </c>
      <c r="H138" s="107">
        <v>93</v>
      </c>
      <c r="I138" s="125">
        <v>110</v>
      </c>
      <c r="J138" s="126" t="s">
        <v>643</v>
      </c>
      <c r="K138" s="127">
        <f t="shared" si="91"/>
        <v>8.5</v>
      </c>
      <c r="L138" s="128">
        <f t="shared" si="92"/>
        <v>0.10059171597633136</v>
      </c>
      <c r="M138" s="129" t="s">
        <v>599</v>
      </c>
      <c r="N138" s="130">
        <v>41939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13</v>
      </c>
      <c r="B139" s="105">
        <v>41928</v>
      </c>
      <c r="C139" s="105"/>
      <c r="D139" s="106" t="s">
        <v>644</v>
      </c>
      <c r="E139" s="107" t="s">
        <v>600</v>
      </c>
      <c r="F139" s="108">
        <v>401</v>
      </c>
      <c r="G139" s="107" t="s">
        <v>624</v>
      </c>
      <c r="H139" s="107">
        <v>428</v>
      </c>
      <c r="I139" s="125">
        <v>450</v>
      </c>
      <c r="J139" s="126" t="s">
        <v>645</v>
      </c>
      <c r="K139" s="127">
        <f t="shared" si="91"/>
        <v>27</v>
      </c>
      <c r="L139" s="128">
        <f t="shared" si="92"/>
        <v>6.7331670822942641E-2</v>
      </c>
      <c r="M139" s="129" t="s">
        <v>599</v>
      </c>
      <c r="N139" s="130">
        <v>42020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14</v>
      </c>
      <c r="B140" s="105">
        <v>41928</v>
      </c>
      <c r="C140" s="105"/>
      <c r="D140" s="106" t="s">
        <v>646</v>
      </c>
      <c r="E140" s="107" t="s">
        <v>600</v>
      </c>
      <c r="F140" s="108">
        <v>101</v>
      </c>
      <c r="G140" s="107" t="s">
        <v>624</v>
      </c>
      <c r="H140" s="107">
        <v>112</v>
      </c>
      <c r="I140" s="125">
        <v>120</v>
      </c>
      <c r="J140" s="126" t="s">
        <v>647</v>
      </c>
      <c r="K140" s="127">
        <f t="shared" si="91"/>
        <v>11</v>
      </c>
      <c r="L140" s="128">
        <f t="shared" si="92"/>
        <v>0.10891089108910891</v>
      </c>
      <c r="M140" s="129" t="s">
        <v>599</v>
      </c>
      <c r="N140" s="130">
        <v>41939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15</v>
      </c>
      <c r="B141" s="105">
        <v>41954</v>
      </c>
      <c r="C141" s="105"/>
      <c r="D141" s="106" t="s">
        <v>648</v>
      </c>
      <c r="E141" s="107" t="s">
        <v>600</v>
      </c>
      <c r="F141" s="108">
        <v>59</v>
      </c>
      <c r="G141" s="107" t="s">
        <v>624</v>
      </c>
      <c r="H141" s="107">
        <v>76</v>
      </c>
      <c r="I141" s="125">
        <v>76</v>
      </c>
      <c r="J141" s="126" t="s">
        <v>625</v>
      </c>
      <c r="K141" s="127">
        <f t="shared" si="91"/>
        <v>17</v>
      </c>
      <c r="L141" s="128">
        <f t="shared" si="92"/>
        <v>0.28813559322033899</v>
      </c>
      <c r="M141" s="129" t="s">
        <v>599</v>
      </c>
      <c r="N141" s="130">
        <v>43032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16</v>
      </c>
      <c r="B142" s="105">
        <v>41954</v>
      </c>
      <c r="C142" s="105"/>
      <c r="D142" s="106" t="s">
        <v>637</v>
      </c>
      <c r="E142" s="107" t="s">
        <v>600</v>
      </c>
      <c r="F142" s="108">
        <v>99</v>
      </c>
      <c r="G142" s="107" t="s">
        <v>624</v>
      </c>
      <c r="H142" s="107">
        <v>120</v>
      </c>
      <c r="I142" s="125">
        <v>120</v>
      </c>
      <c r="J142" s="126" t="s">
        <v>649</v>
      </c>
      <c r="K142" s="127">
        <f t="shared" si="91"/>
        <v>21</v>
      </c>
      <c r="L142" s="128">
        <f t="shared" si="92"/>
        <v>0.21212121212121213</v>
      </c>
      <c r="M142" s="129" t="s">
        <v>599</v>
      </c>
      <c r="N142" s="130">
        <v>41960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17</v>
      </c>
      <c r="B143" s="105">
        <v>41956</v>
      </c>
      <c r="C143" s="105"/>
      <c r="D143" s="106" t="s">
        <v>650</v>
      </c>
      <c r="E143" s="107" t="s">
        <v>600</v>
      </c>
      <c r="F143" s="108">
        <v>22</v>
      </c>
      <c r="G143" s="107" t="s">
        <v>624</v>
      </c>
      <c r="H143" s="107">
        <v>33.549999999999997</v>
      </c>
      <c r="I143" s="125">
        <v>32</v>
      </c>
      <c r="J143" s="126" t="s">
        <v>651</v>
      </c>
      <c r="K143" s="127">
        <f t="shared" si="91"/>
        <v>11.549999999999997</v>
      </c>
      <c r="L143" s="128">
        <f t="shared" si="92"/>
        <v>0.52499999999999991</v>
      </c>
      <c r="M143" s="129" t="s">
        <v>599</v>
      </c>
      <c r="N143" s="130">
        <v>42188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18</v>
      </c>
      <c r="B144" s="105">
        <v>41976</v>
      </c>
      <c r="C144" s="105"/>
      <c r="D144" s="106" t="s">
        <v>652</v>
      </c>
      <c r="E144" s="107" t="s">
        <v>600</v>
      </c>
      <c r="F144" s="108">
        <v>440</v>
      </c>
      <c r="G144" s="107" t="s">
        <v>624</v>
      </c>
      <c r="H144" s="107">
        <v>520</v>
      </c>
      <c r="I144" s="125">
        <v>520</v>
      </c>
      <c r="J144" s="126" t="s">
        <v>653</v>
      </c>
      <c r="K144" s="127">
        <f t="shared" si="91"/>
        <v>80</v>
      </c>
      <c r="L144" s="128">
        <f t="shared" si="92"/>
        <v>0.18181818181818182</v>
      </c>
      <c r="M144" s="129" t="s">
        <v>599</v>
      </c>
      <c r="N144" s="130">
        <v>42208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19</v>
      </c>
      <c r="B145" s="105">
        <v>41976</v>
      </c>
      <c r="C145" s="105"/>
      <c r="D145" s="106" t="s">
        <v>654</v>
      </c>
      <c r="E145" s="107" t="s">
        <v>600</v>
      </c>
      <c r="F145" s="108">
        <v>360</v>
      </c>
      <c r="G145" s="107" t="s">
        <v>624</v>
      </c>
      <c r="H145" s="107">
        <v>427</v>
      </c>
      <c r="I145" s="125">
        <v>425</v>
      </c>
      <c r="J145" s="126" t="s">
        <v>655</v>
      </c>
      <c r="K145" s="127">
        <f t="shared" si="91"/>
        <v>67</v>
      </c>
      <c r="L145" s="128">
        <f t="shared" si="92"/>
        <v>0.18611111111111112</v>
      </c>
      <c r="M145" s="129" t="s">
        <v>599</v>
      </c>
      <c r="N145" s="130">
        <v>42058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20</v>
      </c>
      <c r="B146" s="105">
        <v>42012</v>
      </c>
      <c r="C146" s="105"/>
      <c r="D146" s="106" t="s">
        <v>656</v>
      </c>
      <c r="E146" s="107" t="s">
        <v>600</v>
      </c>
      <c r="F146" s="108">
        <v>360</v>
      </c>
      <c r="G146" s="107" t="s">
        <v>624</v>
      </c>
      <c r="H146" s="107">
        <v>455</v>
      </c>
      <c r="I146" s="125">
        <v>420</v>
      </c>
      <c r="J146" s="126" t="s">
        <v>657</v>
      </c>
      <c r="K146" s="127">
        <f t="shared" si="91"/>
        <v>95</v>
      </c>
      <c r="L146" s="128">
        <f t="shared" si="92"/>
        <v>0.2638888888888889</v>
      </c>
      <c r="M146" s="129" t="s">
        <v>599</v>
      </c>
      <c r="N146" s="130">
        <v>42024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21</v>
      </c>
      <c r="B147" s="105">
        <v>42012</v>
      </c>
      <c r="C147" s="105"/>
      <c r="D147" s="106" t="s">
        <v>658</v>
      </c>
      <c r="E147" s="107" t="s">
        <v>600</v>
      </c>
      <c r="F147" s="108">
        <v>130</v>
      </c>
      <c r="G147" s="107"/>
      <c r="H147" s="107">
        <v>175.5</v>
      </c>
      <c r="I147" s="125">
        <v>165</v>
      </c>
      <c r="J147" s="126" t="s">
        <v>659</v>
      </c>
      <c r="K147" s="127">
        <f t="shared" si="91"/>
        <v>45.5</v>
      </c>
      <c r="L147" s="128">
        <f t="shared" si="92"/>
        <v>0.35</v>
      </c>
      <c r="M147" s="129" t="s">
        <v>599</v>
      </c>
      <c r="N147" s="130">
        <v>43088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22</v>
      </c>
      <c r="B148" s="105">
        <v>42040</v>
      </c>
      <c r="C148" s="105"/>
      <c r="D148" s="106" t="s">
        <v>390</v>
      </c>
      <c r="E148" s="107" t="s">
        <v>623</v>
      </c>
      <c r="F148" s="108">
        <v>98</v>
      </c>
      <c r="G148" s="107"/>
      <c r="H148" s="107">
        <v>120</v>
      </c>
      <c r="I148" s="125">
        <v>120</v>
      </c>
      <c r="J148" s="126" t="s">
        <v>625</v>
      </c>
      <c r="K148" s="127">
        <f t="shared" si="91"/>
        <v>22</v>
      </c>
      <c r="L148" s="128">
        <f t="shared" si="92"/>
        <v>0.22448979591836735</v>
      </c>
      <c r="M148" s="129" t="s">
        <v>599</v>
      </c>
      <c r="N148" s="130">
        <v>42753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23</v>
      </c>
      <c r="B149" s="105">
        <v>42040</v>
      </c>
      <c r="C149" s="105"/>
      <c r="D149" s="106" t="s">
        <v>660</v>
      </c>
      <c r="E149" s="107" t="s">
        <v>623</v>
      </c>
      <c r="F149" s="108">
        <v>196</v>
      </c>
      <c r="G149" s="107"/>
      <c r="H149" s="107">
        <v>262</v>
      </c>
      <c r="I149" s="125">
        <v>255</v>
      </c>
      <c r="J149" s="126" t="s">
        <v>625</v>
      </c>
      <c r="K149" s="127">
        <f t="shared" si="91"/>
        <v>66</v>
      </c>
      <c r="L149" s="128">
        <f t="shared" si="92"/>
        <v>0.33673469387755101</v>
      </c>
      <c r="M149" s="129" t="s">
        <v>599</v>
      </c>
      <c r="N149" s="130">
        <v>42599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24</v>
      </c>
      <c r="B150" s="109">
        <v>42067</v>
      </c>
      <c r="C150" s="109"/>
      <c r="D150" s="110" t="s">
        <v>389</v>
      </c>
      <c r="E150" s="111" t="s">
        <v>623</v>
      </c>
      <c r="F150" s="112">
        <v>235</v>
      </c>
      <c r="G150" s="112"/>
      <c r="H150" s="113">
        <v>77</v>
      </c>
      <c r="I150" s="131" t="s">
        <v>661</v>
      </c>
      <c r="J150" s="132" t="s">
        <v>662</v>
      </c>
      <c r="K150" s="133">
        <f t="shared" si="91"/>
        <v>-158</v>
      </c>
      <c r="L150" s="134">
        <f t="shared" si="92"/>
        <v>-0.67234042553191486</v>
      </c>
      <c r="M150" s="135" t="s">
        <v>663</v>
      </c>
      <c r="N150" s="136">
        <v>43522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25</v>
      </c>
      <c r="B151" s="105">
        <v>42067</v>
      </c>
      <c r="C151" s="105"/>
      <c r="D151" s="106" t="s">
        <v>481</v>
      </c>
      <c r="E151" s="107" t="s">
        <v>623</v>
      </c>
      <c r="F151" s="108">
        <v>185</v>
      </c>
      <c r="G151" s="107"/>
      <c r="H151" s="107">
        <v>224</v>
      </c>
      <c r="I151" s="125" t="s">
        <v>664</v>
      </c>
      <c r="J151" s="126" t="s">
        <v>625</v>
      </c>
      <c r="K151" s="127">
        <f t="shared" si="91"/>
        <v>39</v>
      </c>
      <c r="L151" s="128">
        <f t="shared" si="92"/>
        <v>0.21081081081081082</v>
      </c>
      <c r="M151" s="129" t="s">
        <v>599</v>
      </c>
      <c r="N151" s="130">
        <v>42647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363">
        <v>26</v>
      </c>
      <c r="B152" s="114">
        <v>42090</v>
      </c>
      <c r="C152" s="114"/>
      <c r="D152" s="115" t="s">
        <v>665</v>
      </c>
      <c r="E152" s="116" t="s">
        <v>623</v>
      </c>
      <c r="F152" s="117">
        <v>49.5</v>
      </c>
      <c r="G152" s="118"/>
      <c r="H152" s="118">
        <v>15.85</v>
      </c>
      <c r="I152" s="118">
        <v>67</v>
      </c>
      <c r="J152" s="137" t="s">
        <v>666</v>
      </c>
      <c r="K152" s="118">
        <f t="shared" si="91"/>
        <v>-33.65</v>
      </c>
      <c r="L152" s="138">
        <f t="shared" si="92"/>
        <v>-0.67979797979797973</v>
      </c>
      <c r="M152" s="135" t="s">
        <v>663</v>
      </c>
      <c r="N152" s="139">
        <v>43627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27</v>
      </c>
      <c r="B153" s="105">
        <v>42093</v>
      </c>
      <c r="C153" s="105"/>
      <c r="D153" s="106" t="s">
        <v>667</v>
      </c>
      <c r="E153" s="107" t="s">
        <v>623</v>
      </c>
      <c r="F153" s="108">
        <v>183.5</v>
      </c>
      <c r="G153" s="107"/>
      <c r="H153" s="107">
        <v>219</v>
      </c>
      <c r="I153" s="125">
        <v>218</v>
      </c>
      <c r="J153" s="126" t="s">
        <v>668</v>
      </c>
      <c r="K153" s="127">
        <f t="shared" si="91"/>
        <v>35.5</v>
      </c>
      <c r="L153" s="128">
        <f t="shared" si="92"/>
        <v>0.19346049046321526</v>
      </c>
      <c r="M153" s="129" t="s">
        <v>599</v>
      </c>
      <c r="N153" s="130">
        <v>42103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28</v>
      </c>
      <c r="B154" s="105">
        <v>42114</v>
      </c>
      <c r="C154" s="105"/>
      <c r="D154" s="106" t="s">
        <v>669</v>
      </c>
      <c r="E154" s="107" t="s">
        <v>623</v>
      </c>
      <c r="F154" s="108">
        <f>(227+237)/2</f>
        <v>232</v>
      </c>
      <c r="G154" s="107"/>
      <c r="H154" s="107">
        <v>298</v>
      </c>
      <c r="I154" s="125">
        <v>298</v>
      </c>
      <c r="J154" s="126" t="s">
        <v>625</v>
      </c>
      <c r="K154" s="127">
        <f t="shared" si="91"/>
        <v>66</v>
      </c>
      <c r="L154" s="128">
        <f t="shared" si="92"/>
        <v>0.28448275862068967</v>
      </c>
      <c r="M154" s="129" t="s">
        <v>599</v>
      </c>
      <c r="N154" s="130">
        <v>42823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29</v>
      </c>
      <c r="B155" s="105">
        <v>42128</v>
      </c>
      <c r="C155" s="105"/>
      <c r="D155" s="106" t="s">
        <v>670</v>
      </c>
      <c r="E155" s="107" t="s">
        <v>600</v>
      </c>
      <c r="F155" s="108">
        <v>385</v>
      </c>
      <c r="G155" s="107"/>
      <c r="H155" s="107">
        <f>212.5+331</f>
        <v>543.5</v>
      </c>
      <c r="I155" s="125">
        <v>510</v>
      </c>
      <c r="J155" s="126" t="s">
        <v>671</v>
      </c>
      <c r="K155" s="127">
        <f t="shared" si="91"/>
        <v>158.5</v>
      </c>
      <c r="L155" s="128">
        <f t="shared" si="92"/>
        <v>0.41168831168831171</v>
      </c>
      <c r="M155" s="129" t="s">
        <v>599</v>
      </c>
      <c r="N155" s="130">
        <v>42235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30</v>
      </c>
      <c r="B156" s="105">
        <v>42128</v>
      </c>
      <c r="C156" s="105"/>
      <c r="D156" s="106" t="s">
        <v>672</v>
      </c>
      <c r="E156" s="107" t="s">
        <v>600</v>
      </c>
      <c r="F156" s="108">
        <v>115.5</v>
      </c>
      <c r="G156" s="107"/>
      <c r="H156" s="107">
        <v>146</v>
      </c>
      <c r="I156" s="125">
        <v>142</v>
      </c>
      <c r="J156" s="126" t="s">
        <v>673</v>
      </c>
      <c r="K156" s="127">
        <f t="shared" si="91"/>
        <v>30.5</v>
      </c>
      <c r="L156" s="128">
        <f t="shared" si="92"/>
        <v>0.26406926406926406</v>
      </c>
      <c r="M156" s="129" t="s">
        <v>599</v>
      </c>
      <c r="N156" s="130">
        <v>42202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31</v>
      </c>
      <c r="B157" s="105">
        <v>42151</v>
      </c>
      <c r="C157" s="105"/>
      <c r="D157" s="106" t="s">
        <v>674</v>
      </c>
      <c r="E157" s="107" t="s">
        <v>600</v>
      </c>
      <c r="F157" s="108">
        <v>237.5</v>
      </c>
      <c r="G157" s="107"/>
      <c r="H157" s="107">
        <v>279.5</v>
      </c>
      <c r="I157" s="125">
        <v>278</v>
      </c>
      <c r="J157" s="126" t="s">
        <v>625</v>
      </c>
      <c r="K157" s="127">
        <f t="shared" si="91"/>
        <v>42</v>
      </c>
      <c r="L157" s="128">
        <f t="shared" si="92"/>
        <v>0.17684210526315788</v>
      </c>
      <c r="M157" s="129" t="s">
        <v>599</v>
      </c>
      <c r="N157" s="130">
        <v>42222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32</v>
      </c>
      <c r="B158" s="105">
        <v>42174</v>
      </c>
      <c r="C158" s="105"/>
      <c r="D158" s="106" t="s">
        <v>644</v>
      </c>
      <c r="E158" s="107" t="s">
        <v>623</v>
      </c>
      <c r="F158" s="108">
        <v>340</v>
      </c>
      <c r="G158" s="107"/>
      <c r="H158" s="107">
        <v>448</v>
      </c>
      <c r="I158" s="125">
        <v>448</v>
      </c>
      <c r="J158" s="126" t="s">
        <v>625</v>
      </c>
      <c r="K158" s="127">
        <f t="shared" si="91"/>
        <v>108</v>
      </c>
      <c r="L158" s="128">
        <f t="shared" si="92"/>
        <v>0.31764705882352939</v>
      </c>
      <c r="M158" s="129" t="s">
        <v>599</v>
      </c>
      <c r="N158" s="130">
        <v>43018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33</v>
      </c>
      <c r="B159" s="105">
        <v>42191</v>
      </c>
      <c r="C159" s="105"/>
      <c r="D159" s="106" t="s">
        <v>675</v>
      </c>
      <c r="E159" s="107" t="s">
        <v>623</v>
      </c>
      <c r="F159" s="108">
        <v>390</v>
      </c>
      <c r="G159" s="107"/>
      <c r="H159" s="107">
        <v>460</v>
      </c>
      <c r="I159" s="125">
        <v>460</v>
      </c>
      <c r="J159" s="126" t="s">
        <v>625</v>
      </c>
      <c r="K159" s="127">
        <f t="shared" ref="K159:K179" si="93">H159-F159</f>
        <v>70</v>
      </c>
      <c r="L159" s="128">
        <f t="shared" ref="L159:L179" si="94">K159/F159</f>
        <v>0.17948717948717949</v>
      </c>
      <c r="M159" s="129" t="s">
        <v>599</v>
      </c>
      <c r="N159" s="130">
        <v>42478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34</v>
      </c>
      <c r="B160" s="109">
        <v>42195</v>
      </c>
      <c r="C160" s="109"/>
      <c r="D160" s="110" t="s">
        <v>676</v>
      </c>
      <c r="E160" s="111" t="s">
        <v>623</v>
      </c>
      <c r="F160" s="112">
        <v>122.5</v>
      </c>
      <c r="G160" s="112"/>
      <c r="H160" s="113">
        <v>61</v>
      </c>
      <c r="I160" s="131">
        <v>172</v>
      </c>
      <c r="J160" s="132" t="s">
        <v>677</v>
      </c>
      <c r="K160" s="133">
        <f t="shared" si="93"/>
        <v>-61.5</v>
      </c>
      <c r="L160" s="134">
        <f t="shared" si="94"/>
        <v>-0.50204081632653064</v>
      </c>
      <c r="M160" s="135" t="s">
        <v>663</v>
      </c>
      <c r="N160" s="136">
        <v>43333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35</v>
      </c>
      <c r="B161" s="105">
        <v>42219</v>
      </c>
      <c r="C161" s="105"/>
      <c r="D161" s="106" t="s">
        <v>678</v>
      </c>
      <c r="E161" s="107" t="s">
        <v>623</v>
      </c>
      <c r="F161" s="108">
        <v>297.5</v>
      </c>
      <c r="G161" s="107"/>
      <c r="H161" s="107">
        <v>350</v>
      </c>
      <c r="I161" s="125">
        <v>360</v>
      </c>
      <c r="J161" s="126" t="s">
        <v>679</v>
      </c>
      <c r="K161" s="127">
        <f t="shared" si="93"/>
        <v>52.5</v>
      </c>
      <c r="L161" s="128">
        <f t="shared" si="94"/>
        <v>0.17647058823529413</v>
      </c>
      <c r="M161" s="129" t="s">
        <v>599</v>
      </c>
      <c r="N161" s="130">
        <v>42232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36</v>
      </c>
      <c r="B162" s="105">
        <v>42219</v>
      </c>
      <c r="C162" s="105"/>
      <c r="D162" s="106" t="s">
        <v>680</v>
      </c>
      <c r="E162" s="107" t="s">
        <v>623</v>
      </c>
      <c r="F162" s="108">
        <v>115.5</v>
      </c>
      <c r="G162" s="107"/>
      <c r="H162" s="107">
        <v>149</v>
      </c>
      <c r="I162" s="125">
        <v>140</v>
      </c>
      <c r="J162" s="140" t="s">
        <v>681</v>
      </c>
      <c r="K162" s="127">
        <f t="shared" si="93"/>
        <v>33.5</v>
      </c>
      <c r="L162" s="128">
        <f t="shared" si="94"/>
        <v>0.29004329004329005</v>
      </c>
      <c r="M162" s="129" t="s">
        <v>599</v>
      </c>
      <c r="N162" s="130">
        <v>42740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37</v>
      </c>
      <c r="B163" s="105">
        <v>42251</v>
      </c>
      <c r="C163" s="105"/>
      <c r="D163" s="106" t="s">
        <v>674</v>
      </c>
      <c r="E163" s="107" t="s">
        <v>623</v>
      </c>
      <c r="F163" s="108">
        <v>226</v>
      </c>
      <c r="G163" s="107"/>
      <c r="H163" s="107">
        <v>292</v>
      </c>
      <c r="I163" s="125">
        <v>292</v>
      </c>
      <c r="J163" s="126" t="s">
        <v>682</v>
      </c>
      <c r="K163" s="127">
        <f t="shared" si="93"/>
        <v>66</v>
      </c>
      <c r="L163" s="128">
        <f t="shared" si="94"/>
        <v>0.29203539823008851</v>
      </c>
      <c r="M163" s="129" t="s">
        <v>599</v>
      </c>
      <c r="N163" s="130">
        <v>42286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38</v>
      </c>
      <c r="B164" s="105">
        <v>42254</v>
      </c>
      <c r="C164" s="105"/>
      <c r="D164" s="106" t="s">
        <v>669</v>
      </c>
      <c r="E164" s="107" t="s">
        <v>623</v>
      </c>
      <c r="F164" s="108">
        <v>232.5</v>
      </c>
      <c r="G164" s="107"/>
      <c r="H164" s="107">
        <v>312.5</v>
      </c>
      <c r="I164" s="125">
        <v>310</v>
      </c>
      <c r="J164" s="126" t="s">
        <v>625</v>
      </c>
      <c r="K164" s="127">
        <f t="shared" si="93"/>
        <v>80</v>
      </c>
      <c r="L164" s="128">
        <f t="shared" si="94"/>
        <v>0.34408602150537637</v>
      </c>
      <c r="M164" s="129" t="s">
        <v>599</v>
      </c>
      <c r="N164" s="130">
        <v>42823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39</v>
      </c>
      <c r="B165" s="105">
        <v>42268</v>
      </c>
      <c r="C165" s="105"/>
      <c r="D165" s="106" t="s">
        <v>683</v>
      </c>
      <c r="E165" s="107" t="s">
        <v>623</v>
      </c>
      <c r="F165" s="108">
        <v>196.5</v>
      </c>
      <c r="G165" s="107"/>
      <c r="H165" s="107">
        <v>238</v>
      </c>
      <c r="I165" s="125">
        <v>238</v>
      </c>
      <c r="J165" s="126" t="s">
        <v>682</v>
      </c>
      <c r="K165" s="127">
        <f t="shared" si="93"/>
        <v>41.5</v>
      </c>
      <c r="L165" s="128">
        <f t="shared" si="94"/>
        <v>0.21119592875318066</v>
      </c>
      <c r="M165" s="129" t="s">
        <v>599</v>
      </c>
      <c r="N165" s="130">
        <v>42291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40</v>
      </c>
      <c r="B166" s="105">
        <v>42271</v>
      </c>
      <c r="C166" s="105"/>
      <c r="D166" s="106" t="s">
        <v>622</v>
      </c>
      <c r="E166" s="107" t="s">
        <v>623</v>
      </c>
      <c r="F166" s="108">
        <v>65</v>
      </c>
      <c r="G166" s="107"/>
      <c r="H166" s="107">
        <v>82</v>
      </c>
      <c r="I166" s="125">
        <v>82</v>
      </c>
      <c r="J166" s="126" t="s">
        <v>682</v>
      </c>
      <c r="K166" s="127">
        <f t="shared" si="93"/>
        <v>17</v>
      </c>
      <c r="L166" s="128">
        <f t="shared" si="94"/>
        <v>0.26153846153846155</v>
      </c>
      <c r="M166" s="129" t="s">
        <v>599</v>
      </c>
      <c r="N166" s="130">
        <v>42578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41</v>
      </c>
      <c r="B167" s="105">
        <v>42291</v>
      </c>
      <c r="C167" s="105"/>
      <c r="D167" s="106" t="s">
        <v>684</v>
      </c>
      <c r="E167" s="107" t="s">
        <v>623</v>
      </c>
      <c r="F167" s="108">
        <v>144</v>
      </c>
      <c r="G167" s="107"/>
      <c r="H167" s="107">
        <v>182.5</v>
      </c>
      <c r="I167" s="125">
        <v>181</v>
      </c>
      <c r="J167" s="126" t="s">
        <v>682</v>
      </c>
      <c r="K167" s="127">
        <f t="shared" si="93"/>
        <v>38.5</v>
      </c>
      <c r="L167" s="128">
        <f t="shared" si="94"/>
        <v>0.2673611111111111</v>
      </c>
      <c r="M167" s="129" t="s">
        <v>599</v>
      </c>
      <c r="N167" s="130">
        <v>42817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42</v>
      </c>
      <c r="B168" s="105">
        <v>42291</v>
      </c>
      <c r="C168" s="105"/>
      <c r="D168" s="106" t="s">
        <v>685</v>
      </c>
      <c r="E168" s="107" t="s">
        <v>623</v>
      </c>
      <c r="F168" s="108">
        <v>264</v>
      </c>
      <c r="G168" s="107"/>
      <c r="H168" s="107">
        <v>311</v>
      </c>
      <c r="I168" s="125">
        <v>311</v>
      </c>
      <c r="J168" s="126" t="s">
        <v>682</v>
      </c>
      <c r="K168" s="127">
        <f t="shared" si="93"/>
        <v>47</v>
      </c>
      <c r="L168" s="128">
        <f t="shared" si="94"/>
        <v>0.17803030303030304</v>
      </c>
      <c r="M168" s="129" t="s">
        <v>599</v>
      </c>
      <c r="N168" s="130">
        <v>42604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43</v>
      </c>
      <c r="B169" s="105">
        <v>42318</v>
      </c>
      <c r="C169" s="105"/>
      <c r="D169" s="106" t="s">
        <v>686</v>
      </c>
      <c r="E169" s="107" t="s">
        <v>600</v>
      </c>
      <c r="F169" s="108">
        <v>549.5</v>
      </c>
      <c r="G169" s="107"/>
      <c r="H169" s="107">
        <v>630</v>
      </c>
      <c r="I169" s="125">
        <v>630</v>
      </c>
      <c r="J169" s="126" t="s">
        <v>682</v>
      </c>
      <c r="K169" s="127">
        <f t="shared" si="93"/>
        <v>80.5</v>
      </c>
      <c r="L169" s="128">
        <f t="shared" si="94"/>
        <v>0.1464968152866242</v>
      </c>
      <c r="M169" s="129" t="s">
        <v>599</v>
      </c>
      <c r="N169" s="130">
        <v>42419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44</v>
      </c>
      <c r="B170" s="105">
        <v>42342</v>
      </c>
      <c r="C170" s="105"/>
      <c r="D170" s="106" t="s">
        <v>687</v>
      </c>
      <c r="E170" s="107" t="s">
        <v>623</v>
      </c>
      <c r="F170" s="108">
        <v>1027.5</v>
      </c>
      <c r="G170" s="107"/>
      <c r="H170" s="107">
        <v>1315</v>
      </c>
      <c r="I170" s="125">
        <v>1250</v>
      </c>
      <c r="J170" s="126" t="s">
        <v>682</v>
      </c>
      <c r="K170" s="127">
        <f t="shared" si="93"/>
        <v>287.5</v>
      </c>
      <c r="L170" s="128">
        <f t="shared" si="94"/>
        <v>0.27980535279805352</v>
      </c>
      <c r="M170" s="129" t="s">
        <v>599</v>
      </c>
      <c r="N170" s="130">
        <v>43244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45</v>
      </c>
      <c r="B171" s="105">
        <v>42367</v>
      </c>
      <c r="C171" s="105"/>
      <c r="D171" s="106" t="s">
        <v>688</v>
      </c>
      <c r="E171" s="107" t="s">
        <v>623</v>
      </c>
      <c r="F171" s="108">
        <v>465</v>
      </c>
      <c r="G171" s="107"/>
      <c r="H171" s="107">
        <v>540</v>
      </c>
      <c r="I171" s="125">
        <v>540</v>
      </c>
      <c r="J171" s="126" t="s">
        <v>682</v>
      </c>
      <c r="K171" s="127">
        <f t="shared" si="93"/>
        <v>75</v>
      </c>
      <c r="L171" s="128">
        <f t="shared" si="94"/>
        <v>0.16129032258064516</v>
      </c>
      <c r="M171" s="129" t="s">
        <v>599</v>
      </c>
      <c r="N171" s="130">
        <v>42530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46</v>
      </c>
      <c r="B172" s="105">
        <v>42380</v>
      </c>
      <c r="C172" s="105"/>
      <c r="D172" s="106" t="s">
        <v>390</v>
      </c>
      <c r="E172" s="107" t="s">
        <v>600</v>
      </c>
      <c r="F172" s="108">
        <v>81</v>
      </c>
      <c r="G172" s="107"/>
      <c r="H172" s="107">
        <v>110</v>
      </c>
      <c r="I172" s="125">
        <v>110</v>
      </c>
      <c r="J172" s="126" t="s">
        <v>682</v>
      </c>
      <c r="K172" s="127">
        <f t="shared" si="93"/>
        <v>29</v>
      </c>
      <c r="L172" s="128">
        <f t="shared" si="94"/>
        <v>0.35802469135802467</v>
      </c>
      <c r="M172" s="129" t="s">
        <v>599</v>
      </c>
      <c r="N172" s="130">
        <v>42745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47</v>
      </c>
      <c r="B173" s="105">
        <v>42382</v>
      </c>
      <c r="C173" s="105"/>
      <c r="D173" s="106" t="s">
        <v>689</v>
      </c>
      <c r="E173" s="107" t="s">
        <v>600</v>
      </c>
      <c r="F173" s="108">
        <v>417.5</v>
      </c>
      <c r="G173" s="107"/>
      <c r="H173" s="107">
        <v>547</v>
      </c>
      <c r="I173" s="125">
        <v>535</v>
      </c>
      <c r="J173" s="126" t="s">
        <v>682</v>
      </c>
      <c r="K173" s="127">
        <f t="shared" si="93"/>
        <v>129.5</v>
      </c>
      <c r="L173" s="128">
        <f t="shared" si="94"/>
        <v>0.31017964071856285</v>
      </c>
      <c r="M173" s="129" t="s">
        <v>599</v>
      </c>
      <c r="N173" s="130">
        <v>42578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48</v>
      </c>
      <c r="B174" s="105">
        <v>42408</v>
      </c>
      <c r="C174" s="105"/>
      <c r="D174" s="106" t="s">
        <v>690</v>
      </c>
      <c r="E174" s="107" t="s">
        <v>623</v>
      </c>
      <c r="F174" s="108">
        <v>650</v>
      </c>
      <c r="G174" s="107"/>
      <c r="H174" s="107">
        <v>800</v>
      </c>
      <c r="I174" s="125">
        <v>800</v>
      </c>
      <c r="J174" s="126" t="s">
        <v>682</v>
      </c>
      <c r="K174" s="127">
        <f t="shared" si="93"/>
        <v>150</v>
      </c>
      <c r="L174" s="128">
        <f t="shared" si="94"/>
        <v>0.23076923076923078</v>
      </c>
      <c r="M174" s="129" t="s">
        <v>599</v>
      </c>
      <c r="N174" s="130">
        <v>43154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49</v>
      </c>
      <c r="B175" s="105">
        <v>42433</v>
      </c>
      <c r="C175" s="105"/>
      <c r="D175" s="106" t="s">
        <v>197</v>
      </c>
      <c r="E175" s="107" t="s">
        <v>623</v>
      </c>
      <c r="F175" s="108">
        <v>437.5</v>
      </c>
      <c r="G175" s="107"/>
      <c r="H175" s="107">
        <v>504.5</v>
      </c>
      <c r="I175" s="125">
        <v>522</v>
      </c>
      <c r="J175" s="126" t="s">
        <v>691</v>
      </c>
      <c r="K175" s="127">
        <f t="shared" si="93"/>
        <v>67</v>
      </c>
      <c r="L175" s="128">
        <f t="shared" si="94"/>
        <v>0.15314285714285714</v>
      </c>
      <c r="M175" s="129" t="s">
        <v>599</v>
      </c>
      <c r="N175" s="130">
        <v>42480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50</v>
      </c>
      <c r="B176" s="105">
        <v>42438</v>
      </c>
      <c r="C176" s="105"/>
      <c r="D176" s="106" t="s">
        <v>692</v>
      </c>
      <c r="E176" s="107" t="s">
        <v>623</v>
      </c>
      <c r="F176" s="108">
        <v>189.5</v>
      </c>
      <c r="G176" s="107"/>
      <c r="H176" s="107">
        <v>218</v>
      </c>
      <c r="I176" s="125">
        <v>218</v>
      </c>
      <c r="J176" s="126" t="s">
        <v>682</v>
      </c>
      <c r="K176" s="127">
        <f t="shared" si="93"/>
        <v>28.5</v>
      </c>
      <c r="L176" s="128">
        <f t="shared" si="94"/>
        <v>0.15039577836411611</v>
      </c>
      <c r="M176" s="129" t="s">
        <v>599</v>
      </c>
      <c r="N176" s="130">
        <v>43034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363">
        <v>51</v>
      </c>
      <c r="B177" s="114">
        <v>42471</v>
      </c>
      <c r="C177" s="114"/>
      <c r="D177" s="115" t="s">
        <v>693</v>
      </c>
      <c r="E177" s="116" t="s">
        <v>623</v>
      </c>
      <c r="F177" s="117">
        <v>36.5</v>
      </c>
      <c r="G177" s="118"/>
      <c r="H177" s="118">
        <v>15.85</v>
      </c>
      <c r="I177" s="118">
        <v>60</v>
      </c>
      <c r="J177" s="137" t="s">
        <v>694</v>
      </c>
      <c r="K177" s="133">
        <f t="shared" si="93"/>
        <v>-20.65</v>
      </c>
      <c r="L177" s="167">
        <f t="shared" si="94"/>
        <v>-0.5657534246575342</v>
      </c>
      <c r="M177" s="135" t="s">
        <v>663</v>
      </c>
      <c r="N177" s="168">
        <v>43627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52</v>
      </c>
      <c r="B178" s="105">
        <v>42472</v>
      </c>
      <c r="C178" s="105"/>
      <c r="D178" s="106" t="s">
        <v>695</v>
      </c>
      <c r="E178" s="107" t="s">
        <v>623</v>
      </c>
      <c r="F178" s="108">
        <v>93</v>
      </c>
      <c r="G178" s="107"/>
      <c r="H178" s="107">
        <v>149</v>
      </c>
      <c r="I178" s="125">
        <v>140</v>
      </c>
      <c r="J178" s="140" t="s">
        <v>696</v>
      </c>
      <c r="K178" s="127">
        <f t="shared" si="93"/>
        <v>56</v>
      </c>
      <c r="L178" s="128">
        <f t="shared" si="94"/>
        <v>0.60215053763440862</v>
      </c>
      <c r="M178" s="129" t="s">
        <v>599</v>
      </c>
      <c r="N178" s="130">
        <v>42740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53</v>
      </c>
      <c r="B179" s="105">
        <v>42472</v>
      </c>
      <c r="C179" s="105"/>
      <c r="D179" s="106" t="s">
        <v>697</v>
      </c>
      <c r="E179" s="107" t="s">
        <v>623</v>
      </c>
      <c r="F179" s="108">
        <v>130</v>
      </c>
      <c r="G179" s="107"/>
      <c r="H179" s="107">
        <v>150</v>
      </c>
      <c r="I179" s="125" t="s">
        <v>698</v>
      </c>
      <c r="J179" s="126" t="s">
        <v>682</v>
      </c>
      <c r="K179" s="127">
        <f t="shared" si="93"/>
        <v>20</v>
      </c>
      <c r="L179" s="128">
        <f t="shared" si="94"/>
        <v>0.15384615384615385</v>
      </c>
      <c r="M179" s="129" t="s">
        <v>599</v>
      </c>
      <c r="N179" s="130">
        <v>42564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54</v>
      </c>
      <c r="B180" s="105">
        <v>42473</v>
      </c>
      <c r="C180" s="105"/>
      <c r="D180" s="106" t="s">
        <v>354</v>
      </c>
      <c r="E180" s="107" t="s">
        <v>623</v>
      </c>
      <c r="F180" s="108">
        <v>196</v>
      </c>
      <c r="G180" s="107"/>
      <c r="H180" s="107">
        <v>299</v>
      </c>
      <c r="I180" s="125">
        <v>299</v>
      </c>
      <c r="J180" s="126" t="s">
        <v>682</v>
      </c>
      <c r="K180" s="127">
        <v>103</v>
      </c>
      <c r="L180" s="128">
        <v>0.52551020408163296</v>
      </c>
      <c r="M180" s="129" t="s">
        <v>599</v>
      </c>
      <c r="N180" s="130">
        <v>42620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55</v>
      </c>
      <c r="B181" s="105">
        <v>42473</v>
      </c>
      <c r="C181" s="105"/>
      <c r="D181" s="106" t="s">
        <v>756</v>
      </c>
      <c r="E181" s="107" t="s">
        <v>623</v>
      </c>
      <c r="F181" s="108">
        <v>88</v>
      </c>
      <c r="G181" s="107"/>
      <c r="H181" s="107">
        <v>103</v>
      </c>
      <c r="I181" s="125">
        <v>103</v>
      </c>
      <c r="J181" s="126" t="s">
        <v>682</v>
      </c>
      <c r="K181" s="127">
        <v>15</v>
      </c>
      <c r="L181" s="128">
        <v>0.170454545454545</v>
      </c>
      <c r="M181" s="129" t="s">
        <v>599</v>
      </c>
      <c r="N181" s="130">
        <v>42530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56</v>
      </c>
      <c r="B182" s="105">
        <v>42492</v>
      </c>
      <c r="C182" s="105"/>
      <c r="D182" s="106" t="s">
        <v>699</v>
      </c>
      <c r="E182" s="107" t="s">
        <v>623</v>
      </c>
      <c r="F182" s="108">
        <v>127.5</v>
      </c>
      <c r="G182" s="107"/>
      <c r="H182" s="107">
        <v>148</v>
      </c>
      <c r="I182" s="125" t="s">
        <v>700</v>
      </c>
      <c r="J182" s="126" t="s">
        <v>682</v>
      </c>
      <c r="K182" s="127">
        <f>H182-F182</f>
        <v>20.5</v>
      </c>
      <c r="L182" s="128">
        <f>K182/F182</f>
        <v>0.16078431372549021</v>
      </c>
      <c r="M182" s="129" t="s">
        <v>599</v>
      </c>
      <c r="N182" s="130">
        <v>42564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57</v>
      </c>
      <c r="B183" s="105">
        <v>42493</v>
      </c>
      <c r="C183" s="105"/>
      <c r="D183" s="106" t="s">
        <v>701</v>
      </c>
      <c r="E183" s="107" t="s">
        <v>623</v>
      </c>
      <c r="F183" s="108">
        <v>675</v>
      </c>
      <c r="G183" s="107"/>
      <c r="H183" s="107">
        <v>815</v>
      </c>
      <c r="I183" s="125" t="s">
        <v>702</v>
      </c>
      <c r="J183" s="126" t="s">
        <v>682</v>
      </c>
      <c r="K183" s="127">
        <f>H183-F183</f>
        <v>140</v>
      </c>
      <c r="L183" s="128">
        <f>K183/F183</f>
        <v>0.2074074074074074</v>
      </c>
      <c r="M183" s="129" t="s">
        <v>599</v>
      </c>
      <c r="N183" s="130">
        <v>43154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58</v>
      </c>
      <c r="B184" s="109">
        <v>42522</v>
      </c>
      <c r="C184" s="109"/>
      <c r="D184" s="110" t="s">
        <v>757</v>
      </c>
      <c r="E184" s="111" t="s">
        <v>623</v>
      </c>
      <c r="F184" s="112">
        <v>500</v>
      </c>
      <c r="G184" s="112"/>
      <c r="H184" s="113">
        <v>232.5</v>
      </c>
      <c r="I184" s="131" t="s">
        <v>758</v>
      </c>
      <c r="J184" s="132" t="s">
        <v>759</v>
      </c>
      <c r="K184" s="133">
        <f>H184-F184</f>
        <v>-267.5</v>
      </c>
      <c r="L184" s="134">
        <f>K184/F184</f>
        <v>-0.53500000000000003</v>
      </c>
      <c r="M184" s="135" t="s">
        <v>663</v>
      </c>
      <c r="N184" s="136">
        <v>43735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59</v>
      </c>
      <c r="B185" s="105">
        <v>42527</v>
      </c>
      <c r="C185" s="105"/>
      <c r="D185" s="106" t="s">
        <v>703</v>
      </c>
      <c r="E185" s="107" t="s">
        <v>623</v>
      </c>
      <c r="F185" s="108">
        <v>110</v>
      </c>
      <c r="G185" s="107"/>
      <c r="H185" s="107">
        <v>126.5</v>
      </c>
      <c r="I185" s="125">
        <v>125</v>
      </c>
      <c r="J185" s="126" t="s">
        <v>632</v>
      </c>
      <c r="K185" s="127">
        <f>H185-F185</f>
        <v>16.5</v>
      </c>
      <c r="L185" s="128">
        <f>K185/F185</f>
        <v>0.15</v>
      </c>
      <c r="M185" s="129" t="s">
        <v>599</v>
      </c>
      <c r="N185" s="130">
        <v>42552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60</v>
      </c>
      <c r="B186" s="105">
        <v>42538</v>
      </c>
      <c r="C186" s="105"/>
      <c r="D186" s="106" t="s">
        <v>704</v>
      </c>
      <c r="E186" s="107" t="s">
        <v>623</v>
      </c>
      <c r="F186" s="108">
        <v>44</v>
      </c>
      <c r="G186" s="107"/>
      <c r="H186" s="107">
        <v>69.5</v>
      </c>
      <c r="I186" s="125">
        <v>69.5</v>
      </c>
      <c r="J186" s="126" t="s">
        <v>705</v>
      </c>
      <c r="K186" s="127">
        <f>H186-F186</f>
        <v>25.5</v>
      </c>
      <c r="L186" s="128">
        <f>K186/F186</f>
        <v>0.57954545454545459</v>
      </c>
      <c r="M186" s="129" t="s">
        <v>599</v>
      </c>
      <c r="N186" s="130">
        <v>42977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61</v>
      </c>
      <c r="B187" s="105">
        <v>42549</v>
      </c>
      <c r="C187" s="105"/>
      <c r="D187" s="147" t="s">
        <v>760</v>
      </c>
      <c r="E187" s="107" t="s">
        <v>623</v>
      </c>
      <c r="F187" s="108">
        <v>262.5</v>
      </c>
      <c r="G187" s="107"/>
      <c r="H187" s="107">
        <v>340</v>
      </c>
      <c r="I187" s="125">
        <v>333</v>
      </c>
      <c r="J187" s="126" t="s">
        <v>761</v>
      </c>
      <c r="K187" s="127">
        <v>77.5</v>
      </c>
      <c r="L187" s="128">
        <v>0.29523809523809502</v>
      </c>
      <c r="M187" s="129" t="s">
        <v>599</v>
      </c>
      <c r="N187" s="130">
        <v>43017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62</v>
      </c>
      <c r="B188" s="105">
        <v>42549</v>
      </c>
      <c r="C188" s="105"/>
      <c r="D188" s="147" t="s">
        <v>762</v>
      </c>
      <c r="E188" s="107" t="s">
        <v>623</v>
      </c>
      <c r="F188" s="108">
        <v>840</v>
      </c>
      <c r="G188" s="107"/>
      <c r="H188" s="107">
        <v>1230</v>
      </c>
      <c r="I188" s="125">
        <v>1230</v>
      </c>
      <c r="J188" s="126" t="s">
        <v>682</v>
      </c>
      <c r="K188" s="127">
        <v>390</v>
      </c>
      <c r="L188" s="128">
        <v>0.46428571428571402</v>
      </c>
      <c r="M188" s="129" t="s">
        <v>599</v>
      </c>
      <c r="N188" s="130">
        <v>42649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4">
        <v>63</v>
      </c>
      <c r="B189" s="142">
        <v>42556</v>
      </c>
      <c r="C189" s="142"/>
      <c r="D189" s="143" t="s">
        <v>706</v>
      </c>
      <c r="E189" s="144" t="s">
        <v>623</v>
      </c>
      <c r="F189" s="145">
        <v>395</v>
      </c>
      <c r="G189" s="146"/>
      <c r="H189" s="146">
        <f>(468.5+342.5)/2</f>
        <v>405.5</v>
      </c>
      <c r="I189" s="146">
        <v>510</v>
      </c>
      <c r="J189" s="169" t="s">
        <v>707</v>
      </c>
      <c r="K189" s="170">
        <f t="shared" ref="K189:K195" si="95">H189-F189</f>
        <v>10.5</v>
      </c>
      <c r="L189" s="171">
        <f t="shared" ref="L189:L195" si="96">K189/F189</f>
        <v>2.6582278481012658E-2</v>
      </c>
      <c r="M189" s="172" t="s">
        <v>708</v>
      </c>
      <c r="N189" s="173">
        <v>43606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64</v>
      </c>
      <c r="B190" s="109">
        <v>42584</v>
      </c>
      <c r="C190" s="109"/>
      <c r="D190" s="110" t="s">
        <v>709</v>
      </c>
      <c r="E190" s="111" t="s">
        <v>600</v>
      </c>
      <c r="F190" s="112">
        <f>169.5-12.8</f>
        <v>156.69999999999999</v>
      </c>
      <c r="G190" s="112"/>
      <c r="H190" s="113">
        <v>77</v>
      </c>
      <c r="I190" s="131" t="s">
        <v>710</v>
      </c>
      <c r="J190" s="383" t="s">
        <v>3401</v>
      </c>
      <c r="K190" s="133">
        <f t="shared" si="95"/>
        <v>-79.699999999999989</v>
      </c>
      <c r="L190" s="134">
        <f t="shared" si="96"/>
        <v>-0.50861518825781749</v>
      </c>
      <c r="M190" s="135" t="s">
        <v>663</v>
      </c>
      <c r="N190" s="136">
        <v>43522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65</v>
      </c>
      <c r="B191" s="109">
        <v>42586</v>
      </c>
      <c r="C191" s="109"/>
      <c r="D191" s="110" t="s">
        <v>711</v>
      </c>
      <c r="E191" s="111" t="s">
        <v>623</v>
      </c>
      <c r="F191" s="112">
        <v>400</v>
      </c>
      <c r="G191" s="112"/>
      <c r="H191" s="113">
        <v>305</v>
      </c>
      <c r="I191" s="131">
        <v>475</v>
      </c>
      <c r="J191" s="132" t="s">
        <v>712</v>
      </c>
      <c r="K191" s="133">
        <f t="shared" si="95"/>
        <v>-95</v>
      </c>
      <c r="L191" s="134">
        <f t="shared" si="96"/>
        <v>-0.23749999999999999</v>
      </c>
      <c r="M191" s="135" t="s">
        <v>663</v>
      </c>
      <c r="N191" s="136">
        <v>43606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66</v>
      </c>
      <c r="B192" s="105">
        <v>42593</v>
      </c>
      <c r="C192" s="105"/>
      <c r="D192" s="106" t="s">
        <v>713</v>
      </c>
      <c r="E192" s="107" t="s">
        <v>623</v>
      </c>
      <c r="F192" s="108">
        <v>86.5</v>
      </c>
      <c r="G192" s="107"/>
      <c r="H192" s="107">
        <v>130</v>
      </c>
      <c r="I192" s="125">
        <v>130</v>
      </c>
      <c r="J192" s="140" t="s">
        <v>714</v>
      </c>
      <c r="K192" s="127">
        <f t="shared" si="95"/>
        <v>43.5</v>
      </c>
      <c r="L192" s="128">
        <f t="shared" si="96"/>
        <v>0.50289017341040465</v>
      </c>
      <c r="M192" s="129" t="s">
        <v>599</v>
      </c>
      <c r="N192" s="130">
        <v>43091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67</v>
      </c>
      <c r="B193" s="109">
        <v>42600</v>
      </c>
      <c r="C193" s="109"/>
      <c r="D193" s="110" t="s">
        <v>381</v>
      </c>
      <c r="E193" s="111" t="s">
        <v>623</v>
      </c>
      <c r="F193" s="112">
        <v>133.5</v>
      </c>
      <c r="G193" s="112"/>
      <c r="H193" s="113">
        <v>126.5</v>
      </c>
      <c r="I193" s="131">
        <v>178</v>
      </c>
      <c r="J193" s="132" t="s">
        <v>715</v>
      </c>
      <c r="K193" s="133">
        <f t="shared" si="95"/>
        <v>-7</v>
      </c>
      <c r="L193" s="134">
        <f t="shared" si="96"/>
        <v>-5.2434456928838954E-2</v>
      </c>
      <c r="M193" s="135" t="s">
        <v>663</v>
      </c>
      <c r="N193" s="136">
        <v>42615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68</v>
      </c>
      <c r="B194" s="105">
        <v>42613</v>
      </c>
      <c r="C194" s="105"/>
      <c r="D194" s="106" t="s">
        <v>716</v>
      </c>
      <c r="E194" s="107" t="s">
        <v>623</v>
      </c>
      <c r="F194" s="108">
        <v>560</v>
      </c>
      <c r="G194" s="107"/>
      <c r="H194" s="107">
        <v>725</v>
      </c>
      <c r="I194" s="125">
        <v>725</v>
      </c>
      <c r="J194" s="126" t="s">
        <v>625</v>
      </c>
      <c r="K194" s="127">
        <f t="shared" si="95"/>
        <v>165</v>
      </c>
      <c r="L194" s="128">
        <f t="shared" si="96"/>
        <v>0.29464285714285715</v>
      </c>
      <c r="M194" s="129" t="s">
        <v>599</v>
      </c>
      <c r="N194" s="130">
        <v>42456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69</v>
      </c>
      <c r="B195" s="105">
        <v>42614</v>
      </c>
      <c r="C195" s="105"/>
      <c r="D195" s="106" t="s">
        <v>717</v>
      </c>
      <c r="E195" s="107" t="s">
        <v>623</v>
      </c>
      <c r="F195" s="108">
        <v>160.5</v>
      </c>
      <c r="G195" s="107"/>
      <c r="H195" s="107">
        <v>210</v>
      </c>
      <c r="I195" s="125">
        <v>210</v>
      </c>
      <c r="J195" s="126" t="s">
        <v>625</v>
      </c>
      <c r="K195" s="127">
        <f t="shared" si="95"/>
        <v>49.5</v>
      </c>
      <c r="L195" s="128">
        <f t="shared" si="96"/>
        <v>0.30841121495327101</v>
      </c>
      <c r="M195" s="129" t="s">
        <v>599</v>
      </c>
      <c r="N195" s="130">
        <v>42871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70</v>
      </c>
      <c r="B196" s="105">
        <v>42646</v>
      </c>
      <c r="C196" s="105"/>
      <c r="D196" s="147" t="s">
        <v>405</v>
      </c>
      <c r="E196" s="107" t="s">
        <v>623</v>
      </c>
      <c r="F196" s="108">
        <v>430</v>
      </c>
      <c r="G196" s="107"/>
      <c r="H196" s="107">
        <v>596</v>
      </c>
      <c r="I196" s="125">
        <v>575</v>
      </c>
      <c r="J196" s="126" t="s">
        <v>763</v>
      </c>
      <c r="K196" s="127">
        <v>166</v>
      </c>
      <c r="L196" s="128">
        <v>0.38604651162790699</v>
      </c>
      <c r="M196" s="129" t="s">
        <v>599</v>
      </c>
      <c r="N196" s="130">
        <v>42769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71</v>
      </c>
      <c r="B197" s="105">
        <v>42657</v>
      </c>
      <c r="C197" s="105"/>
      <c r="D197" s="106" t="s">
        <v>718</v>
      </c>
      <c r="E197" s="107" t="s">
        <v>623</v>
      </c>
      <c r="F197" s="108">
        <v>280</v>
      </c>
      <c r="G197" s="107"/>
      <c r="H197" s="107">
        <v>345</v>
      </c>
      <c r="I197" s="125">
        <v>345</v>
      </c>
      <c r="J197" s="126" t="s">
        <v>625</v>
      </c>
      <c r="K197" s="127">
        <f t="shared" ref="K197:K202" si="97">H197-F197</f>
        <v>65</v>
      </c>
      <c r="L197" s="128">
        <f>K197/F197</f>
        <v>0.23214285714285715</v>
      </c>
      <c r="M197" s="129" t="s">
        <v>599</v>
      </c>
      <c r="N197" s="130">
        <v>42814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72</v>
      </c>
      <c r="B198" s="105">
        <v>42657</v>
      </c>
      <c r="C198" s="105"/>
      <c r="D198" s="106" t="s">
        <v>719</v>
      </c>
      <c r="E198" s="107" t="s">
        <v>623</v>
      </c>
      <c r="F198" s="108">
        <v>245</v>
      </c>
      <c r="G198" s="107"/>
      <c r="H198" s="107">
        <v>325.5</v>
      </c>
      <c r="I198" s="125">
        <v>330</v>
      </c>
      <c r="J198" s="126" t="s">
        <v>720</v>
      </c>
      <c r="K198" s="127">
        <f t="shared" si="97"/>
        <v>80.5</v>
      </c>
      <c r="L198" s="128">
        <f>K198/F198</f>
        <v>0.32857142857142857</v>
      </c>
      <c r="M198" s="129" t="s">
        <v>599</v>
      </c>
      <c r="N198" s="130">
        <v>42769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73</v>
      </c>
      <c r="B199" s="105">
        <v>42660</v>
      </c>
      <c r="C199" s="105"/>
      <c r="D199" s="106" t="s">
        <v>349</v>
      </c>
      <c r="E199" s="107" t="s">
        <v>623</v>
      </c>
      <c r="F199" s="108">
        <v>125</v>
      </c>
      <c r="G199" s="107"/>
      <c r="H199" s="107">
        <v>160</v>
      </c>
      <c r="I199" s="125">
        <v>160</v>
      </c>
      <c r="J199" s="126" t="s">
        <v>682</v>
      </c>
      <c r="K199" s="127">
        <f t="shared" si="97"/>
        <v>35</v>
      </c>
      <c r="L199" s="128">
        <v>0.28000000000000003</v>
      </c>
      <c r="M199" s="129" t="s">
        <v>599</v>
      </c>
      <c r="N199" s="130">
        <v>42803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74</v>
      </c>
      <c r="B200" s="105">
        <v>42660</v>
      </c>
      <c r="C200" s="105"/>
      <c r="D200" s="106" t="s">
        <v>483</v>
      </c>
      <c r="E200" s="107" t="s">
        <v>623</v>
      </c>
      <c r="F200" s="108">
        <v>114</v>
      </c>
      <c r="G200" s="107"/>
      <c r="H200" s="107">
        <v>145</v>
      </c>
      <c r="I200" s="125">
        <v>145</v>
      </c>
      <c r="J200" s="126" t="s">
        <v>682</v>
      </c>
      <c r="K200" s="127">
        <f t="shared" si="97"/>
        <v>31</v>
      </c>
      <c r="L200" s="128">
        <f>K200/F200</f>
        <v>0.27192982456140352</v>
      </c>
      <c r="M200" s="129" t="s">
        <v>599</v>
      </c>
      <c r="N200" s="130">
        <v>42859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75</v>
      </c>
      <c r="B201" s="105">
        <v>42660</v>
      </c>
      <c r="C201" s="105"/>
      <c r="D201" s="106" t="s">
        <v>721</v>
      </c>
      <c r="E201" s="107" t="s">
        <v>623</v>
      </c>
      <c r="F201" s="108">
        <v>212</v>
      </c>
      <c r="G201" s="107"/>
      <c r="H201" s="107">
        <v>280</v>
      </c>
      <c r="I201" s="125">
        <v>276</v>
      </c>
      <c r="J201" s="126" t="s">
        <v>722</v>
      </c>
      <c r="K201" s="127">
        <f t="shared" si="97"/>
        <v>68</v>
      </c>
      <c r="L201" s="128">
        <f>K201/F201</f>
        <v>0.32075471698113206</v>
      </c>
      <c r="M201" s="129" t="s">
        <v>599</v>
      </c>
      <c r="N201" s="130">
        <v>42858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76</v>
      </c>
      <c r="B202" s="105">
        <v>42678</v>
      </c>
      <c r="C202" s="105"/>
      <c r="D202" s="106" t="s">
        <v>151</v>
      </c>
      <c r="E202" s="107" t="s">
        <v>623</v>
      </c>
      <c r="F202" s="108">
        <v>155</v>
      </c>
      <c r="G202" s="107"/>
      <c r="H202" s="107">
        <v>210</v>
      </c>
      <c r="I202" s="125">
        <v>210</v>
      </c>
      <c r="J202" s="126" t="s">
        <v>723</v>
      </c>
      <c r="K202" s="127">
        <f t="shared" si="97"/>
        <v>55</v>
      </c>
      <c r="L202" s="128">
        <f>K202/F202</f>
        <v>0.35483870967741937</v>
      </c>
      <c r="M202" s="129" t="s">
        <v>599</v>
      </c>
      <c r="N202" s="130">
        <v>42944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77</v>
      </c>
      <c r="B203" s="109">
        <v>42710</v>
      </c>
      <c r="C203" s="109"/>
      <c r="D203" s="110" t="s">
        <v>764</v>
      </c>
      <c r="E203" s="111" t="s">
        <v>623</v>
      </c>
      <c r="F203" s="112">
        <v>150.5</v>
      </c>
      <c r="G203" s="112"/>
      <c r="H203" s="113">
        <v>72.5</v>
      </c>
      <c r="I203" s="131">
        <v>174</v>
      </c>
      <c r="J203" s="132" t="s">
        <v>765</v>
      </c>
      <c r="K203" s="133">
        <v>-78</v>
      </c>
      <c r="L203" s="134">
        <v>-0.51827242524916906</v>
      </c>
      <c r="M203" s="135" t="s">
        <v>663</v>
      </c>
      <c r="N203" s="136">
        <v>43333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78</v>
      </c>
      <c r="B204" s="105">
        <v>42712</v>
      </c>
      <c r="C204" s="105"/>
      <c r="D204" s="106" t="s">
        <v>125</v>
      </c>
      <c r="E204" s="107" t="s">
        <v>623</v>
      </c>
      <c r="F204" s="108">
        <v>380</v>
      </c>
      <c r="G204" s="107"/>
      <c r="H204" s="107">
        <v>478</v>
      </c>
      <c r="I204" s="125">
        <v>468</v>
      </c>
      <c r="J204" s="126" t="s">
        <v>682</v>
      </c>
      <c r="K204" s="127">
        <f>H204-F204</f>
        <v>98</v>
      </c>
      <c r="L204" s="128">
        <f>K204/F204</f>
        <v>0.25789473684210529</v>
      </c>
      <c r="M204" s="129" t="s">
        <v>599</v>
      </c>
      <c r="N204" s="130">
        <v>43025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79</v>
      </c>
      <c r="B205" s="105">
        <v>42734</v>
      </c>
      <c r="C205" s="105"/>
      <c r="D205" s="106" t="s">
        <v>248</v>
      </c>
      <c r="E205" s="107" t="s">
        <v>623</v>
      </c>
      <c r="F205" s="108">
        <v>305</v>
      </c>
      <c r="G205" s="107"/>
      <c r="H205" s="107">
        <v>375</v>
      </c>
      <c r="I205" s="125">
        <v>375</v>
      </c>
      <c r="J205" s="126" t="s">
        <v>682</v>
      </c>
      <c r="K205" s="127">
        <f>H205-F205</f>
        <v>70</v>
      </c>
      <c r="L205" s="128">
        <f>K205/F205</f>
        <v>0.22950819672131148</v>
      </c>
      <c r="M205" s="129" t="s">
        <v>599</v>
      </c>
      <c r="N205" s="130">
        <v>42768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80</v>
      </c>
      <c r="B206" s="105">
        <v>42739</v>
      </c>
      <c r="C206" s="105"/>
      <c r="D206" s="106" t="s">
        <v>351</v>
      </c>
      <c r="E206" s="107" t="s">
        <v>623</v>
      </c>
      <c r="F206" s="108">
        <v>99.5</v>
      </c>
      <c r="G206" s="107"/>
      <c r="H206" s="107">
        <v>158</v>
      </c>
      <c r="I206" s="125">
        <v>158</v>
      </c>
      <c r="J206" s="126" t="s">
        <v>682</v>
      </c>
      <c r="K206" s="127">
        <f>H206-F206</f>
        <v>58.5</v>
      </c>
      <c r="L206" s="128">
        <f>K206/F206</f>
        <v>0.5879396984924623</v>
      </c>
      <c r="M206" s="129" t="s">
        <v>599</v>
      </c>
      <c r="N206" s="130">
        <v>42898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81</v>
      </c>
      <c r="B207" s="105">
        <v>42739</v>
      </c>
      <c r="C207" s="105"/>
      <c r="D207" s="106" t="s">
        <v>351</v>
      </c>
      <c r="E207" s="107" t="s">
        <v>623</v>
      </c>
      <c r="F207" s="108">
        <v>99.5</v>
      </c>
      <c r="G207" s="107"/>
      <c r="H207" s="107">
        <v>158</v>
      </c>
      <c r="I207" s="125">
        <v>158</v>
      </c>
      <c r="J207" s="126" t="s">
        <v>682</v>
      </c>
      <c r="K207" s="127">
        <v>58.5</v>
      </c>
      <c r="L207" s="128">
        <v>0.58793969849246197</v>
      </c>
      <c r="M207" s="129" t="s">
        <v>599</v>
      </c>
      <c r="N207" s="130">
        <v>42898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82</v>
      </c>
      <c r="B208" s="105">
        <v>42786</v>
      </c>
      <c r="C208" s="105"/>
      <c r="D208" s="106" t="s">
        <v>169</v>
      </c>
      <c r="E208" s="107" t="s">
        <v>623</v>
      </c>
      <c r="F208" s="108">
        <v>140.5</v>
      </c>
      <c r="G208" s="107"/>
      <c r="H208" s="107">
        <v>220</v>
      </c>
      <c r="I208" s="125">
        <v>220</v>
      </c>
      <c r="J208" s="126" t="s">
        <v>682</v>
      </c>
      <c r="K208" s="127">
        <f>H208-F208</f>
        <v>79.5</v>
      </c>
      <c r="L208" s="128">
        <f>K208/F208</f>
        <v>0.5658362989323843</v>
      </c>
      <c r="M208" s="129" t="s">
        <v>599</v>
      </c>
      <c r="N208" s="130">
        <v>42864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83</v>
      </c>
      <c r="B209" s="105">
        <v>42786</v>
      </c>
      <c r="C209" s="105"/>
      <c r="D209" s="106" t="s">
        <v>766</v>
      </c>
      <c r="E209" s="107" t="s">
        <v>623</v>
      </c>
      <c r="F209" s="108">
        <v>202.5</v>
      </c>
      <c r="G209" s="107"/>
      <c r="H209" s="107">
        <v>234</v>
      </c>
      <c r="I209" s="125">
        <v>234</v>
      </c>
      <c r="J209" s="126" t="s">
        <v>682</v>
      </c>
      <c r="K209" s="127">
        <v>31.5</v>
      </c>
      <c r="L209" s="128">
        <v>0.155555555555556</v>
      </c>
      <c r="M209" s="129" t="s">
        <v>599</v>
      </c>
      <c r="N209" s="130">
        <v>42836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84</v>
      </c>
      <c r="B210" s="105">
        <v>42818</v>
      </c>
      <c r="C210" s="105"/>
      <c r="D210" s="106" t="s">
        <v>557</v>
      </c>
      <c r="E210" s="107" t="s">
        <v>623</v>
      </c>
      <c r="F210" s="108">
        <v>300.5</v>
      </c>
      <c r="G210" s="107"/>
      <c r="H210" s="107">
        <v>417.5</v>
      </c>
      <c r="I210" s="125">
        <v>420</v>
      </c>
      <c r="J210" s="126" t="s">
        <v>724</v>
      </c>
      <c r="K210" s="127">
        <f>H210-F210</f>
        <v>117</v>
      </c>
      <c r="L210" s="128">
        <f>K210/F210</f>
        <v>0.38935108153078202</v>
      </c>
      <c r="M210" s="129" t="s">
        <v>599</v>
      </c>
      <c r="N210" s="130">
        <v>43070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85</v>
      </c>
      <c r="B211" s="105">
        <v>42818</v>
      </c>
      <c r="C211" s="105"/>
      <c r="D211" s="106" t="s">
        <v>762</v>
      </c>
      <c r="E211" s="107" t="s">
        <v>623</v>
      </c>
      <c r="F211" s="108">
        <v>850</v>
      </c>
      <c r="G211" s="107"/>
      <c r="H211" s="107">
        <v>1042.5</v>
      </c>
      <c r="I211" s="125">
        <v>1023</v>
      </c>
      <c r="J211" s="126" t="s">
        <v>767</v>
      </c>
      <c r="K211" s="127">
        <v>192.5</v>
      </c>
      <c r="L211" s="128">
        <v>0.22647058823529401</v>
      </c>
      <c r="M211" s="129" t="s">
        <v>599</v>
      </c>
      <c r="N211" s="130">
        <v>42830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86</v>
      </c>
      <c r="B212" s="105">
        <v>42830</v>
      </c>
      <c r="C212" s="105"/>
      <c r="D212" s="106" t="s">
        <v>501</v>
      </c>
      <c r="E212" s="107" t="s">
        <v>623</v>
      </c>
      <c r="F212" s="108">
        <v>785</v>
      </c>
      <c r="G212" s="107"/>
      <c r="H212" s="107">
        <v>930</v>
      </c>
      <c r="I212" s="125">
        <v>920</v>
      </c>
      <c r="J212" s="126" t="s">
        <v>725</v>
      </c>
      <c r="K212" s="127">
        <f>H212-F212</f>
        <v>145</v>
      </c>
      <c r="L212" s="128">
        <f>K212/F212</f>
        <v>0.18471337579617833</v>
      </c>
      <c r="M212" s="129" t="s">
        <v>599</v>
      </c>
      <c r="N212" s="130">
        <v>42976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87</v>
      </c>
      <c r="B213" s="109">
        <v>42831</v>
      </c>
      <c r="C213" s="109"/>
      <c r="D213" s="110" t="s">
        <v>768</v>
      </c>
      <c r="E213" s="111" t="s">
        <v>623</v>
      </c>
      <c r="F213" s="112">
        <v>40</v>
      </c>
      <c r="G213" s="112"/>
      <c r="H213" s="113">
        <v>13.1</v>
      </c>
      <c r="I213" s="131">
        <v>60</v>
      </c>
      <c r="J213" s="137" t="s">
        <v>769</v>
      </c>
      <c r="K213" s="133">
        <v>-26.9</v>
      </c>
      <c r="L213" s="134">
        <v>-0.67249999999999999</v>
      </c>
      <c r="M213" s="135" t="s">
        <v>663</v>
      </c>
      <c r="N213" s="136">
        <v>43138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88</v>
      </c>
      <c r="B214" s="105">
        <v>42837</v>
      </c>
      <c r="C214" s="105"/>
      <c r="D214" s="106" t="s">
        <v>88</v>
      </c>
      <c r="E214" s="107" t="s">
        <v>623</v>
      </c>
      <c r="F214" s="108">
        <v>289.5</v>
      </c>
      <c r="G214" s="107"/>
      <c r="H214" s="107">
        <v>354</v>
      </c>
      <c r="I214" s="125">
        <v>360</v>
      </c>
      <c r="J214" s="126" t="s">
        <v>726</v>
      </c>
      <c r="K214" s="127">
        <f t="shared" ref="K214:K222" si="98">H214-F214</f>
        <v>64.5</v>
      </c>
      <c r="L214" s="128">
        <f t="shared" ref="L214:L222" si="99">K214/F214</f>
        <v>0.22279792746113988</v>
      </c>
      <c r="M214" s="129" t="s">
        <v>599</v>
      </c>
      <c r="N214" s="130">
        <v>43040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89</v>
      </c>
      <c r="B215" s="105">
        <v>42845</v>
      </c>
      <c r="C215" s="105"/>
      <c r="D215" s="106" t="s">
        <v>438</v>
      </c>
      <c r="E215" s="107" t="s">
        <v>623</v>
      </c>
      <c r="F215" s="108">
        <v>700</v>
      </c>
      <c r="G215" s="107"/>
      <c r="H215" s="107">
        <v>840</v>
      </c>
      <c r="I215" s="125">
        <v>840</v>
      </c>
      <c r="J215" s="126" t="s">
        <v>727</v>
      </c>
      <c r="K215" s="127">
        <f t="shared" si="98"/>
        <v>140</v>
      </c>
      <c r="L215" s="128">
        <f t="shared" si="99"/>
        <v>0.2</v>
      </c>
      <c r="M215" s="129" t="s">
        <v>599</v>
      </c>
      <c r="N215" s="130">
        <v>42893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90</v>
      </c>
      <c r="B216" s="105">
        <v>42887</v>
      </c>
      <c r="C216" s="105"/>
      <c r="D216" s="147" t="s">
        <v>363</v>
      </c>
      <c r="E216" s="107" t="s">
        <v>623</v>
      </c>
      <c r="F216" s="108">
        <v>130</v>
      </c>
      <c r="G216" s="107"/>
      <c r="H216" s="107">
        <v>144.25</v>
      </c>
      <c r="I216" s="125">
        <v>170</v>
      </c>
      <c r="J216" s="126" t="s">
        <v>728</v>
      </c>
      <c r="K216" s="127">
        <f t="shared" si="98"/>
        <v>14.25</v>
      </c>
      <c r="L216" s="128">
        <f t="shared" si="99"/>
        <v>0.10961538461538461</v>
      </c>
      <c r="M216" s="129" t="s">
        <v>599</v>
      </c>
      <c r="N216" s="130">
        <v>43675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91</v>
      </c>
      <c r="B217" s="105">
        <v>42901</v>
      </c>
      <c r="C217" s="105"/>
      <c r="D217" s="147" t="s">
        <v>729</v>
      </c>
      <c r="E217" s="107" t="s">
        <v>623</v>
      </c>
      <c r="F217" s="108">
        <v>214.5</v>
      </c>
      <c r="G217" s="107"/>
      <c r="H217" s="107">
        <v>262</v>
      </c>
      <c r="I217" s="125">
        <v>262</v>
      </c>
      <c r="J217" s="126" t="s">
        <v>730</v>
      </c>
      <c r="K217" s="127">
        <f t="shared" si="98"/>
        <v>47.5</v>
      </c>
      <c r="L217" s="128">
        <f t="shared" si="99"/>
        <v>0.22144522144522144</v>
      </c>
      <c r="M217" s="129" t="s">
        <v>599</v>
      </c>
      <c r="N217" s="130">
        <v>42977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92</v>
      </c>
      <c r="B218" s="153">
        <v>42933</v>
      </c>
      <c r="C218" s="153"/>
      <c r="D218" s="154" t="s">
        <v>731</v>
      </c>
      <c r="E218" s="155" t="s">
        <v>623</v>
      </c>
      <c r="F218" s="156">
        <v>370</v>
      </c>
      <c r="G218" s="155"/>
      <c r="H218" s="155">
        <v>447.5</v>
      </c>
      <c r="I218" s="177">
        <v>450</v>
      </c>
      <c r="J218" s="230" t="s">
        <v>682</v>
      </c>
      <c r="K218" s="127">
        <f t="shared" si="98"/>
        <v>77.5</v>
      </c>
      <c r="L218" s="179">
        <f t="shared" si="99"/>
        <v>0.20945945945945946</v>
      </c>
      <c r="M218" s="180" t="s">
        <v>599</v>
      </c>
      <c r="N218" s="181">
        <v>43035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93</v>
      </c>
      <c r="B219" s="153">
        <v>42943</v>
      </c>
      <c r="C219" s="153"/>
      <c r="D219" s="154" t="s">
        <v>167</v>
      </c>
      <c r="E219" s="155" t="s">
        <v>623</v>
      </c>
      <c r="F219" s="156">
        <v>657.5</v>
      </c>
      <c r="G219" s="155"/>
      <c r="H219" s="155">
        <v>825</v>
      </c>
      <c r="I219" s="177">
        <v>820</v>
      </c>
      <c r="J219" s="230" t="s">
        <v>682</v>
      </c>
      <c r="K219" s="127">
        <f t="shared" si="98"/>
        <v>167.5</v>
      </c>
      <c r="L219" s="179">
        <f t="shared" si="99"/>
        <v>0.25475285171102663</v>
      </c>
      <c r="M219" s="180" t="s">
        <v>599</v>
      </c>
      <c r="N219" s="181">
        <v>43090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94</v>
      </c>
      <c r="B220" s="105">
        <v>42964</v>
      </c>
      <c r="C220" s="105"/>
      <c r="D220" s="106" t="s">
        <v>368</v>
      </c>
      <c r="E220" s="107" t="s">
        <v>623</v>
      </c>
      <c r="F220" s="108">
        <v>605</v>
      </c>
      <c r="G220" s="107"/>
      <c r="H220" s="107">
        <v>750</v>
      </c>
      <c r="I220" s="125">
        <v>750</v>
      </c>
      <c r="J220" s="126" t="s">
        <v>725</v>
      </c>
      <c r="K220" s="127">
        <f t="shared" si="98"/>
        <v>145</v>
      </c>
      <c r="L220" s="128">
        <f t="shared" si="99"/>
        <v>0.23966942148760331</v>
      </c>
      <c r="M220" s="129" t="s">
        <v>599</v>
      </c>
      <c r="N220" s="130">
        <v>43027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5">
        <v>95</v>
      </c>
      <c r="B221" s="148">
        <v>42979</v>
      </c>
      <c r="C221" s="148"/>
      <c r="D221" s="149" t="s">
        <v>509</v>
      </c>
      <c r="E221" s="150" t="s">
        <v>623</v>
      </c>
      <c r="F221" s="151">
        <v>255</v>
      </c>
      <c r="G221" s="152"/>
      <c r="H221" s="152">
        <v>217.25</v>
      </c>
      <c r="I221" s="152">
        <v>320</v>
      </c>
      <c r="J221" s="174" t="s">
        <v>732</v>
      </c>
      <c r="K221" s="133">
        <f t="shared" si="98"/>
        <v>-37.75</v>
      </c>
      <c r="L221" s="175">
        <f t="shared" si="99"/>
        <v>-0.14803921568627451</v>
      </c>
      <c r="M221" s="135" t="s">
        <v>663</v>
      </c>
      <c r="N221" s="176">
        <v>43661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96</v>
      </c>
      <c r="B222" s="105">
        <v>42997</v>
      </c>
      <c r="C222" s="105"/>
      <c r="D222" s="106" t="s">
        <v>733</v>
      </c>
      <c r="E222" s="107" t="s">
        <v>623</v>
      </c>
      <c r="F222" s="108">
        <v>215</v>
      </c>
      <c r="G222" s="107"/>
      <c r="H222" s="107">
        <v>258</v>
      </c>
      <c r="I222" s="125">
        <v>258</v>
      </c>
      <c r="J222" s="126" t="s">
        <v>682</v>
      </c>
      <c r="K222" s="127">
        <f t="shared" si="98"/>
        <v>43</v>
      </c>
      <c r="L222" s="128">
        <f t="shared" si="99"/>
        <v>0.2</v>
      </c>
      <c r="M222" s="129" t="s">
        <v>599</v>
      </c>
      <c r="N222" s="130">
        <v>43040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97</v>
      </c>
      <c r="B223" s="105">
        <v>42997</v>
      </c>
      <c r="C223" s="105"/>
      <c r="D223" s="106" t="s">
        <v>733</v>
      </c>
      <c r="E223" s="107" t="s">
        <v>623</v>
      </c>
      <c r="F223" s="108">
        <v>215</v>
      </c>
      <c r="G223" s="107"/>
      <c r="H223" s="107">
        <v>258</v>
      </c>
      <c r="I223" s="125">
        <v>258</v>
      </c>
      <c r="J223" s="230" t="s">
        <v>682</v>
      </c>
      <c r="K223" s="127">
        <v>43</v>
      </c>
      <c r="L223" s="128">
        <v>0.2</v>
      </c>
      <c r="M223" s="129" t="s">
        <v>599</v>
      </c>
      <c r="N223" s="130">
        <v>43040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5">
        <v>98</v>
      </c>
      <c r="B224" s="206">
        <v>42998</v>
      </c>
      <c r="C224" s="206"/>
      <c r="D224" s="374" t="s">
        <v>2979</v>
      </c>
      <c r="E224" s="207" t="s">
        <v>623</v>
      </c>
      <c r="F224" s="208">
        <v>75</v>
      </c>
      <c r="G224" s="207"/>
      <c r="H224" s="207">
        <v>90</v>
      </c>
      <c r="I224" s="231">
        <v>90</v>
      </c>
      <c r="J224" s="126" t="s">
        <v>734</v>
      </c>
      <c r="K224" s="127">
        <f t="shared" ref="K224:K229" si="100">H224-F224</f>
        <v>15</v>
      </c>
      <c r="L224" s="128">
        <f t="shared" ref="L224:L229" si="101">K224/F224</f>
        <v>0.2</v>
      </c>
      <c r="M224" s="129" t="s">
        <v>599</v>
      </c>
      <c r="N224" s="130">
        <v>43019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99</v>
      </c>
      <c r="B225" s="153">
        <v>43011</v>
      </c>
      <c r="C225" s="153"/>
      <c r="D225" s="154" t="s">
        <v>735</v>
      </c>
      <c r="E225" s="155" t="s">
        <v>623</v>
      </c>
      <c r="F225" s="156">
        <v>315</v>
      </c>
      <c r="G225" s="155"/>
      <c r="H225" s="155">
        <v>392</v>
      </c>
      <c r="I225" s="177">
        <v>384</v>
      </c>
      <c r="J225" s="230" t="s">
        <v>736</v>
      </c>
      <c r="K225" s="127">
        <f t="shared" si="100"/>
        <v>77</v>
      </c>
      <c r="L225" s="179">
        <f t="shared" si="101"/>
        <v>0.24444444444444444</v>
      </c>
      <c r="M225" s="180" t="s">
        <v>599</v>
      </c>
      <c r="N225" s="181">
        <v>43017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100</v>
      </c>
      <c r="B226" s="153">
        <v>43013</v>
      </c>
      <c r="C226" s="153"/>
      <c r="D226" s="154" t="s">
        <v>737</v>
      </c>
      <c r="E226" s="155" t="s">
        <v>623</v>
      </c>
      <c r="F226" s="156">
        <v>145</v>
      </c>
      <c r="G226" s="155"/>
      <c r="H226" s="155">
        <v>179</v>
      </c>
      <c r="I226" s="177">
        <v>180</v>
      </c>
      <c r="J226" s="230" t="s">
        <v>613</v>
      </c>
      <c r="K226" s="127">
        <f t="shared" si="100"/>
        <v>34</v>
      </c>
      <c r="L226" s="179">
        <f t="shared" si="101"/>
        <v>0.23448275862068965</v>
      </c>
      <c r="M226" s="180" t="s">
        <v>599</v>
      </c>
      <c r="N226" s="181">
        <v>43025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101</v>
      </c>
      <c r="B227" s="153">
        <v>43014</v>
      </c>
      <c r="C227" s="153"/>
      <c r="D227" s="154" t="s">
        <v>339</v>
      </c>
      <c r="E227" s="155" t="s">
        <v>623</v>
      </c>
      <c r="F227" s="156">
        <v>256</v>
      </c>
      <c r="G227" s="155"/>
      <c r="H227" s="155">
        <v>323</v>
      </c>
      <c r="I227" s="177">
        <v>320</v>
      </c>
      <c r="J227" s="230" t="s">
        <v>682</v>
      </c>
      <c r="K227" s="127">
        <f t="shared" si="100"/>
        <v>67</v>
      </c>
      <c r="L227" s="179">
        <f t="shared" si="101"/>
        <v>0.26171875</v>
      </c>
      <c r="M227" s="180" t="s">
        <v>599</v>
      </c>
      <c r="N227" s="181">
        <v>43067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102</v>
      </c>
      <c r="B228" s="153">
        <v>43017</v>
      </c>
      <c r="C228" s="153"/>
      <c r="D228" s="154" t="s">
        <v>360</v>
      </c>
      <c r="E228" s="155" t="s">
        <v>623</v>
      </c>
      <c r="F228" s="156">
        <v>137.5</v>
      </c>
      <c r="G228" s="155"/>
      <c r="H228" s="155">
        <v>184</v>
      </c>
      <c r="I228" s="177">
        <v>183</v>
      </c>
      <c r="J228" s="178" t="s">
        <v>738</v>
      </c>
      <c r="K228" s="127">
        <f t="shared" si="100"/>
        <v>46.5</v>
      </c>
      <c r="L228" s="179">
        <f t="shared" si="101"/>
        <v>0.33818181818181819</v>
      </c>
      <c r="M228" s="180" t="s">
        <v>599</v>
      </c>
      <c r="N228" s="181">
        <v>43108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103</v>
      </c>
      <c r="B229" s="153">
        <v>43018</v>
      </c>
      <c r="C229" s="153"/>
      <c r="D229" s="154" t="s">
        <v>739</v>
      </c>
      <c r="E229" s="155" t="s">
        <v>623</v>
      </c>
      <c r="F229" s="156">
        <v>125.5</v>
      </c>
      <c r="G229" s="155"/>
      <c r="H229" s="155">
        <v>158</v>
      </c>
      <c r="I229" s="177">
        <v>155</v>
      </c>
      <c r="J229" s="178" t="s">
        <v>740</v>
      </c>
      <c r="K229" s="127">
        <f t="shared" si="100"/>
        <v>32.5</v>
      </c>
      <c r="L229" s="179">
        <f t="shared" si="101"/>
        <v>0.25896414342629481</v>
      </c>
      <c r="M229" s="180" t="s">
        <v>599</v>
      </c>
      <c r="N229" s="181">
        <v>43067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104</v>
      </c>
      <c r="B230" s="153">
        <v>43018</v>
      </c>
      <c r="C230" s="153"/>
      <c r="D230" s="154" t="s">
        <v>770</v>
      </c>
      <c r="E230" s="155" t="s">
        <v>623</v>
      </c>
      <c r="F230" s="156">
        <v>895</v>
      </c>
      <c r="G230" s="155"/>
      <c r="H230" s="155">
        <v>1122.5</v>
      </c>
      <c r="I230" s="177">
        <v>1078</v>
      </c>
      <c r="J230" s="178" t="s">
        <v>771</v>
      </c>
      <c r="K230" s="127">
        <v>227.5</v>
      </c>
      <c r="L230" s="179">
        <v>0.25418994413407803</v>
      </c>
      <c r="M230" s="180" t="s">
        <v>599</v>
      </c>
      <c r="N230" s="181">
        <v>43117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105</v>
      </c>
      <c r="B231" s="153">
        <v>43020</v>
      </c>
      <c r="C231" s="153"/>
      <c r="D231" s="154" t="s">
        <v>347</v>
      </c>
      <c r="E231" s="155" t="s">
        <v>623</v>
      </c>
      <c r="F231" s="156">
        <v>525</v>
      </c>
      <c r="G231" s="155"/>
      <c r="H231" s="155">
        <v>629</v>
      </c>
      <c r="I231" s="177">
        <v>629</v>
      </c>
      <c r="J231" s="230" t="s">
        <v>682</v>
      </c>
      <c r="K231" s="127">
        <v>104</v>
      </c>
      <c r="L231" s="179">
        <v>0.19809523809523799</v>
      </c>
      <c r="M231" s="180" t="s">
        <v>599</v>
      </c>
      <c r="N231" s="181">
        <v>43119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106</v>
      </c>
      <c r="B232" s="153">
        <v>43046</v>
      </c>
      <c r="C232" s="153"/>
      <c r="D232" s="154" t="s">
        <v>393</v>
      </c>
      <c r="E232" s="155" t="s">
        <v>623</v>
      </c>
      <c r="F232" s="156">
        <v>740</v>
      </c>
      <c r="G232" s="155"/>
      <c r="H232" s="155">
        <v>892.5</v>
      </c>
      <c r="I232" s="177">
        <v>900</v>
      </c>
      <c r="J232" s="178" t="s">
        <v>741</v>
      </c>
      <c r="K232" s="127">
        <f>H232-F232</f>
        <v>152.5</v>
      </c>
      <c r="L232" s="179">
        <f>K232/F232</f>
        <v>0.20608108108108109</v>
      </c>
      <c r="M232" s="180" t="s">
        <v>599</v>
      </c>
      <c r="N232" s="181">
        <v>43052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107</v>
      </c>
      <c r="B233" s="105">
        <v>43073</v>
      </c>
      <c r="C233" s="105"/>
      <c r="D233" s="106" t="s">
        <v>742</v>
      </c>
      <c r="E233" s="107" t="s">
        <v>623</v>
      </c>
      <c r="F233" s="108">
        <v>118.5</v>
      </c>
      <c r="G233" s="107"/>
      <c r="H233" s="107">
        <v>143.5</v>
      </c>
      <c r="I233" s="125">
        <v>145</v>
      </c>
      <c r="J233" s="140" t="s">
        <v>743</v>
      </c>
      <c r="K233" s="127">
        <f>H233-F233</f>
        <v>25</v>
      </c>
      <c r="L233" s="128">
        <f>K233/F233</f>
        <v>0.2109704641350211</v>
      </c>
      <c r="M233" s="129" t="s">
        <v>599</v>
      </c>
      <c r="N233" s="130">
        <v>43097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108</v>
      </c>
      <c r="B234" s="109">
        <v>43090</v>
      </c>
      <c r="C234" s="109"/>
      <c r="D234" s="157" t="s">
        <v>443</v>
      </c>
      <c r="E234" s="111" t="s">
        <v>623</v>
      </c>
      <c r="F234" s="112">
        <v>715</v>
      </c>
      <c r="G234" s="112"/>
      <c r="H234" s="113">
        <v>500</v>
      </c>
      <c r="I234" s="131">
        <v>872</v>
      </c>
      <c r="J234" s="137" t="s">
        <v>744</v>
      </c>
      <c r="K234" s="133">
        <f>H234-F234</f>
        <v>-215</v>
      </c>
      <c r="L234" s="134">
        <f>K234/F234</f>
        <v>-0.30069930069930068</v>
      </c>
      <c r="M234" s="135" t="s">
        <v>663</v>
      </c>
      <c r="N234" s="136">
        <v>43670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109</v>
      </c>
      <c r="B235" s="105">
        <v>43098</v>
      </c>
      <c r="C235" s="105"/>
      <c r="D235" s="106" t="s">
        <v>735</v>
      </c>
      <c r="E235" s="107" t="s">
        <v>623</v>
      </c>
      <c r="F235" s="108">
        <v>435</v>
      </c>
      <c r="G235" s="107"/>
      <c r="H235" s="107">
        <v>542.5</v>
      </c>
      <c r="I235" s="125">
        <v>539</v>
      </c>
      <c r="J235" s="140" t="s">
        <v>682</v>
      </c>
      <c r="K235" s="127">
        <v>107.5</v>
      </c>
      <c r="L235" s="128">
        <v>0.247126436781609</v>
      </c>
      <c r="M235" s="129" t="s">
        <v>599</v>
      </c>
      <c r="N235" s="130">
        <v>43206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110</v>
      </c>
      <c r="B236" s="105">
        <v>43098</v>
      </c>
      <c r="C236" s="105"/>
      <c r="D236" s="106" t="s">
        <v>571</v>
      </c>
      <c r="E236" s="107" t="s">
        <v>623</v>
      </c>
      <c r="F236" s="108">
        <v>885</v>
      </c>
      <c r="G236" s="107"/>
      <c r="H236" s="107">
        <v>1090</v>
      </c>
      <c r="I236" s="125">
        <v>1084</v>
      </c>
      <c r="J236" s="140" t="s">
        <v>682</v>
      </c>
      <c r="K236" s="127">
        <v>205</v>
      </c>
      <c r="L236" s="128">
        <v>0.23163841807909599</v>
      </c>
      <c r="M236" s="129" t="s">
        <v>599</v>
      </c>
      <c r="N236" s="130">
        <v>43213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6">
        <v>111</v>
      </c>
      <c r="B237" s="347">
        <v>43192</v>
      </c>
      <c r="C237" s="347"/>
      <c r="D237" s="115" t="s">
        <v>752</v>
      </c>
      <c r="E237" s="350" t="s">
        <v>623</v>
      </c>
      <c r="F237" s="353">
        <v>478.5</v>
      </c>
      <c r="G237" s="350"/>
      <c r="H237" s="350">
        <v>442</v>
      </c>
      <c r="I237" s="356">
        <v>613</v>
      </c>
      <c r="J237" s="383" t="s">
        <v>3403</v>
      </c>
      <c r="K237" s="133">
        <f>H237-F237</f>
        <v>-36.5</v>
      </c>
      <c r="L237" s="134">
        <f>K237/F237</f>
        <v>-7.6280041797283177E-2</v>
      </c>
      <c r="M237" s="135" t="s">
        <v>663</v>
      </c>
      <c r="N237" s="136">
        <v>43762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112</v>
      </c>
      <c r="B238" s="109">
        <v>43194</v>
      </c>
      <c r="C238" s="109"/>
      <c r="D238" s="373" t="s">
        <v>2978</v>
      </c>
      <c r="E238" s="111" t="s">
        <v>623</v>
      </c>
      <c r="F238" s="112">
        <f>141.5-7.3</f>
        <v>134.19999999999999</v>
      </c>
      <c r="G238" s="112"/>
      <c r="H238" s="113">
        <v>77</v>
      </c>
      <c r="I238" s="131">
        <v>180</v>
      </c>
      <c r="J238" s="383" t="s">
        <v>3402</v>
      </c>
      <c r="K238" s="133">
        <f>H238-F238</f>
        <v>-57.199999999999989</v>
      </c>
      <c r="L238" s="134">
        <f>K238/F238</f>
        <v>-0.42622950819672129</v>
      </c>
      <c r="M238" s="135" t="s">
        <v>663</v>
      </c>
      <c r="N238" s="136">
        <v>43522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113</v>
      </c>
      <c r="B239" s="109">
        <v>43209</v>
      </c>
      <c r="C239" s="109"/>
      <c r="D239" s="110" t="s">
        <v>745</v>
      </c>
      <c r="E239" s="111" t="s">
        <v>623</v>
      </c>
      <c r="F239" s="112">
        <v>430</v>
      </c>
      <c r="G239" s="112"/>
      <c r="H239" s="113">
        <v>220</v>
      </c>
      <c r="I239" s="131">
        <v>537</v>
      </c>
      <c r="J239" s="137" t="s">
        <v>746</v>
      </c>
      <c r="K239" s="133">
        <f>H239-F239</f>
        <v>-210</v>
      </c>
      <c r="L239" s="134">
        <f>K239/F239</f>
        <v>-0.48837209302325579</v>
      </c>
      <c r="M239" s="135" t="s">
        <v>663</v>
      </c>
      <c r="N239" s="136">
        <v>43252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7">
        <v>114</v>
      </c>
      <c r="B240" s="158">
        <v>43220</v>
      </c>
      <c r="C240" s="158"/>
      <c r="D240" s="159" t="s">
        <v>394</v>
      </c>
      <c r="E240" s="160" t="s">
        <v>623</v>
      </c>
      <c r="F240" s="162">
        <v>153.5</v>
      </c>
      <c r="G240" s="162"/>
      <c r="H240" s="162">
        <v>196</v>
      </c>
      <c r="I240" s="162">
        <v>196</v>
      </c>
      <c r="J240" s="358" t="s">
        <v>3494</v>
      </c>
      <c r="K240" s="182">
        <f>H240-F240</f>
        <v>42.5</v>
      </c>
      <c r="L240" s="183">
        <f>K240/F240</f>
        <v>0.27687296416938112</v>
      </c>
      <c r="M240" s="161" t="s">
        <v>599</v>
      </c>
      <c r="N240" s="184">
        <v>43605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115</v>
      </c>
      <c r="B241" s="109">
        <v>43306</v>
      </c>
      <c r="C241" s="109"/>
      <c r="D241" s="110" t="s">
        <v>768</v>
      </c>
      <c r="E241" s="111" t="s">
        <v>623</v>
      </c>
      <c r="F241" s="112">
        <v>27.5</v>
      </c>
      <c r="G241" s="112"/>
      <c r="H241" s="113">
        <v>13.1</v>
      </c>
      <c r="I241" s="131">
        <v>60</v>
      </c>
      <c r="J241" s="137" t="s">
        <v>772</v>
      </c>
      <c r="K241" s="133">
        <v>-14.4</v>
      </c>
      <c r="L241" s="134">
        <v>-0.52363636363636401</v>
      </c>
      <c r="M241" s="135" t="s">
        <v>663</v>
      </c>
      <c r="N241" s="136">
        <v>43138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66">
        <v>116</v>
      </c>
      <c r="B242" s="347">
        <v>43318</v>
      </c>
      <c r="C242" s="347"/>
      <c r="D242" s="115" t="s">
        <v>747</v>
      </c>
      <c r="E242" s="350" t="s">
        <v>623</v>
      </c>
      <c r="F242" s="350">
        <v>148.5</v>
      </c>
      <c r="G242" s="350"/>
      <c r="H242" s="350">
        <v>102</v>
      </c>
      <c r="I242" s="356">
        <v>182</v>
      </c>
      <c r="J242" s="137" t="s">
        <v>3493</v>
      </c>
      <c r="K242" s="133">
        <f>H242-F242</f>
        <v>-46.5</v>
      </c>
      <c r="L242" s="134">
        <f>K242/F242</f>
        <v>-0.31313131313131315</v>
      </c>
      <c r="M242" s="135" t="s">
        <v>663</v>
      </c>
      <c r="N242" s="136">
        <v>43661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117</v>
      </c>
      <c r="B243" s="105">
        <v>43335</v>
      </c>
      <c r="C243" s="105"/>
      <c r="D243" s="106" t="s">
        <v>773</v>
      </c>
      <c r="E243" s="107" t="s">
        <v>623</v>
      </c>
      <c r="F243" s="155">
        <v>285</v>
      </c>
      <c r="G243" s="107"/>
      <c r="H243" s="107">
        <v>355</v>
      </c>
      <c r="I243" s="125">
        <v>364</v>
      </c>
      <c r="J243" s="140" t="s">
        <v>774</v>
      </c>
      <c r="K243" s="127">
        <v>70</v>
      </c>
      <c r="L243" s="128">
        <v>0.24561403508771901</v>
      </c>
      <c r="M243" s="129" t="s">
        <v>599</v>
      </c>
      <c r="N243" s="130">
        <v>43455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118</v>
      </c>
      <c r="B244" s="105">
        <v>43341</v>
      </c>
      <c r="C244" s="105"/>
      <c r="D244" s="106" t="s">
        <v>384</v>
      </c>
      <c r="E244" s="107" t="s">
        <v>623</v>
      </c>
      <c r="F244" s="155">
        <v>525</v>
      </c>
      <c r="G244" s="107"/>
      <c r="H244" s="107">
        <v>585</v>
      </c>
      <c r="I244" s="125">
        <v>635</v>
      </c>
      <c r="J244" s="140" t="s">
        <v>748</v>
      </c>
      <c r="K244" s="127">
        <f t="shared" ref="K244:K256" si="102">H244-F244</f>
        <v>60</v>
      </c>
      <c r="L244" s="128">
        <f t="shared" ref="L244:L256" si="103">K244/F244</f>
        <v>0.11428571428571428</v>
      </c>
      <c r="M244" s="129" t="s">
        <v>599</v>
      </c>
      <c r="N244" s="130">
        <v>43662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119</v>
      </c>
      <c r="B245" s="105">
        <v>43395</v>
      </c>
      <c r="C245" s="105"/>
      <c r="D245" s="106" t="s">
        <v>368</v>
      </c>
      <c r="E245" s="107" t="s">
        <v>623</v>
      </c>
      <c r="F245" s="155">
        <v>475</v>
      </c>
      <c r="G245" s="107"/>
      <c r="H245" s="107">
        <v>574</v>
      </c>
      <c r="I245" s="125">
        <v>570</v>
      </c>
      <c r="J245" s="140" t="s">
        <v>682</v>
      </c>
      <c r="K245" s="127">
        <f t="shared" si="102"/>
        <v>99</v>
      </c>
      <c r="L245" s="128">
        <f t="shared" si="103"/>
        <v>0.20842105263157895</v>
      </c>
      <c r="M245" s="129" t="s">
        <v>599</v>
      </c>
      <c r="N245" s="130">
        <v>43403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120</v>
      </c>
      <c r="B246" s="153">
        <v>43397</v>
      </c>
      <c r="C246" s="153"/>
      <c r="D246" s="400" t="s">
        <v>391</v>
      </c>
      <c r="E246" s="155" t="s">
        <v>623</v>
      </c>
      <c r="F246" s="155">
        <v>707.5</v>
      </c>
      <c r="G246" s="155"/>
      <c r="H246" s="155">
        <v>872</v>
      </c>
      <c r="I246" s="177">
        <v>872</v>
      </c>
      <c r="J246" s="178" t="s">
        <v>682</v>
      </c>
      <c r="K246" s="127">
        <f t="shared" si="102"/>
        <v>164.5</v>
      </c>
      <c r="L246" s="179">
        <f t="shared" si="103"/>
        <v>0.23250883392226149</v>
      </c>
      <c r="M246" s="180" t="s">
        <v>599</v>
      </c>
      <c r="N246" s="181">
        <v>43482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121</v>
      </c>
      <c r="B247" s="153">
        <v>43398</v>
      </c>
      <c r="C247" s="153"/>
      <c r="D247" s="400" t="s">
        <v>348</v>
      </c>
      <c r="E247" s="155" t="s">
        <v>623</v>
      </c>
      <c r="F247" s="155">
        <v>162</v>
      </c>
      <c r="G247" s="155"/>
      <c r="H247" s="155">
        <v>204</v>
      </c>
      <c r="I247" s="177">
        <v>209</v>
      </c>
      <c r="J247" s="178" t="s">
        <v>3492</v>
      </c>
      <c r="K247" s="127">
        <f t="shared" si="102"/>
        <v>42</v>
      </c>
      <c r="L247" s="179">
        <f t="shared" si="103"/>
        <v>0.25925925925925924</v>
      </c>
      <c r="M247" s="180" t="s">
        <v>599</v>
      </c>
      <c r="N247" s="181">
        <v>43539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122</v>
      </c>
      <c r="B248" s="206">
        <v>43399</v>
      </c>
      <c r="C248" s="206"/>
      <c r="D248" s="154" t="s">
        <v>495</v>
      </c>
      <c r="E248" s="207" t="s">
        <v>623</v>
      </c>
      <c r="F248" s="207">
        <v>240</v>
      </c>
      <c r="G248" s="207"/>
      <c r="H248" s="207">
        <v>297</v>
      </c>
      <c r="I248" s="231">
        <v>297</v>
      </c>
      <c r="J248" s="178" t="s">
        <v>682</v>
      </c>
      <c r="K248" s="232">
        <f t="shared" si="102"/>
        <v>57</v>
      </c>
      <c r="L248" s="233">
        <f t="shared" si="103"/>
        <v>0.23749999999999999</v>
      </c>
      <c r="M248" s="234" t="s">
        <v>599</v>
      </c>
      <c r="N248" s="235">
        <v>43417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123</v>
      </c>
      <c r="B249" s="105">
        <v>43439</v>
      </c>
      <c r="C249" s="105"/>
      <c r="D249" s="147" t="s">
        <v>749</v>
      </c>
      <c r="E249" s="107" t="s">
        <v>623</v>
      </c>
      <c r="F249" s="107">
        <v>202.5</v>
      </c>
      <c r="G249" s="107"/>
      <c r="H249" s="107">
        <v>255</v>
      </c>
      <c r="I249" s="125">
        <v>252</v>
      </c>
      <c r="J249" s="140" t="s">
        <v>682</v>
      </c>
      <c r="K249" s="127">
        <f t="shared" si="102"/>
        <v>52.5</v>
      </c>
      <c r="L249" s="128">
        <f t="shared" si="103"/>
        <v>0.25925925925925924</v>
      </c>
      <c r="M249" s="129" t="s">
        <v>599</v>
      </c>
      <c r="N249" s="130">
        <v>43542</v>
      </c>
      <c r="O249" s="57"/>
      <c r="P249" s="16"/>
      <c r="Q249" s="16"/>
      <c r="R249" s="93" t="s">
        <v>751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124</v>
      </c>
      <c r="B250" s="206">
        <v>43465</v>
      </c>
      <c r="C250" s="105"/>
      <c r="D250" s="400" t="s">
        <v>423</v>
      </c>
      <c r="E250" s="207" t="s">
        <v>623</v>
      </c>
      <c r="F250" s="207">
        <v>710</v>
      </c>
      <c r="G250" s="207"/>
      <c r="H250" s="207">
        <v>866</v>
      </c>
      <c r="I250" s="231">
        <v>866</v>
      </c>
      <c r="J250" s="178" t="s">
        <v>682</v>
      </c>
      <c r="K250" s="127">
        <f t="shared" si="102"/>
        <v>156</v>
      </c>
      <c r="L250" s="128">
        <f t="shared" si="103"/>
        <v>0.21971830985915494</v>
      </c>
      <c r="M250" s="129" t="s">
        <v>599</v>
      </c>
      <c r="N250" s="361">
        <v>43553</v>
      </c>
      <c r="O250" s="57"/>
      <c r="P250" s="16"/>
      <c r="Q250" s="16"/>
      <c r="R250" s="17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125</v>
      </c>
      <c r="B251" s="206">
        <v>43522</v>
      </c>
      <c r="C251" s="206"/>
      <c r="D251" s="400" t="s">
        <v>141</v>
      </c>
      <c r="E251" s="207" t="s">
        <v>623</v>
      </c>
      <c r="F251" s="207">
        <v>337.25</v>
      </c>
      <c r="G251" s="207"/>
      <c r="H251" s="207">
        <v>398.5</v>
      </c>
      <c r="I251" s="231">
        <v>411</v>
      </c>
      <c r="J251" s="140" t="s">
        <v>3491</v>
      </c>
      <c r="K251" s="127">
        <f t="shared" si="102"/>
        <v>61.25</v>
      </c>
      <c r="L251" s="128">
        <f t="shared" si="103"/>
        <v>0.1816160118606375</v>
      </c>
      <c r="M251" s="129" t="s">
        <v>599</v>
      </c>
      <c r="N251" s="361">
        <v>43760</v>
      </c>
      <c r="O251" s="57"/>
      <c r="P251" s="16"/>
      <c r="Q251" s="16"/>
      <c r="R251" s="93" t="s">
        <v>751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8">
        <v>126</v>
      </c>
      <c r="B252" s="163">
        <v>43559</v>
      </c>
      <c r="C252" s="163"/>
      <c r="D252" s="164" t="s">
        <v>410</v>
      </c>
      <c r="E252" s="165" t="s">
        <v>623</v>
      </c>
      <c r="F252" s="165">
        <v>130</v>
      </c>
      <c r="G252" s="165"/>
      <c r="H252" s="165">
        <v>65</v>
      </c>
      <c r="I252" s="185">
        <v>158</v>
      </c>
      <c r="J252" s="137" t="s">
        <v>750</v>
      </c>
      <c r="K252" s="133">
        <f t="shared" si="102"/>
        <v>-65</v>
      </c>
      <c r="L252" s="134">
        <f t="shared" si="103"/>
        <v>-0.5</v>
      </c>
      <c r="M252" s="135" t="s">
        <v>663</v>
      </c>
      <c r="N252" s="136">
        <v>43726</v>
      </c>
      <c r="O252" s="57"/>
      <c r="P252" s="16"/>
      <c r="Q252" s="16"/>
      <c r="R252" s="17" t="s">
        <v>753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9">
        <v>127</v>
      </c>
      <c r="B253" s="186">
        <v>43017</v>
      </c>
      <c r="C253" s="186"/>
      <c r="D253" s="187" t="s">
        <v>169</v>
      </c>
      <c r="E253" s="188" t="s">
        <v>623</v>
      </c>
      <c r="F253" s="189">
        <v>141.5</v>
      </c>
      <c r="G253" s="190"/>
      <c r="H253" s="190">
        <v>183.5</v>
      </c>
      <c r="I253" s="190">
        <v>210</v>
      </c>
      <c r="J253" s="217" t="s">
        <v>3440</v>
      </c>
      <c r="K253" s="218">
        <f t="shared" si="102"/>
        <v>42</v>
      </c>
      <c r="L253" s="219">
        <f t="shared" si="103"/>
        <v>0.29681978798586572</v>
      </c>
      <c r="M253" s="189" t="s">
        <v>599</v>
      </c>
      <c r="N253" s="220">
        <v>43042</v>
      </c>
      <c r="O253" s="57"/>
      <c r="P253" s="16"/>
      <c r="Q253" s="16"/>
      <c r="R253" s="93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8">
        <v>128</v>
      </c>
      <c r="B254" s="163">
        <v>43074</v>
      </c>
      <c r="C254" s="163"/>
      <c r="D254" s="164" t="s">
        <v>303</v>
      </c>
      <c r="E254" s="165" t="s">
        <v>623</v>
      </c>
      <c r="F254" s="166">
        <v>172</v>
      </c>
      <c r="G254" s="165"/>
      <c r="H254" s="165">
        <v>155.25</v>
      </c>
      <c r="I254" s="185">
        <v>230</v>
      </c>
      <c r="J254" s="383" t="s">
        <v>3400</v>
      </c>
      <c r="K254" s="133">
        <f t="shared" ref="K254" si="104">H254-F254</f>
        <v>-16.75</v>
      </c>
      <c r="L254" s="134">
        <f t="shared" ref="L254" si="105">K254/F254</f>
        <v>-9.7383720930232565E-2</v>
      </c>
      <c r="M254" s="135" t="s">
        <v>663</v>
      </c>
      <c r="N254" s="136">
        <v>43787</v>
      </c>
      <c r="O254" s="57"/>
      <c r="P254" s="16"/>
      <c r="Q254" s="16"/>
      <c r="R254" s="17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9">
        <v>129</v>
      </c>
      <c r="B255" s="186">
        <v>43398</v>
      </c>
      <c r="C255" s="186"/>
      <c r="D255" s="187" t="s">
        <v>104</v>
      </c>
      <c r="E255" s="188" t="s">
        <v>623</v>
      </c>
      <c r="F255" s="190">
        <v>698.5</v>
      </c>
      <c r="G255" s="190"/>
      <c r="H255" s="190">
        <v>850</v>
      </c>
      <c r="I255" s="190">
        <v>890</v>
      </c>
      <c r="J255" s="221" t="s">
        <v>3488</v>
      </c>
      <c r="K255" s="218">
        <f t="shared" si="102"/>
        <v>151.5</v>
      </c>
      <c r="L255" s="219">
        <f t="shared" si="103"/>
        <v>0.21689334287759485</v>
      </c>
      <c r="M255" s="189" t="s">
        <v>599</v>
      </c>
      <c r="N255" s="220">
        <v>43453</v>
      </c>
      <c r="O255" s="57"/>
      <c r="P255" s="16"/>
      <c r="Q255" s="16"/>
      <c r="R255" s="17" t="s">
        <v>751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5">
        <v>130</v>
      </c>
      <c r="B256" s="158">
        <v>42877</v>
      </c>
      <c r="C256" s="158"/>
      <c r="D256" s="159" t="s">
        <v>383</v>
      </c>
      <c r="E256" s="160" t="s">
        <v>623</v>
      </c>
      <c r="F256" s="161">
        <v>127.6</v>
      </c>
      <c r="G256" s="162"/>
      <c r="H256" s="162">
        <v>138</v>
      </c>
      <c r="I256" s="162">
        <v>190</v>
      </c>
      <c r="J256" s="384" t="s">
        <v>3404</v>
      </c>
      <c r="K256" s="182">
        <f t="shared" si="102"/>
        <v>10.400000000000006</v>
      </c>
      <c r="L256" s="183">
        <f t="shared" si="103"/>
        <v>8.1504702194357417E-2</v>
      </c>
      <c r="M256" s="161" t="s">
        <v>599</v>
      </c>
      <c r="N256" s="184">
        <v>43774</v>
      </c>
      <c r="O256" s="57"/>
      <c r="P256" s="16"/>
      <c r="Q256" s="16"/>
      <c r="R256" s="93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0">
        <v>131</v>
      </c>
      <c r="B257" s="194">
        <v>43158</v>
      </c>
      <c r="C257" s="194"/>
      <c r="D257" s="191" t="s">
        <v>754</v>
      </c>
      <c r="E257" s="195" t="s">
        <v>623</v>
      </c>
      <c r="F257" s="196">
        <v>317</v>
      </c>
      <c r="G257" s="195"/>
      <c r="H257" s="195"/>
      <c r="I257" s="224">
        <v>398</v>
      </c>
      <c r="J257" s="237" t="s">
        <v>601</v>
      </c>
      <c r="K257" s="193"/>
      <c r="L257" s="192"/>
      <c r="M257" s="223" t="s">
        <v>601</v>
      </c>
      <c r="N257" s="222"/>
      <c r="O257" s="57"/>
      <c r="P257" s="16"/>
      <c r="Q257" s="16"/>
      <c r="R257" s="341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8">
        <v>132</v>
      </c>
      <c r="B258" s="163">
        <v>43164</v>
      </c>
      <c r="C258" s="163"/>
      <c r="D258" s="164" t="s">
        <v>135</v>
      </c>
      <c r="E258" s="165" t="s">
        <v>623</v>
      </c>
      <c r="F258" s="166">
        <f>510-14.4</f>
        <v>495.6</v>
      </c>
      <c r="G258" s="165"/>
      <c r="H258" s="165">
        <v>350</v>
      </c>
      <c r="I258" s="185">
        <v>672</v>
      </c>
      <c r="J258" s="383" t="s">
        <v>3461</v>
      </c>
      <c r="K258" s="133">
        <f t="shared" ref="K258" si="106">H258-F258</f>
        <v>-145.60000000000002</v>
      </c>
      <c r="L258" s="134">
        <f t="shared" ref="L258" si="107">K258/F258</f>
        <v>-0.29378531073446329</v>
      </c>
      <c r="M258" s="135" t="s">
        <v>663</v>
      </c>
      <c r="N258" s="136">
        <v>43887</v>
      </c>
      <c r="O258" s="57"/>
      <c r="P258" s="16"/>
      <c r="Q258" s="16"/>
      <c r="R258" s="17" t="s">
        <v>751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8">
        <v>133</v>
      </c>
      <c r="B259" s="163">
        <v>43237</v>
      </c>
      <c r="C259" s="163"/>
      <c r="D259" s="164" t="s">
        <v>489</v>
      </c>
      <c r="E259" s="165" t="s">
        <v>623</v>
      </c>
      <c r="F259" s="166">
        <v>230.3</v>
      </c>
      <c r="G259" s="165"/>
      <c r="H259" s="165">
        <v>102.5</v>
      </c>
      <c r="I259" s="185">
        <v>348</v>
      </c>
      <c r="J259" s="383" t="s">
        <v>3482</v>
      </c>
      <c r="K259" s="133">
        <f t="shared" ref="K259" si="108">H259-F259</f>
        <v>-127.80000000000001</v>
      </c>
      <c r="L259" s="134">
        <f t="shared" ref="L259" si="109">K259/F259</f>
        <v>-0.55492835432045162</v>
      </c>
      <c r="M259" s="135" t="s">
        <v>663</v>
      </c>
      <c r="N259" s="136">
        <v>43896</v>
      </c>
      <c r="O259" s="57"/>
      <c r="P259" s="16"/>
      <c r="Q259" s="16"/>
      <c r="R259" s="343" t="s">
        <v>751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14">
        <v>134</v>
      </c>
      <c r="B260" s="197">
        <v>43258</v>
      </c>
      <c r="C260" s="197"/>
      <c r="D260" s="200" t="s">
        <v>449</v>
      </c>
      <c r="E260" s="198" t="s">
        <v>623</v>
      </c>
      <c r="F260" s="196">
        <f>342.5-5.1</f>
        <v>337.4</v>
      </c>
      <c r="G260" s="198"/>
      <c r="H260" s="198"/>
      <c r="I260" s="225">
        <v>439</v>
      </c>
      <c r="J260" s="237" t="s">
        <v>601</v>
      </c>
      <c r="K260" s="227"/>
      <c r="L260" s="228"/>
      <c r="M260" s="226" t="s">
        <v>601</v>
      </c>
      <c r="N260" s="229"/>
      <c r="O260" s="57"/>
      <c r="P260" s="16"/>
      <c r="Q260" s="16"/>
      <c r="R260" s="341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4">
        <v>135</v>
      </c>
      <c r="B261" s="197">
        <v>43285</v>
      </c>
      <c r="C261" s="197"/>
      <c r="D261" s="201" t="s">
        <v>49</v>
      </c>
      <c r="E261" s="198" t="s">
        <v>623</v>
      </c>
      <c r="F261" s="196">
        <f>127.5-5.53</f>
        <v>121.97</v>
      </c>
      <c r="G261" s="198"/>
      <c r="H261" s="198"/>
      <c r="I261" s="225">
        <v>170</v>
      </c>
      <c r="J261" s="237" t="s">
        <v>601</v>
      </c>
      <c r="K261" s="227"/>
      <c r="L261" s="228"/>
      <c r="M261" s="226" t="s">
        <v>601</v>
      </c>
      <c r="N261" s="229"/>
      <c r="O261" s="57"/>
      <c r="P261" s="16"/>
      <c r="Q261" s="16"/>
      <c r="R261" s="17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68">
        <v>136</v>
      </c>
      <c r="B262" s="163">
        <v>43294</v>
      </c>
      <c r="C262" s="163"/>
      <c r="D262" s="164" t="s">
        <v>243</v>
      </c>
      <c r="E262" s="165" t="s">
        <v>623</v>
      </c>
      <c r="F262" s="166">
        <v>46.5</v>
      </c>
      <c r="G262" s="165"/>
      <c r="H262" s="165">
        <v>17</v>
      </c>
      <c r="I262" s="185">
        <v>59</v>
      </c>
      <c r="J262" s="383" t="s">
        <v>3460</v>
      </c>
      <c r="K262" s="133">
        <f t="shared" ref="K262" si="110">H262-F262</f>
        <v>-29.5</v>
      </c>
      <c r="L262" s="134">
        <f t="shared" ref="L262" si="111">K262/F262</f>
        <v>-0.63440860215053763</v>
      </c>
      <c r="M262" s="135" t="s">
        <v>663</v>
      </c>
      <c r="N262" s="136">
        <v>43887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0">
        <v>137</v>
      </c>
      <c r="B263" s="194">
        <v>43396</v>
      </c>
      <c r="C263" s="194"/>
      <c r="D263" s="201" t="s">
        <v>425</v>
      </c>
      <c r="E263" s="198" t="s">
        <v>623</v>
      </c>
      <c r="F263" s="199">
        <v>156.5</v>
      </c>
      <c r="G263" s="198"/>
      <c r="H263" s="198"/>
      <c r="I263" s="225">
        <v>191</v>
      </c>
      <c r="J263" s="237" t="s">
        <v>601</v>
      </c>
      <c r="K263" s="227"/>
      <c r="L263" s="228"/>
      <c r="M263" s="226" t="s">
        <v>601</v>
      </c>
      <c r="N263" s="229"/>
      <c r="O263" s="57"/>
      <c r="P263" s="16"/>
      <c r="Q263" s="16"/>
      <c r="R263" s="17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0">
        <v>138</v>
      </c>
      <c r="B264" s="194">
        <v>43439</v>
      </c>
      <c r="C264" s="194"/>
      <c r="D264" s="201" t="s">
        <v>330</v>
      </c>
      <c r="E264" s="198" t="s">
        <v>623</v>
      </c>
      <c r="F264" s="199">
        <v>259.5</v>
      </c>
      <c r="G264" s="198"/>
      <c r="H264" s="198"/>
      <c r="I264" s="225">
        <v>321</v>
      </c>
      <c r="J264" s="237" t="s">
        <v>601</v>
      </c>
      <c r="K264" s="227"/>
      <c r="L264" s="228"/>
      <c r="M264" s="226" t="s">
        <v>601</v>
      </c>
      <c r="N264" s="229"/>
      <c r="O264" s="16"/>
      <c r="P264" s="16"/>
      <c r="Q264" s="16"/>
      <c r="R264" s="17" t="s">
        <v>751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68">
        <v>139</v>
      </c>
      <c r="B265" s="163">
        <v>43439</v>
      </c>
      <c r="C265" s="163"/>
      <c r="D265" s="164" t="s">
        <v>775</v>
      </c>
      <c r="E265" s="165" t="s">
        <v>623</v>
      </c>
      <c r="F265" s="165">
        <v>715</v>
      </c>
      <c r="G265" s="165"/>
      <c r="H265" s="165">
        <v>445</v>
      </c>
      <c r="I265" s="185">
        <v>840</v>
      </c>
      <c r="J265" s="137" t="s">
        <v>2994</v>
      </c>
      <c r="K265" s="133">
        <f t="shared" ref="K265:K268" si="112">H265-F265</f>
        <v>-270</v>
      </c>
      <c r="L265" s="134">
        <f t="shared" ref="L265:L268" si="113">K265/F265</f>
        <v>-0.3776223776223776</v>
      </c>
      <c r="M265" s="135" t="s">
        <v>663</v>
      </c>
      <c r="N265" s="136">
        <v>43800</v>
      </c>
      <c r="O265" s="57"/>
      <c r="P265" s="16"/>
      <c r="Q265" s="16"/>
      <c r="R265" s="17" t="s">
        <v>751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5">
        <v>140</v>
      </c>
      <c r="B266" s="206">
        <v>43469</v>
      </c>
      <c r="C266" s="206"/>
      <c r="D266" s="154" t="s">
        <v>145</v>
      </c>
      <c r="E266" s="207" t="s">
        <v>623</v>
      </c>
      <c r="F266" s="207">
        <v>875</v>
      </c>
      <c r="G266" s="207"/>
      <c r="H266" s="207">
        <v>1165</v>
      </c>
      <c r="I266" s="231">
        <v>1185</v>
      </c>
      <c r="J266" s="140" t="s">
        <v>3489</v>
      </c>
      <c r="K266" s="127">
        <f t="shared" si="112"/>
        <v>290</v>
      </c>
      <c r="L266" s="128">
        <f t="shared" si="113"/>
        <v>0.33142857142857141</v>
      </c>
      <c r="M266" s="129" t="s">
        <v>599</v>
      </c>
      <c r="N266" s="361">
        <v>43847</v>
      </c>
      <c r="O266" s="57"/>
      <c r="P266" s="16"/>
      <c r="Q266" s="16"/>
      <c r="R266" s="343" t="s">
        <v>751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141</v>
      </c>
      <c r="B267" s="206">
        <v>43559</v>
      </c>
      <c r="C267" s="206"/>
      <c r="D267" s="400" t="s">
        <v>345</v>
      </c>
      <c r="E267" s="207" t="s">
        <v>623</v>
      </c>
      <c r="F267" s="207">
        <f>387-14.63</f>
        <v>372.37</v>
      </c>
      <c r="G267" s="207"/>
      <c r="H267" s="207">
        <v>490</v>
      </c>
      <c r="I267" s="231">
        <v>490</v>
      </c>
      <c r="J267" s="140" t="s">
        <v>682</v>
      </c>
      <c r="K267" s="127">
        <f t="shared" si="112"/>
        <v>117.63</v>
      </c>
      <c r="L267" s="128">
        <f t="shared" si="113"/>
        <v>0.31589548030185027</v>
      </c>
      <c r="M267" s="129" t="s">
        <v>599</v>
      </c>
      <c r="N267" s="361">
        <v>43850</v>
      </c>
      <c r="O267" s="57"/>
      <c r="P267" s="16"/>
      <c r="Q267" s="16"/>
      <c r="R267" s="343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68">
        <v>142</v>
      </c>
      <c r="B268" s="163">
        <v>43578</v>
      </c>
      <c r="C268" s="163"/>
      <c r="D268" s="164" t="s">
        <v>776</v>
      </c>
      <c r="E268" s="165" t="s">
        <v>600</v>
      </c>
      <c r="F268" s="165">
        <v>220</v>
      </c>
      <c r="G268" s="165"/>
      <c r="H268" s="165">
        <v>127.5</v>
      </c>
      <c r="I268" s="185">
        <v>284</v>
      </c>
      <c r="J268" s="383" t="s">
        <v>3483</v>
      </c>
      <c r="K268" s="133">
        <f t="shared" si="112"/>
        <v>-92.5</v>
      </c>
      <c r="L268" s="134">
        <f t="shared" si="113"/>
        <v>-0.42045454545454547</v>
      </c>
      <c r="M268" s="135" t="s">
        <v>663</v>
      </c>
      <c r="N268" s="136">
        <v>43896</v>
      </c>
      <c r="O268" s="57"/>
      <c r="P268" s="16"/>
      <c r="Q268" s="16"/>
      <c r="R268" s="17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5">
        <v>143</v>
      </c>
      <c r="B269" s="206">
        <v>43622</v>
      </c>
      <c r="C269" s="206"/>
      <c r="D269" s="400" t="s">
        <v>496</v>
      </c>
      <c r="E269" s="207" t="s">
        <v>600</v>
      </c>
      <c r="F269" s="207">
        <v>332.8</v>
      </c>
      <c r="G269" s="207"/>
      <c r="H269" s="207">
        <v>405</v>
      </c>
      <c r="I269" s="231">
        <v>419</v>
      </c>
      <c r="J269" s="140" t="s">
        <v>3490</v>
      </c>
      <c r="K269" s="127">
        <f t="shared" ref="K269" si="114">H269-F269</f>
        <v>72.199999999999989</v>
      </c>
      <c r="L269" s="128">
        <f t="shared" ref="L269" si="115">K269/F269</f>
        <v>0.21694711538461534</v>
      </c>
      <c r="M269" s="129" t="s">
        <v>599</v>
      </c>
      <c r="N269" s="361">
        <v>43860</v>
      </c>
      <c r="O269" s="57"/>
      <c r="P269" s="16"/>
      <c r="Q269" s="16"/>
      <c r="R269" s="17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143">
        <v>144</v>
      </c>
      <c r="B270" s="142">
        <v>43641</v>
      </c>
      <c r="C270" s="142"/>
      <c r="D270" s="143" t="s">
        <v>139</v>
      </c>
      <c r="E270" s="144" t="s">
        <v>623</v>
      </c>
      <c r="F270" s="145">
        <v>386</v>
      </c>
      <c r="G270" s="146"/>
      <c r="H270" s="146">
        <v>395</v>
      </c>
      <c r="I270" s="146">
        <v>452</v>
      </c>
      <c r="J270" s="169" t="s">
        <v>3405</v>
      </c>
      <c r="K270" s="170">
        <f t="shared" ref="K270" si="116">H270-F270</f>
        <v>9</v>
      </c>
      <c r="L270" s="171">
        <f t="shared" ref="L270" si="117">K270/F270</f>
        <v>2.3316062176165803E-2</v>
      </c>
      <c r="M270" s="172" t="s">
        <v>708</v>
      </c>
      <c r="N270" s="173">
        <v>43868</v>
      </c>
      <c r="O270" s="16"/>
      <c r="P270" s="16"/>
      <c r="Q270" s="16"/>
      <c r="R270" s="17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1">
        <v>145</v>
      </c>
      <c r="B271" s="194">
        <v>43707</v>
      </c>
      <c r="C271" s="194"/>
      <c r="D271" s="201" t="s">
        <v>260</v>
      </c>
      <c r="E271" s="198" t="s">
        <v>623</v>
      </c>
      <c r="F271" s="198" t="s">
        <v>755</v>
      </c>
      <c r="G271" s="198"/>
      <c r="H271" s="198"/>
      <c r="I271" s="225">
        <v>190</v>
      </c>
      <c r="J271" s="237" t="s">
        <v>601</v>
      </c>
      <c r="K271" s="227"/>
      <c r="L271" s="228"/>
      <c r="M271" s="357" t="s">
        <v>601</v>
      </c>
      <c r="N271" s="229"/>
      <c r="O271" s="16"/>
      <c r="P271" s="16"/>
      <c r="Q271" s="16"/>
      <c r="R271" s="343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5">
        <v>146</v>
      </c>
      <c r="B272" s="206">
        <v>43731</v>
      </c>
      <c r="C272" s="206"/>
      <c r="D272" s="154" t="s">
        <v>440</v>
      </c>
      <c r="E272" s="207" t="s">
        <v>623</v>
      </c>
      <c r="F272" s="207">
        <v>235</v>
      </c>
      <c r="G272" s="207"/>
      <c r="H272" s="207">
        <v>295</v>
      </c>
      <c r="I272" s="231">
        <v>296</v>
      </c>
      <c r="J272" s="140" t="s">
        <v>3147</v>
      </c>
      <c r="K272" s="127">
        <f t="shared" ref="K272" si="118">H272-F272</f>
        <v>60</v>
      </c>
      <c r="L272" s="128">
        <f t="shared" ref="L272" si="119">K272/F272</f>
        <v>0.25531914893617019</v>
      </c>
      <c r="M272" s="129" t="s">
        <v>599</v>
      </c>
      <c r="N272" s="361">
        <v>43844</v>
      </c>
      <c r="O272" s="57"/>
      <c r="P272" s="16"/>
      <c r="Q272" s="16"/>
      <c r="R272" s="17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5">
        <v>147</v>
      </c>
      <c r="B273" s="206">
        <v>43752</v>
      </c>
      <c r="C273" s="206"/>
      <c r="D273" s="154" t="s">
        <v>2977</v>
      </c>
      <c r="E273" s="207" t="s">
        <v>623</v>
      </c>
      <c r="F273" s="207">
        <v>277.5</v>
      </c>
      <c r="G273" s="207"/>
      <c r="H273" s="207">
        <v>333</v>
      </c>
      <c r="I273" s="231">
        <v>333</v>
      </c>
      <c r="J273" s="140" t="s">
        <v>3148</v>
      </c>
      <c r="K273" s="127">
        <f t="shared" ref="K273" si="120">H273-F273</f>
        <v>55.5</v>
      </c>
      <c r="L273" s="128">
        <f t="shared" ref="L273" si="121">K273/F273</f>
        <v>0.2</v>
      </c>
      <c r="M273" s="129" t="s">
        <v>599</v>
      </c>
      <c r="N273" s="361">
        <v>43846</v>
      </c>
      <c r="O273" s="57"/>
      <c r="P273" s="16"/>
      <c r="Q273" s="16"/>
      <c r="R273" s="343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5">
        <v>148</v>
      </c>
      <c r="B274" s="206">
        <v>43752</v>
      </c>
      <c r="C274" s="206"/>
      <c r="D274" s="154" t="s">
        <v>2976</v>
      </c>
      <c r="E274" s="207" t="s">
        <v>623</v>
      </c>
      <c r="F274" s="207">
        <v>930</v>
      </c>
      <c r="G274" s="207"/>
      <c r="H274" s="207">
        <v>1165</v>
      </c>
      <c r="I274" s="231">
        <v>1200</v>
      </c>
      <c r="J274" s="140" t="s">
        <v>3150</v>
      </c>
      <c r="K274" s="127">
        <f t="shared" ref="K274" si="122">H274-F274</f>
        <v>235</v>
      </c>
      <c r="L274" s="128">
        <f t="shared" ref="L274" si="123">K274/F274</f>
        <v>0.25268817204301075</v>
      </c>
      <c r="M274" s="129" t="s">
        <v>599</v>
      </c>
      <c r="N274" s="361">
        <v>43847</v>
      </c>
      <c r="O274" s="57"/>
      <c r="P274" s="16"/>
      <c r="Q274" s="16"/>
      <c r="R274" s="343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0">
        <v>149</v>
      </c>
      <c r="B275" s="346">
        <v>43753</v>
      </c>
      <c r="C275" s="211"/>
      <c r="D275" s="372" t="s">
        <v>2975</v>
      </c>
      <c r="E275" s="349" t="s">
        <v>623</v>
      </c>
      <c r="F275" s="352">
        <v>111</v>
      </c>
      <c r="G275" s="349"/>
      <c r="H275" s="349"/>
      <c r="I275" s="355">
        <v>141</v>
      </c>
      <c r="J275" s="237" t="s">
        <v>601</v>
      </c>
      <c r="K275" s="237"/>
      <c r="L275" s="122"/>
      <c r="M275" s="360" t="s">
        <v>601</v>
      </c>
      <c r="N275" s="239"/>
      <c r="O275" s="16"/>
      <c r="P275" s="16"/>
      <c r="Q275" s="16"/>
      <c r="R275" s="343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5">
        <v>150</v>
      </c>
      <c r="B276" s="206">
        <v>43753</v>
      </c>
      <c r="C276" s="206"/>
      <c r="D276" s="154" t="s">
        <v>2974</v>
      </c>
      <c r="E276" s="207" t="s">
        <v>623</v>
      </c>
      <c r="F276" s="208">
        <v>296</v>
      </c>
      <c r="G276" s="207"/>
      <c r="H276" s="207">
        <v>370</v>
      </c>
      <c r="I276" s="231">
        <v>370</v>
      </c>
      <c r="J276" s="140" t="s">
        <v>682</v>
      </c>
      <c r="K276" s="127">
        <f t="shared" ref="K276" si="124">H276-F276</f>
        <v>74</v>
      </c>
      <c r="L276" s="128">
        <f t="shared" ref="L276" si="125">K276/F276</f>
        <v>0.25</v>
      </c>
      <c r="M276" s="129" t="s">
        <v>599</v>
      </c>
      <c r="N276" s="361">
        <v>43853</v>
      </c>
      <c r="O276" s="57"/>
      <c r="P276" s="16"/>
      <c r="Q276" s="16"/>
      <c r="R276" s="343" t="s">
        <v>753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1">
        <v>151</v>
      </c>
      <c r="B277" s="210">
        <v>43754</v>
      </c>
      <c r="C277" s="210"/>
      <c r="D277" s="191" t="s">
        <v>2973</v>
      </c>
      <c r="E277" s="348" t="s">
        <v>623</v>
      </c>
      <c r="F277" s="351" t="s">
        <v>2939</v>
      </c>
      <c r="G277" s="348"/>
      <c r="H277" s="348"/>
      <c r="I277" s="354">
        <v>344</v>
      </c>
      <c r="J277" s="237" t="s">
        <v>601</v>
      </c>
      <c r="K277" s="240"/>
      <c r="L277" s="359"/>
      <c r="M277" s="342" t="s">
        <v>601</v>
      </c>
      <c r="N277" s="362"/>
      <c r="O277" s="16"/>
      <c r="P277" s="16"/>
      <c r="Q277" s="16"/>
      <c r="R277" s="343" t="s">
        <v>753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45">
        <v>152</v>
      </c>
      <c r="B278" s="211">
        <v>43832</v>
      </c>
      <c r="C278" s="211"/>
      <c r="D278" s="215" t="s">
        <v>2253</v>
      </c>
      <c r="E278" s="212" t="s">
        <v>623</v>
      </c>
      <c r="F278" s="213" t="s">
        <v>3135</v>
      </c>
      <c r="G278" s="212"/>
      <c r="H278" s="212"/>
      <c r="I278" s="236">
        <v>590</v>
      </c>
      <c r="J278" s="237" t="s">
        <v>601</v>
      </c>
      <c r="K278" s="237"/>
      <c r="L278" s="122"/>
      <c r="M278" s="342" t="s">
        <v>601</v>
      </c>
      <c r="N278" s="239"/>
      <c r="O278" s="16"/>
      <c r="P278" s="16"/>
      <c r="Q278" s="16"/>
      <c r="R278" s="343" t="s">
        <v>753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5">
        <v>153</v>
      </c>
      <c r="B279" s="206">
        <v>43966</v>
      </c>
      <c r="C279" s="206"/>
      <c r="D279" s="154" t="s">
        <v>65</v>
      </c>
      <c r="E279" s="207" t="s">
        <v>623</v>
      </c>
      <c r="F279" s="208">
        <v>67.5</v>
      </c>
      <c r="G279" s="207"/>
      <c r="H279" s="207">
        <v>86</v>
      </c>
      <c r="I279" s="231">
        <v>86</v>
      </c>
      <c r="J279" s="140" t="s">
        <v>3628</v>
      </c>
      <c r="K279" s="127">
        <f t="shared" ref="K279" si="126">H279-F279</f>
        <v>18.5</v>
      </c>
      <c r="L279" s="128">
        <f t="shared" ref="L279" si="127">K279/F279</f>
        <v>0.27407407407407408</v>
      </c>
      <c r="M279" s="129" t="s">
        <v>599</v>
      </c>
      <c r="N279" s="361">
        <v>44008</v>
      </c>
      <c r="O279" s="57"/>
      <c r="P279" s="16"/>
      <c r="Q279" s="16"/>
      <c r="R279" s="343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9">
        <v>154</v>
      </c>
      <c r="B280" s="211">
        <v>44035</v>
      </c>
      <c r="C280" s="211"/>
      <c r="D280" s="215" t="s">
        <v>495</v>
      </c>
      <c r="E280" s="212" t="s">
        <v>623</v>
      </c>
      <c r="F280" s="213" t="s">
        <v>3631</v>
      </c>
      <c r="G280" s="212"/>
      <c r="H280" s="212"/>
      <c r="I280" s="236">
        <v>296</v>
      </c>
      <c r="J280" s="237" t="s">
        <v>601</v>
      </c>
      <c r="K280" s="237"/>
      <c r="L280" s="122"/>
      <c r="M280" s="238"/>
      <c r="N280" s="239"/>
      <c r="O280" s="16"/>
      <c r="P280" s="16"/>
      <c r="Q280" s="16"/>
      <c r="R280" s="343" t="s">
        <v>753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9">
        <v>155</v>
      </c>
      <c r="B281" s="211">
        <v>44092</v>
      </c>
      <c r="C281" s="211"/>
      <c r="D281" s="215" t="s">
        <v>416</v>
      </c>
      <c r="E281" s="212" t="s">
        <v>623</v>
      </c>
      <c r="F281" s="213" t="s">
        <v>3636</v>
      </c>
      <c r="G281" s="212"/>
      <c r="H281" s="212"/>
      <c r="I281" s="236">
        <v>248</v>
      </c>
      <c r="J281" s="237" t="s">
        <v>601</v>
      </c>
      <c r="K281" s="237"/>
      <c r="L281" s="122"/>
      <c r="M281" s="238"/>
      <c r="N281" s="239"/>
      <c r="O281" s="16"/>
      <c r="P281" s="16"/>
      <c r="Q281" s="16"/>
      <c r="R281" s="343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69">
        <v>156</v>
      </c>
      <c r="B282" s="186">
        <v>44140</v>
      </c>
      <c r="C282" s="186"/>
      <c r="D282" s="187" t="s">
        <v>416</v>
      </c>
      <c r="E282" s="188" t="s">
        <v>623</v>
      </c>
      <c r="F282" s="190">
        <v>182.5</v>
      </c>
      <c r="G282" s="190"/>
      <c r="H282" s="190">
        <v>221</v>
      </c>
      <c r="I282" s="190">
        <v>248</v>
      </c>
      <c r="J282" s="508" t="s">
        <v>3659</v>
      </c>
      <c r="K282" s="218">
        <f t="shared" ref="K282" si="128">H282-F282</f>
        <v>38.5</v>
      </c>
      <c r="L282" s="219">
        <f t="shared" ref="L282" si="129">K282/F282</f>
        <v>0.21095890410958903</v>
      </c>
      <c r="M282" s="189" t="s">
        <v>599</v>
      </c>
      <c r="N282" s="220">
        <v>44167</v>
      </c>
      <c r="O282" s="16"/>
      <c r="P282" s="16"/>
      <c r="Q282" s="16"/>
      <c r="R282" s="343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9">
        <v>157</v>
      </c>
      <c r="B283" s="211">
        <v>44140</v>
      </c>
      <c r="C283" s="211"/>
      <c r="D283" s="215" t="s">
        <v>330</v>
      </c>
      <c r="E283" s="212" t="s">
        <v>623</v>
      </c>
      <c r="F283" s="213" t="s">
        <v>3637</v>
      </c>
      <c r="G283" s="212"/>
      <c r="H283" s="212"/>
      <c r="I283" s="236">
        <v>320</v>
      </c>
      <c r="J283" s="237" t="s">
        <v>601</v>
      </c>
      <c r="K283" s="237"/>
      <c r="L283" s="122"/>
      <c r="M283" s="238"/>
      <c r="N283" s="239"/>
      <c r="O283" s="16"/>
      <c r="P283" s="16"/>
      <c r="Q283" s="16"/>
      <c r="R283" s="343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9">
        <v>158</v>
      </c>
      <c r="B284" s="211">
        <v>44140</v>
      </c>
      <c r="C284" s="211"/>
      <c r="D284" s="215" t="s">
        <v>491</v>
      </c>
      <c r="E284" s="212" t="s">
        <v>623</v>
      </c>
      <c r="F284" s="213" t="s">
        <v>3638</v>
      </c>
      <c r="G284" s="212"/>
      <c r="H284" s="212"/>
      <c r="I284" s="236">
        <v>1093</v>
      </c>
      <c r="J284" s="237" t="s">
        <v>601</v>
      </c>
      <c r="K284" s="237"/>
      <c r="L284" s="122"/>
      <c r="M284" s="238"/>
      <c r="N284" s="239"/>
      <c r="O284" s="16"/>
      <c r="P284" s="16"/>
      <c r="Q284" s="16"/>
      <c r="R284" s="343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9">
        <v>159</v>
      </c>
      <c r="B285" s="211">
        <v>44140</v>
      </c>
      <c r="C285" s="211"/>
      <c r="D285" s="215" t="s">
        <v>345</v>
      </c>
      <c r="E285" s="212" t="s">
        <v>623</v>
      </c>
      <c r="F285" s="213" t="s">
        <v>3639</v>
      </c>
      <c r="G285" s="212"/>
      <c r="H285" s="212"/>
      <c r="I285" s="236">
        <v>406</v>
      </c>
      <c r="J285" s="237" t="s">
        <v>601</v>
      </c>
      <c r="K285" s="237"/>
      <c r="L285" s="122"/>
      <c r="M285" s="238"/>
      <c r="N285" s="239"/>
      <c r="O285" s="16"/>
      <c r="P285" s="16"/>
      <c r="Q285" s="16"/>
      <c r="R285" s="343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9">
        <v>160</v>
      </c>
      <c r="B286" s="211">
        <v>44141</v>
      </c>
      <c r="C286" s="211"/>
      <c r="D286" s="215" t="s">
        <v>495</v>
      </c>
      <c r="E286" s="212" t="s">
        <v>623</v>
      </c>
      <c r="F286" s="213" t="s">
        <v>3640</v>
      </c>
      <c r="G286" s="212"/>
      <c r="H286" s="212"/>
      <c r="I286" s="236">
        <v>290</v>
      </c>
      <c r="J286" s="237" t="s">
        <v>601</v>
      </c>
      <c r="K286" s="237"/>
      <c r="L286" s="122"/>
      <c r="M286" s="238"/>
      <c r="N286" s="239"/>
      <c r="O286" s="16"/>
      <c r="P286" s="16"/>
      <c r="Q286" s="16"/>
      <c r="R286" s="343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9"/>
      <c r="B287" s="211"/>
      <c r="C287" s="211"/>
      <c r="D287" s="215"/>
      <c r="E287" s="212"/>
      <c r="F287" s="213"/>
      <c r="G287" s="212"/>
      <c r="H287" s="212"/>
      <c r="I287" s="236"/>
      <c r="J287" s="237"/>
      <c r="K287" s="237"/>
      <c r="L287" s="122"/>
      <c r="M287" s="238"/>
      <c r="N287" s="239"/>
      <c r="O287" s="16"/>
      <c r="P287" s="16"/>
      <c r="Q287" s="16"/>
      <c r="R287" s="343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9"/>
      <c r="B288" s="211"/>
      <c r="C288" s="211"/>
      <c r="D288" s="215"/>
      <c r="E288" s="212"/>
      <c r="F288" s="213"/>
      <c r="G288" s="212"/>
      <c r="H288" s="212"/>
      <c r="I288" s="236"/>
      <c r="J288" s="237"/>
      <c r="K288" s="237"/>
      <c r="L288" s="122"/>
      <c r="M288" s="238"/>
      <c r="N288" s="239"/>
      <c r="O288" s="16"/>
      <c r="P288" s="16"/>
      <c r="R288" s="343"/>
    </row>
    <row r="289" spans="1:18">
      <c r="A289" s="209"/>
      <c r="B289" s="211"/>
      <c r="C289" s="211"/>
      <c r="D289" s="215"/>
      <c r="E289" s="212"/>
      <c r="F289" s="213"/>
      <c r="G289" s="212"/>
      <c r="H289" s="212"/>
      <c r="I289" s="236"/>
      <c r="J289" s="237"/>
      <c r="K289" s="237"/>
      <c r="L289" s="122"/>
      <c r="M289" s="238"/>
      <c r="N289" s="239"/>
      <c r="O289" s="16"/>
      <c r="R289" s="241"/>
    </row>
    <row r="290" spans="1:18">
      <c r="A290" s="209"/>
      <c r="B290" s="211"/>
      <c r="C290" s="211"/>
      <c r="D290" s="215"/>
      <c r="E290" s="212"/>
      <c r="F290" s="213"/>
      <c r="G290" s="212"/>
      <c r="H290" s="212"/>
      <c r="I290" s="236"/>
      <c r="J290" s="237"/>
      <c r="K290" s="237"/>
      <c r="L290" s="122"/>
      <c r="M290" s="238"/>
      <c r="N290" s="239"/>
      <c r="O290" s="16"/>
      <c r="R290" s="241"/>
    </row>
    <row r="291" spans="1:18">
      <c r="A291" s="209"/>
      <c r="B291" s="211"/>
      <c r="C291" s="211"/>
      <c r="D291" s="215"/>
      <c r="E291" s="212"/>
      <c r="F291" s="213"/>
      <c r="G291" s="212"/>
      <c r="H291" s="212"/>
      <c r="I291" s="236"/>
      <c r="J291" s="237"/>
      <c r="K291" s="237"/>
      <c r="L291" s="122"/>
      <c r="M291" s="238"/>
      <c r="N291" s="239"/>
      <c r="O291" s="16"/>
      <c r="R291" s="241"/>
    </row>
    <row r="292" spans="1:18">
      <c r="A292" s="209"/>
      <c r="B292" s="199" t="s">
        <v>2980</v>
      </c>
      <c r="O292" s="16"/>
      <c r="R292" s="241"/>
    </row>
    <row r="293" spans="1:18">
      <c r="R293" s="241"/>
    </row>
    <row r="294" spans="1:18">
      <c r="R294" s="241"/>
    </row>
    <row r="295" spans="1:18">
      <c r="R295" s="241"/>
    </row>
    <row r="296" spans="1:18">
      <c r="R296" s="241"/>
    </row>
    <row r="297" spans="1:18">
      <c r="R297" s="241"/>
    </row>
    <row r="298" spans="1:18">
      <c r="R298" s="241"/>
    </row>
    <row r="299" spans="1:18">
      <c r="R299" s="241"/>
    </row>
    <row r="309" spans="1:1">
      <c r="A309" s="216"/>
    </row>
    <row r="310" spans="1:1">
      <c r="A310" s="216"/>
    </row>
    <row r="311" spans="1:1">
      <c r="A311" s="212"/>
    </row>
  </sheetData>
  <autoFilter ref="R1:R307"/>
  <mergeCells count="10">
    <mergeCell ref="B96:B97"/>
    <mergeCell ref="A96:A97"/>
    <mergeCell ref="J96:J97"/>
    <mergeCell ref="O63:O64"/>
    <mergeCell ref="P63:P64"/>
    <mergeCell ref="A63:A64"/>
    <mergeCell ref="B63:B64"/>
    <mergeCell ref="J63:J64"/>
    <mergeCell ref="M63:M64"/>
    <mergeCell ref="N63:N6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2020-12-14T02:41:00Z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